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W205" i="1" l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IT205" i="1" l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JR199" i="1"/>
  <c r="JO199" i="1"/>
  <c r="JI199" i="1"/>
  <c r="JC199" i="1"/>
  <c r="JR197" i="1"/>
  <c r="JR201" i="1" s="1"/>
  <c r="JO197" i="1"/>
  <c r="JI197" i="1"/>
  <c r="JI201" i="1" s="1"/>
  <c r="JC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JR191" i="1"/>
  <c r="JO191" i="1"/>
  <c r="JI191" i="1"/>
  <c r="JC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JR185" i="1"/>
  <c r="JO185" i="1"/>
  <c r="JI185" i="1"/>
  <c r="JC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JR179" i="1"/>
  <c r="JO179" i="1"/>
  <c r="JI179" i="1"/>
  <c r="JC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Z175" i="1"/>
  <c r="JR173" i="1"/>
  <c r="JO173" i="1"/>
  <c r="JI173" i="1"/>
  <c r="JC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JP169" i="1"/>
  <c r="JR167" i="1"/>
  <c r="JO167" i="1"/>
  <c r="JI167" i="1"/>
  <c r="JC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JR161" i="1"/>
  <c r="JO161" i="1"/>
  <c r="JI161" i="1"/>
  <c r="JC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H157" i="1" l="1"/>
  <c r="JQ157" i="1"/>
  <c r="JI159" i="1"/>
  <c r="JI163" i="1" s="1"/>
  <c r="JL161" i="1"/>
  <c r="JP179" i="1"/>
  <c r="JS185" i="1"/>
  <c r="JD197" i="1"/>
  <c r="JJ187" i="1"/>
  <c r="JM167" i="1"/>
  <c r="JA157" i="1"/>
  <c r="IZ161" i="1"/>
  <c r="JG173" i="1"/>
  <c r="JL173" i="1"/>
  <c r="JP185" i="1"/>
  <c r="JG161" i="1"/>
  <c r="JD173" i="1"/>
  <c r="JH173" i="1"/>
  <c r="JB173" i="1"/>
  <c r="JN173" i="1"/>
  <c r="JG185" i="1"/>
  <c r="JL185" i="1"/>
  <c r="JB179" i="1"/>
  <c r="JQ197" i="1"/>
  <c r="JP157" i="1"/>
  <c r="JP161" i="1"/>
  <c r="IZ167" i="1"/>
  <c r="JG169" i="1"/>
  <c r="JA179" i="1"/>
  <c r="JM185" i="1"/>
  <c r="JF173" i="1"/>
  <c r="JI203" i="1"/>
  <c r="JG197" i="1"/>
  <c r="JF157" i="1"/>
  <c r="JH169" i="1"/>
  <c r="JN179" i="1"/>
  <c r="JN175" i="1"/>
  <c r="JH185" i="1"/>
  <c r="JH181" i="1"/>
  <c r="JM157" i="1"/>
  <c r="JB167" i="1"/>
  <c r="JN167" i="1"/>
  <c r="JA167" i="1"/>
  <c r="JG167" i="1"/>
  <c r="JL167" i="1"/>
  <c r="JQ167" i="1"/>
  <c r="JS179" i="1"/>
  <c r="JS175" i="1"/>
  <c r="JL179" i="1"/>
  <c r="JQ179" i="1"/>
  <c r="JA197" i="1"/>
  <c r="JA193" i="1"/>
  <c r="JF197" i="1"/>
  <c r="JF193" i="1"/>
  <c r="JB161" i="1"/>
  <c r="JJ179" i="1"/>
  <c r="JJ175" i="1"/>
  <c r="JA173" i="1"/>
  <c r="IZ191" i="1"/>
  <c r="IZ185" i="1"/>
  <c r="JD185" i="1"/>
  <c r="JD181" i="1"/>
  <c r="IZ181" i="1"/>
  <c r="JJ197" i="1"/>
  <c r="JJ193" i="1"/>
  <c r="JN197" i="1"/>
  <c r="JN193" i="1"/>
  <c r="JR157" i="1"/>
  <c r="IX167" i="1"/>
  <c r="JF167" i="1"/>
  <c r="JJ167" i="1"/>
  <c r="JS167" i="1"/>
  <c r="IX161" i="1"/>
  <c r="IZ173" i="1"/>
  <c r="JR165" i="1"/>
  <c r="JD157" i="1"/>
  <c r="JN157" i="1"/>
  <c r="JC159" i="1"/>
  <c r="JO159" i="1"/>
  <c r="JS161" i="1"/>
  <c r="JM163" i="1"/>
  <c r="JS173" i="1"/>
  <c r="JH167" i="1"/>
  <c r="JD169" i="1"/>
  <c r="JL169" i="1"/>
  <c r="JG179" i="1"/>
  <c r="JG175" i="1"/>
  <c r="JJ173" i="1"/>
  <c r="JQ173" i="1"/>
  <c r="JF179" i="1"/>
  <c r="JM179" i="1"/>
  <c r="JP181" i="1"/>
  <c r="JJ157" i="1"/>
  <c r="JS163" i="1"/>
  <c r="JP173" i="1"/>
  <c r="JD167" i="1"/>
  <c r="IZ179" i="1"/>
  <c r="JD179" i="1"/>
  <c r="IX173" i="1"/>
  <c r="JM173" i="1"/>
  <c r="IX179" i="1"/>
  <c r="JH179" i="1"/>
  <c r="JG181" i="1"/>
  <c r="JA187" i="1"/>
  <c r="JA191" i="1"/>
  <c r="JF187" i="1"/>
  <c r="JF191" i="1"/>
  <c r="JP187" i="1"/>
  <c r="JP191" i="1"/>
  <c r="JP199" i="1" s="1"/>
  <c r="JA185" i="1"/>
  <c r="JQ185" i="1"/>
  <c r="IX191" i="1"/>
  <c r="JB191" i="1"/>
  <c r="JG191" i="1"/>
  <c r="JG199" i="1" s="1"/>
  <c r="JL197" i="1"/>
  <c r="JL191" i="1"/>
  <c r="JL199" i="1" s="1"/>
  <c r="JQ187" i="1"/>
  <c r="JQ191" i="1"/>
  <c r="JQ205" i="1" s="1"/>
  <c r="IX187" i="1"/>
  <c r="JD187" i="1"/>
  <c r="IX197" i="1"/>
  <c r="IX193" i="1"/>
  <c r="JB197" i="1"/>
  <c r="JD191" i="1"/>
  <c r="JN191" i="1"/>
  <c r="JO203" i="1"/>
  <c r="JO201" i="1"/>
  <c r="IX185" i="1"/>
  <c r="IX181" i="1"/>
  <c r="JB185" i="1"/>
  <c r="JB181" i="1"/>
  <c r="JF185" i="1"/>
  <c r="JF181" i="1"/>
  <c r="JJ185" i="1"/>
  <c r="JJ199" i="1" s="1"/>
  <c r="JJ181" i="1"/>
  <c r="JN185" i="1"/>
  <c r="JN181" i="1"/>
  <c r="JD201" i="1"/>
  <c r="JH191" i="1"/>
  <c r="JS191" i="1"/>
  <c r="JQ201" i="1"/>
  <c r="JG201" i="1"/>
  <c r="JE199" i="1"/>
  <c r="JE193" i="1"/>
  <c r="JM197" i="1"/>
  <c r="JM193" i="1"/>
  <c r="JH197" i="1"/>
  <c r="IY193" i="1"/>
  <c r="IY199" i="1"/>
  <c r="IZ197" i="1"/>
  <c r="JS197" i="1"/>
  <c r="JM191" i="1"/>
  <c r="JK199" i="1"/>
  <c r="JC203" i="1"/>
  <c r="JC201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I165" i="1" l="1"/>
  <c r="JD199" i="1"/>
  <c r="JG205" i="1"/>
  <c r="JD205" i="1"/>
  <c r="JM199" i="1"/>
  <c r="JH199" i="1"/>
  <c r="JS199" i="1"/>
  <c r="JQ199" i="1"/>
  <c r="JH201" i="1"/>
  <c r="JH205" i="1"/>
  <c r="IX205" i="1"/>
  <c r="IX201" i="1"/>
  <c r="JB199" i="1"/>
  <c r="JF199" i="1"/>
  <c r="JO165" i="1"/>
  <c r="JO163" i="1"/>
  <c r="JR169" i="1"/>
  <c r="JR171" i="1"/>
  <c r="JJ205" i="1"/>
  <c r="JJ201" i="1"/>
  <c r="JS201" i="1"/>
  <c r="JS205" i="1"/>
  <c r="IX199" i="1"/>
  <c r="JC165" i="1"/>
  <c r="JC163" i="1"/>
  <c r="JF205" i="1"/>
  <c r="JF201" i="1"/>
  <c r="IZ201" i="1"/>
  <c r="IZ205" i="1"/>
  <c r="JM205" i="1"/>
  <c r="JM201" i="1"/>
  <c r="JN199" i="1"/>
  <c r="JB205" i="1"/>
  <c r="JB201" i="1"/>
  <c r="JL201" i="1"/>
  <c r="JL205" i="1"/>
  <c r="JA199" i="1"/>
  <c r="JN205" i="1"/>
  <c r="JN201" i="1"/>
  <c r="JP201" i="1"/>
  <c r="JP205" i="1"/>
  <c r="IZ199" i="1"/>
  <c r="JA205" i="1"/>
  <c r="JA201" i="1"/>
  <c r="JI171" i="1"/>
  <c r="JI169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C171" i="1" l="1"/>
  <c r="JC169" i="1"/>
  <c r="JI177" i="1"/>
  <c r="JI175" i="1"/>
  <c r="JO169" i="1"/>
  <c r="JO171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JI183" i="1"/>
  <c r="JI181" i="1"/>
  <c r="JC175" i="1"/>
  <c r="JC177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JR114" i="1"/>
  <c r="JO114" i="1"/>
  <c r="JI114" i="1"/>
  <c r="JC114" i="1"/>
  <c r="JR112" i="1"/>
  <c r="JR116" i="1" s="1"/>
  <c r="JO112" i="1"/>
  <c r="JI112" i="1"/>
  <c r="JC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JR106" i="1"/>
  <c r="JO106" i="1"/>
  <c r="JI106" i="1"/>
  <c r="JC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JR100" i="1"/>
  <c r="JO100" i="1"/>
  <c r="JI100" i="1"/>
  <c r="JC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JR94" i="1"/>
  <c r="JO94" i="1"/>
  <c r="JI94" i="1"/>
  <c r="JC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JR88" i="1"/>
  <c r="JO88" i="1"/>
  <c r="JI88" i="1"/>
  <c r="JC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JR82" i="1"/>
  <c r="JO82" i="1"/>
  <c r="JI82" i="1"/>
  <c r="JC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JR76" i="1"/>
  <c r="JO76" i="1"/>
  <c r="JI76" i="1"/>
  <c r="JC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C183" i="1"/>
  <c r="JC181" i="1"/>
  <c r="JI187" i="1"/>
  <c r="JI189" i="1"/>
  <c r="JR189" i="1"/>
  <c r="JR187" i="1"/>
  <c r="GK40" i="1"/>
  <c r="GY197" i="1"/>
  <c r="GY201" i="1" s="1"/>
  <c r="GX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JR118" i="1"/>
  <c r="EB173" i="1"/>
  <c r="EG179" i="1"/>
  <c r="JQ82" i="1"/>
  <c r="ED167" i="1"/>
  <c r="GV169" i="1"/>
  <c r="JI74" i="1"/>
  <c r="JI80" i="1" s="1"/>
  <c r="JI84" i="1" s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JD76" i="1"/>
  <c r="JD72" i="1"/>
  <c r="EF173" i="1"/>
  <c r="EF169" i="1"/>
  <c r="JN88" i="1"/>
  <c r="IZ94" i="1"/>
  <c r="JE108" i="1"/>
  <c r="ED157" i="1"/>
  <c r="EC185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H40" i="1"/>
  <c r="JH9" i="1"/>
  <c r="JF31" i="1"/>
  <c r="JP100" i="1"/>
  <c r="JH16" i="1"/>
  <c r="JH27" i="1"/>
  <c r="JH31" i="1"/>
  <c r="JF34" i="1"/>
  <c r="IZ72" i="1"/>
  <c r="JH72" i="1"/>
  <c r="JP72" i="1"/>
  <c r="JA82" i="1"/>
  <c r="JF88" i="1"/>
  <c r="JD100" i="1"/>
  <c r="JH100" i="1"/>
  <c r="JQ100" i="1"/>
  <c r="JM94" i="1"/>
  <c r="JF40" i="1"/>
  <c r="JM88" i="1"/>
  <c r="JQ112" i="1"/>
  <c r="JQ116" i="1" s="1"/>
  <c r="JA112" i="1"/>
  <c r="JA116" i="1" s="1"/>
  <c r="JH34" i="1"/>
  <c r="JF36" i="1"/>
  <c r="JA72" i="1"/>
  <c r="JQ72" i="1"/>
  <c r="IX88" i="1"/>
  <c r="JB84" i="1"/>
  <c r="JQ94" i="1"/>
  <c r="IZ100" i="1"/>
  <c r="IX96" i="1"/>
  <c r="JL100" i="1"/>
  <c r="JI118" i="1"/>
  <c r="JR74" i="1"/>
  <c r="JR72" i="1"/>
  <c r="JS82" i="1"/>
  <c r="JS78" i="1"/>
  <c r="JF16" i="1"/>
  <c r="JG31" i="1"/>
  <c r="JG34" i="1"/>
  <c r="JG72" i="1"/>
  <c r="JG76" i="1"/>
  <c r="JS72" i="1"/>
  <c r="JS76" i="1"/>
  <c r="JC74" i="1"/>
  <c r="JG82" i="1"/>
  <c r="JO74" i="1"/>
  <c r="JN76" i="1"/>
  <c r="JB76" i="1"/>
  <c r="JJ76" i="1"/>
  <c r="JF9" i="1"/>
  <c r="JG16" i="1"/>
  <c r="JF22" i="1"/>
  <c r="JH22" i="1"/>
  <c r="JF27" i="1"/>
  <c r="JH36" i="1"/>
  <c r="JG36" i="1"/>
  <c r="IZ78" i="1"/>
  <c r="IZ82" i="1"/>
  <c r="JD78" i="1"/>
  <c r="JD82" i="1"/>
  <c r="JH78" i="1"/>
  <c r="JH82" i="1"/>
  <c r="JL78" i="1"/>
  <c r="JL82" i="1"/>
  <c r="JP78" i="1"/>
  <c r="JP82" i="1"/>
  <c r="JF76" i="1"/>
  <c r="JG9" i="1"/>
  <c r="JG27" i="1"/>
  <c r="JF37" i="1"/>
  <c r="JH37" i="1"/>
  <c r="IX76" i="1"/>
  <c r="JS88" i="1"/>
  <c r="JA94" i="1"/>
  <c r="JA90" i="1"/>
  <c r="JD96" i="1"/>
  <c r="JK114" i="1"/>
  <c r="JK108" i="1"/>
  <c r="JG88" i="1"/>
  <c r="JP88" i="1"/>
  <c r="IX84" i="1"/>
  <c r="JN84" i="1"/>
  <c r="IX94" i="1"/>
  <c r="IX90" i="1"/>
  <c r="JB94" i="1"/>
  <c r="JB90" i="1"/>
  <c r="JF94" i="1"/>
  <c r="JF90" i="1"/>
  <c r="JJ94" i="1"/>
  <c r="JJ90" i="1"/>
  <c r="JN94" i="1"/>
  <c r="JN90" i="1"/>
  <c r="JJ88" i="1"/>
  <c r="JQ88" i="1"/>
  <c r="JJ100" i="1"/>
  <c r="JN100" i="1"/>
  <c r="JS94" i="1"/>
  <c r="IY114" i="1"/>
  <c r="IY108" i="1"/>
  <c r="JG112" i="1"/>
  <c r="JL108" i="1"/>
  <c r="JL112" i="1"/>
  <c r="JP108" i="1"/>
  <c r="JP112" i="1"/>
  <c r="JG106" i="1"/>
  <c r="JD88" i="1"/>
  <c r="JH88" i="1"/>
  <c r="JL88" i="1"/>
  <c r="JD84" i="1"/>
  <c r="JG90" i="1"/>
  <c r="JG94" i="1"/>
  <c r="JM90" i="1"/>
  <c r="JD94" i="1"/>
  <c r="JH96" i="1"/>
  <c r="JJ102" i="1"/>
  <c r="JJ106" i="1"/>
  <c r="JF100" i="1"/>
  <c r="JM100" i="1"/>
  <c r="IX82" i="1"/>
  <c r="JB82" i="1"/>
  <c r="JF82" i="1"/>
  <c r="JJ82" i="1"/>
  <c r="JN82" i="1"/>
  <c r="JA78" i="1"/>
  <c r="JF78" i="1"/>
  <c r="JQ78" i="1"/>
  <c r="IZ88" i="1"/>
  <c r="IZ84" i="1"/>
  <c r="JF84" i="1"/>
  <c r="JP84" i="1"/>
  <c r="JH94" i="1"/>
  <c r="JL94" i="1"/>
  <c r="JA88" i="1"/>
  <c r="JG100" i="1"/>
  <c r="JP94" i="1"/>
  <c r="IX102" i="1"/>
  <c r="IX106" i="1"/>
  <c r="JF102" i="1"/>
  <c r="JF106" i="1"/>
  <c r="JS102" i="1"/>
  <c r="JS106" i="1"/>
  <c r="JB106" i="1"/>
  <c r="JN106" i="1"/>
  <c r="JG108" i="1"/>
  <c r="IZ96" i="1"/>
  <c r="IZ106" i="1"/>
  <c r="JD106" i="1"/>
  <c r="JH106" i="1"/>
  <c r="JL106" i="1"/>
  <c r="JP106" i="1"/>
  <c r="IZ108" i="1"/>
  <c r="IZ112" i="1"/>
  <c r="JD108" i="1"/>
  <c r="JD112" i="1"/>
  <c r="JH108" i="1"/>
  <c r="JH112" i="1"/>
  <c r="JM112" i="1"/>
  <c r="JC118" i="1"/>
  <c r="JC116" i="1"/>
  <c r="JS100" i="1"/>
  <c r="JA106" i="1"/>
  <c r="JM106" i="1"/>
  <c r="JQ106" i="1"/>
  <c r="JA100" i="1"/>
  <c r="JS112" i="1"/>
  <c r="JS108" i="1"/>
  <c r="JI116" i="1"/>
  <c r="IX112" i="1"/>
  <c r="JB112" i="1"/>
  <c r="JF112" i="1"/>
  <c r="JJ112" i="1"/>
  <c r="JN112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JC189" i="1"/>
  <c r="JC187" i="1"/>
  <c r="EI199" i="1"/>
  <c r="JI86" i="1"/>
  <c r="JI90" i="1" s="1"/>
  <c r="HA114" i="1"/>
  <c r="ED199" i="1"/>
  <c r="JL114" i="1"/>
  <c r="GX199" i="1"/>
  <c r="JG44" i="1"/>
  <c r="JI78" i="1"/>
  <c r="HA199" i="1"/>
  <c r="GW169" i="1"/>
  <c r="GW163" i="1"/>
  <c r="JB114" i="1"/>
  <c r="GX114" i="1"/>
  <c r="EH165" i="1"/>
  <c r="EH169" i="1" s="1"/>
  <c r="GV199" i="1"/>
  <c r="GY199" i="1"/>
  <c r="GJ44" i="1"/>
  <c r="JQ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J114" i="1"/>
  <c r="IX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JH44" i="1"/>
  <c r="JF114" i="1"/>
  <c r="JS114" i="1"/>
  <c r="JN120" i="1"/>
  <c r="JN116" i="1"/>
  <c r="JF44" i="1"/>
  <c r="IZ116" i="1"/>
  <c r="IZ120" i="1"/>
  <c r="JF129" i="1"/>
  <c r="JJ120" i="1"/>
  <c r="JJ116" i="1"/>
  <c r="JG114" i="1"/>
  <c r="JL116" i="1"/>
  <c r="JL120" i="1"/>
  <c r="JO80" i="1"/>
  <c r="JO78" i="1"/>
  <c r="JM114" i="1"/>
  <c r="JR80" i="1"/>
  <c r="JR78" i="1"/>
  <c r="IX120" i="1"/>
  <c r="IX116" i="1"/>
  <c r="JH116" i="1"/>
  <c r="JH120" i="1"/>
  <c r="JF120" i="1"/>
  <c r="JF116" i="1"/>
  <c r="JS116" i="1"/>
  <c r="JS120" i="1"/>
  <c r="JD116" i="1"/>
  <c r="JD120" i="1"/>
  <c r="JB120" i="1"/>
  <c r="JB116" i="1"/>
  <c r="JH129" i="1"/>
  <c r="JA114" i="1"/>
  <c r="JM120" i="1"/>
  <c r="JM116" i="1"/>
  <c r="JN114" i="1"/>
  <c r="JP116" i="1"/>
  <c r="JP120" i="1"/>
  <c r="JG116" i="1"/>
  <c r="JG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C195" i="1"/>
  <c r="JC193" i="1"/>
  <c r="JO195" i="1"/>
  <c r="JO193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JO86" i="1"/>
  <c r="JO84" i="1"/>
  <c r="JC86" i="1"/>
  <c r="JC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JC92" i="1"/>
  <c r="JC90" i="1"/>
  <c r="JO92" i="1"/>
  <c r="JO90" i="1"/>
  <c r="JR92" i="1"/>
  <c r="JR90" i="1"/>
  <c r="JI104" i="1"/>
  <c r="JI102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I108" i="1"/>
  <c r="JI110" i="1"/>
  <c r="JR96" i="1"/>
  <c r="JR98" i="1"/>
  <c r="JC96" i="1"/>
  <c r="JC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C102" i="1"/>
  <c r="JC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<sst xmlns="http://schemas.openxmlformats.org/spreadsheetml/2006/main" count="13615" uniqueCount="114">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</sst>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0F14BDA-B999-402C-806C-284B1501D2F5}" diskRevisions="1" revisionId="402" version="2" protected="1">
  <header guid="{8A6911A5-7775-4D31-9242-2931BE71892C}" dateTime="2019-04-19T17:21:13" maxSheetId="2" userName="Mike Wolski" r:id="rId1">
    <sheetIdMap count="1">
      <sheetId val="1"/>
    </sheetIdMap>
  </header>
  <header guid="{86513B38-87DC-48C0-A76C-7D0BA2AF663D}" dateTime="2019-04-21T20:16:58" maxSheetId="2" userName="Mike Wolski" r:id="rId2" minRId="1" maxRId="2">
    <sheetIdMap count="1">
      <sheetId val="1"/>
    </sheetIdMap>
  </header>
  <header guid="{9F6347AF-6AAC-4AB2-A39B-948EEF1BEF8E}" dateTime="2019-04-22T03:24:31" maxSheetId="2" userName="Mike Wolski" r:id="rId3" minRId="3" maxRId="207">
    <sheetIdMap count="1">
      <sheetId val="1"/>
    </sheetIdMap>
  </header>
  <header guid="{10F14BDA-B999-402C-806C-284B1501D2F5}" dateTime="2019-04-22T08:18:08" maxSheetId="2" userName="Mike Wolski" r:id="rId4" minRId="208" maxRId="40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V51" start="0" length="0">
    <dxf>
      <fill>
        <patternFill patternType="solid">
          <bgColor theme="4" tint="-0.249977111117893"/>
        </patternFill>
      </fill>
    </dxf>
  </rfmt>
  <rfmt sheetId="1" sqref="IV52" start="0" length="0">
    <dxf>
      <fill>
        <patternFill patternType="solid">
          <bgColor rgb="FFFF0000"/>
        </patternFill>
      </fill>
    </dxf>
  </rfmt>
  <rfmt sheetId="1" sqref="IV53" start="0" length="0">
    <dxf>
      <fill>
        <patternFill patternType="solid">
          <bgColor theme="5" tint="-0.249977111117893"/>
        </patternFill>
      </fill>
    </dxf>
  </rfmt>
  <rfmt sheetId="1" sqref="IV54" start="0" length="0">
    <dxf>
      <fill>
        <patternFill patternType="solid">
          <bgColor theme="2"/>
        </patternFill>
      </fill>
    </dxf>
  </rfmt>
  <rfmt sheetId="1" sqref="IV55" start="0" length="0">
    <dxf>
      <fill>
        <patternFill patternType="solid">
          <bgColor rgb="FFFFFF00"/>
        </patternFill>
      </fill>
    </dxf>
  </rfmt>
  <rfmt sheetId="1" sqref="IV56" start="0" length="0">
    <dxf>
      <fill>
        <patternFill patternType="solid">
          <bgColor rgb="FFC00000"/>
        </patternFill>
      </fill>
    </dxf>
  </rfmt>
  <rfmt sheetId="1" sqref="IV57" start="0" length="0">
    <dxf>
      <fill>
        <patternFill patternType="solid">
          <bgColor rgb="FF7030A0"/>
        </patternFill>
      </fill>
    </dxf>
  </rfmt>
  <rfmt sheetId="1" sqref="IV58" start="0" length="0">
    <dxf>
      <fill>
        <patternFill patternType="solid">
          <bgColor theme="5" tint="0.39997558519241921"/>
        </patternFill>
      </fill>
    </dxf>
  </rfmt>
  <rfmt sheetId="1" sqref="IW51" start="0" length="0">
    <dxf>
      <fill>
        <patternFill patternType="solid">
          <bgColor theme="4" tint="-0.249977111117893"/>
        </patternFill>
      </fill>
    </dxf>
  </rfmt>
  <rfmt sheetId="1" sqref="IW52" start="0" length="0">
    <dxf>
      <fill>
        <patternFill patternType="solid">
          <bgColor rgb="FFFF0000"/>
        </patternFill>
      </fill>
    </dxf>
  </rfmt>
  <rfmt sheetId="1" sqref="IW53" start="0" length="0">
    <dxf>
      <fill>
        <patternFill patternType="solid">
          <bgColor theme="5" tint="-0.249977111117893"/>
        </patternFill>
      </fill>
    </dxf>
  </rfmt>
  <rfmt sheetId="1" sqref="IW54" start="0" length="0">
    <dxf>
      <fill>
        <patternFill patternType="solid">
          <bgColor theme="2"/>
        </patternFill>
      </fill>
    </dxf>
  </rfmt>
  <rfmt sheetId="1" sqref="IW55" start="0" length="0">
    <dxf>
      <fill>
        <patternFill patternType="solid">
          <bgColor rgb="FFFFFF00"/>
        </patternFill>
      </fill>
    </dxf>
  </rfmt>
  <rfmt sheetId="1" sqref="IW56" start="0" length="0">
    <dxf>
      <fill>
        <patternFill patternType="solid">
          <bgColor rgb="FFC00000"/>
        </patternFill>
      </fill>
    </dxf>
  </rfmt>
  <rfmt sheetId="1" sqref="IW57" start="0" length="0">
    <dxf>
      <fill>
        <patternFill patternType="solid">
          <bgColor rgb="FF7030A0"/>
        </patternFill>
      </fill>
    </dxf>
  </rfmt>
  <rfmt sheetId="1" sqref="IW58" start="0" length="0">
    <dxf>
      <fill>
        <patternFill patternType="solid">
          <bgColor theme="5" tint="0.39997558519241921"/>
        </patternFill>
      </fill>
    </dxf>
  </rfmt>
  <rfmt sheetId="1" sqref="IX51" start="0" length="0">
    <dxf>
      <fill>
        <patternFill patternType="solid">
          <bgColor theme="4" tint="-0.249977111117893"/>
        </patternFill>
      </fill>
    </dxf>
  </rfmt>
  <rfmt sheetId="1" sqref="IX52" start="0" length="0">
    <dxf>
      <fill>
        <patternFill patternType="solid">
          <bgColor rgb="FFFF0000"/>
        </patternFill>
      </fill>
    </dxf>
  </rfmt>
  <rfmt sheetId="1" sqref="IX53" start="0" length="0">
    <dxf>
      <fill>
        <patternFill patternType="solid">
          <bgColor theme="5" tint="-0.249977111117893"/>
        </patternFill>
      </fill>
    </dxf>
  </rfmt>
  <rfmt sheetId="1" sqref="IX54" start="0" length="0">
    <dxf>
      <fill>
        <patternFill patternType="solid">
          <bgColor theme="2"/>
        </patternFill>
      </fill>
    </dxf>
  </rfmt>
  <rfmt sheetId="1" sqref="IX55" start="0" length="0">
    <dxf>
      <fill>
        <patternFill patternType="solid">
          <bgColor rgb="FFFFFF00"/>
        </patternFill>
      </fill>
    </dxf>
  </rfmt>
  <rfmt sheetId="1" sqref="IX56" start="0" length="0">
    <dxf>
      <fill>
        <patternFill patternType="solid">
          <bgColor rgb="FFC00000"/>
        </patternFill>
      </fill>
    </dxf>
  </rfmt>
  <rfmt sheetId="1" sqref="IX57" start="0" length="0">
    <dxf>
      <fill>
        <patternFill patternType="solid">
          <bgColor rgb="FF7030A0"/>
        </patternFill>
      </fill>
    </dxf>
  </rfmt>
  <rfmt sheetId="1" sqref="IX58" start="0" length="0">
    <dxf>
      <fill>
        <patternFill patternType="solid">
          <bgColor theme="5" tint="0.39997558519241921"/>
        </patternFill>
      </fill>
    </dxf>
  </rfmt>
  <rfmt sheetId="1" sqref="IY51" start="0" length="0">
    <dxf>
      <fill>
        <patternFill patternType="solid">
          <bgColor theme="4" tint="-0.249977111117893"/>
        </patternFill>
      </fill>
    </dxf>
  </rfmt>
  <rfmt sheetId="1" sqref="IZ51" start="0" length="0">
    <dxf>
      <fill>
        <patternFill patternType="solid">
          <bgColor theme="4" tint="-0.249977111117893"/>
        </patternFill>
      </fill>
    </dxf>
  </rfmt>
  <rfmt sheetId="1" sqref="JA51" start="0" length="0">
    <dxf>
      <fill>
        <patternFill patternType="solid">
          <bgColor theme="4" tint="-0.249977111117893"/>
        </patternFill>
      </fill>
    </dxf>
  </rfmt>
  <rfmt sheetId="1" sqref="IY52" start="0" length="0">
    <dxf>
      <fill>
        <patternFill patternType="solid">
          <bgColor rgb="FFFF0000"/>
        </patternFill>
      </fill>
    </dxf>
  </rfmt>
  <rfmt sheetId="1" sqref="IZ52" start="0" length="0">
    <dxf>
      <fill>
        <patternFill patternType="solid">
          <bgColor rgb="FFFF0000"/>
        </patternFill>
      </fill>
    </dxf>
  </rfmt>
  <rfmt sheetId="1" sqref="JA52" start="0" length="0">
    <dxf>
      <fill>
        <patternFill patternType="solid">
          <bgColor rgb="FFFF0000"/>
        </patternFill>
      </fill>
    </dxf>
  </rfmt>
  <rfmt sheetId="1" sqref="IY53" start="0" length="0">
    <dxf>
      <fill>
        <patternFill patternType="solid">
          <bgColor theme="5" tint="-0.249977111117893"/>
        </patternFill>
      </fill>
    </dxf>
  </rfmt>
  <rfmt sheetId="1" sqref="IZ53" start="0" length="0">
    <dxf>
      <fill>
        <patternFill patternType="solid">
          <bgColor theme="5" tint="-0.249977111117893"/>
        </patternFill>
      </fill>
    </dxf>
  </rfmt>
  <rfmt sheetId="1" sqref="JA53" start="0" length="0">
    <dxf>
      <fill>
        <patternFill patternType="solid">
          <bgColor theme="5" tint="-0.249977111117893"/>
        </patternFill>
      </fill>
    </dxf>
  </rfmt>
  <rfmt sheetId="1" sqref="IY54" start="0" length="0">
    <dxf>
      <fill>
        <patternFill patternType="solid">
          <bgColor theme="2"/>
        </patternFill>
      </fill>
    </dxf>
  </rfmt>
  <rfmt sheetId="1" sqref="IZ54" start="0" length="0">
    <dxf>
      <fill>
        <patternFill patternType="solid">
          <bgColor theme="2"/>
        </patternFill>
      </fill>
    </dxf>
  </rfmt>
  <rfmt sheetId="1" sqref="JA54" start="0" length="0">
    <dxf>
      <fill>
        <patternFill patternType="solid">
          <bgColor theme="2"/>
        </patternFill>
      </fill>
    </dxf>
  </rfmt>
  <rfmt sheetId="1" sqref="IY55" start="0" length="0">
    <dxf>
      <fill>
        <patternFill patternType="solid">
          <bgColor rgb="FFFFFF00"/>
        </patternFill>
      </fill>
    </dxf>
  </rfmt>
  <rfmt sheetId="1" sqref="IZ55" start="0" length="0">
    <dxf>
      <fill>
        <patternFill patternType="solid">
          <bgColor rgb="FFFFFF00"/>
        </patternFill>
      </fill>
    </dxf>
  </rfmt>
  <rfmt sheetId="1" sqref="JA55" start="0" length="0">
    <dxf>
      <fill>
        <patternFill patternType="solid">
          <bgColor rgb="FFFFFF00"/>
        </patternFill>
      </fill>
    </dxf>
  </rfmt>
  <rfmt sheetId="1" sqref="IY56" start="0" length="0">
    <dxf>
      <fill>
        <patternFill patternType="solid">
          <bgColor rgb="FFC00000"/>
        </patternFill>
      </fill>
    </dxf>
  </rfmt>
  <rfmt sheetId="1" sqref="IZ56" start="0" length="0">
    <dxf>
      <fill>
        <patternFill patternType="solid">
          <bgColor rgb="FFC00000"/>
        </patternFill>
      </fill>
    </dxf>
  </rfmt>
  <rfmt sheetId="1" sqref="JA56" start="0" length="0">
    <dxf>
      <fill>
        <patternFill patternType="solid">
          <bgColor rgb="FFC00000"/>
        </patternFill>
      </fill>
    </dxf>
  </rfmt>
  <rfmt sheetId="1" sqref="IY57" start="0" length="0">
    <dxf>
      <fill>
        <patternFill patternType="solid">
          <bgColor rgb="FF7030A0"/>
        </patternFill>
      </fill>
    </dxf>
  </rfmt>
  <rfmt sheetId="1" sqref="IZ57" start="0" length="0">
    <dxf>
      <fill>
        <patternFill patternType="solid">
          <bgColor rgb="FF7030A0"/>
        </patternFill>
      </fill>
    </dxf>
  </rfmt>
  <rfmt sheetId="1" sqref="JA57" start="0" length="0">
    <dxf>
      <fill>
        <patternFill patternType="solid">
          <bgColor rgb="FF7030A0"/>
        </patternFill>
      </fill>
    </dxf>
  </rfmt>
  <rfmt sheetId="1" sqref="IY58" start="0" length="0">
    <dxf>
      <fill>
        <patternFill patternType="solid">
          <bgColor theme="5" tint="0.39997558519241921"/>
        </patternFill>
      </fill>
    </dxf>
  </rfmt>
  <rfmt sheetId="1" sqref="IZ58" start="0" length="0">
    <dxf>
      <fill>
        <patternFill patternType="solid">
          <bgColor theme="5" tint="0.39997558519241921"/>
        </patternFill>
      </fill>
    </dxf>
  </rfmt>
  <rfmt sheetId="1" sqref="JA58" start="0" length="0">
    <dxf>
      <fill>
        <patternFill patternType="solid">
          <bgColor theme="5" tint="0.39997558519241921"/>
        </patternFill>
      </fill>
    </dxf>
  </rfmt>
  <rfmt sheetId="1" sqref="JB51" start="0" length="0">
    <dxf>
      <fill>
        <patternFill patternType="solid">
          <bgColor theme="4" tint="-0.249977111117893"/>
        </patternFill>
      </fill>
    </dxf>
  </rfmt>
  <rfmt sheetId="1" sqref="JC51" start="0" length="0">
    <dxf>
      <fill>
        <patternFill patternType="solid">
          <bgColor theme="4" tint="-0.249977111117893"/>
        </patternFill>
      </fill>
    </dxf>
  </rfmt>
  <rfmt sheetId="1" sqref="JD51" start="0" length="0">
    <dxf>
      <fill>
        <patternFill patternType="solid">
          <bgColor theme="4" tint="-0.249977111117893"/>
        </patternFill>
      </fill>
    </dxf>
  </rfmt>
  <rfmt sheetId="1" sqref="JB52" start="0" length="0">
    <dxf>
      <fill>
        <patternFill patternType="solid">
          <bgColor rgb="FFFF0000"/>
        </patternFill>
      </fill>
    </dxf>
  </rfmt>
  <rfmt sheetId="1" sqref="JC52" start="0" length="0">
    <dxf>
      <fill>
        <patternFill patternType="solid">
          <bgColor rgb="FFFF0000"/>
        </patternFill>
      </fill>
    </dxf>
  </rfmt>
  <rfmt sheetId="1" sqref="JD52" start="0" length="0">
    <dxf>
      <fill>
        <patternFill patternType="solid">
          <bgColor rgb="FFFF0000"/>
        </patternFill>
      </fill>
    </dxf>
  </rfmt>
  <rfmt sheetId="1" sqref="JB53" start="0" length="0">
    <dxf>
      <fill>
        <patternFill patternType="solid">
          <bgColor theme="5" tint="-0.249977111117893"/>
        </patternFill>
      </fill>
    </dxf>
  </rfmt>
  <rfmt sheetId="1" sqref="JC53" start="0" length="0">
    <dxf>
      <fill>
        <patternFill patternType="solid">
          <bgColor theme="5" tint="-0.249977111117893"/>
        </patternFill>
      </fill>
    </dxf>
  </rfmt>
  <rfmt sheetId="1" sqref="JD53" start="0" length="0">
    <dxf>
      <fill>
        <patternFill patternType="solid">
          <bgColor theme="5" tint="-0.249977111117893"/>
        </patternFill>
      </fill>
    </dxf>
  </rfmt>
  <rfmt sheetId="1" sqref="JB54" start="0" length="0">
    <dxf>
      <fill>
        <patternFill patternType="solid">
          <bgColor theme="2"/>
        </patternFill>
      </fill>
    </dxf>
  </rfmt>
  <rfmt sheetId="1" sqref="JC54" start="0" length="0">
    <dxf>
      <fill>
        <patternFill patternType="solid">
          <bgColor theme="2"/>
        </patternFill>
      </fill>
    </dxf>
  </rfmt>
  <rfmt sheetId="1" sqref="JD54" start="0" length="0">
    <dxf>
      <fill>
        <patternFill patternType="solid">
          <bgColor theme="2"/>
        </patternFill>
      </fill>
    </dxf>
  </rfmt>
  <rfmt sheetId="1" sqref="JB55" start="0" length="0">
    <dxf>
      <fill>
        <patternFill patternType="solid">
          <bgColor rgb="FFFFFF00"/>
        </patternFill>
      </fill>
    </dxf>
  </rfmt>
  <rfmt sheetId="1" sqref="JC55" start="0" length="0">
    <dxf>
      <fill>
        <patternFill patternType="solid">
          <bgColor rgb="FFFFFF00"/>
        </patternFill>
      </fill>
    </dxf>
  </rfmt>
  <rfmt sheetId="1" sqref="JD55" start="0" length="0">
    <dxf>
      <fill>
        <patternFill patternType="solid">
          <bgColor rgb="FFFFFF00"/>
        </patternFill>
      </fill>
    </dxf>
  </rfmt>
  <rfmt sheetId="1" sqref="JB56" start="0" length="0">
    <dxf>
      <fill>
        <patternFill patternType="solid">
          <bgColor rgb="FFC00000"/>
        </patternFill>
      </fill>
    </dxf>
  </rfmt>
  <rfmt sheetId="1" sqref="JC56" start="0" length="0">
    <dxf>
      <fill>
        <patternFill patternType="solid">
          <bgColor rgb="FFC00000"/>
        </patternFill>
      </fill>
    </dxf>
  </rfmt>
  <rfmt sheetId="1" sqref="JD56" start="0" length="0">
    <dxf>
      <fill>
        <patternFill patternType="solid">
          <bgColor rgb="FFC00000"/>
        </patternFill>
      </fill>
    </dxf>
  </rfmt>
  <rfmt sheetId="1" sqref="JB57" start="0" length="0">
    <dxf>
      <fill>
        <patternFill patternType="solid">
          <bgColor rgb="FF7030A0"/>
        </patternFill>
      </fill>
    </dxf>
  </rfmt>
  <rfmt sheetId="1" sqref="JC57" start="0" length="0">
    <dxf>
      <fill>
        <patternFill patternType="solid">
          <bgColor rgb="FF7030A0"/>
        </patternFill>
      </fill>
    </dxf>
  </rfmt>
  <rfmt sheetId="1" sqref="JD57" start="0" length="0">
    <dxf>
      <fill>
        <patternFill patternType="solid">
          <bgColor rgb="FF7030A0"/>
        </patternFill>
      </fill>
    </dxf>
  </rfmt>
  <rfmt sheetId="1" sqref="JB58" start="0" length="0">
    <dxf>
      <fill>
        <patternFill patternType="solid">
          <bgColor theme="5" tint="0.39997558519241921"/>
        </patternFill>
      </fill>
    </dxf>
  </rfmt>
  <rfmt sheetId="1" sqref="JC58" start="0" length="0">
    <dxf>
      <fill>
        <patternFill patternType="solid">
          <bgColor theme="5" tint="0.39997558519241921"/>
        </patternFill>
      </fill>
    </dxf>
  </rfmt>
  <rfmt sheetId="1" sqref="JD58" start="0" length="0">
    <dxf>
      <fill>
        <patternFill patternType="solid">
          <bgColor theme="5" tint="0.39997558519241921"/>
        </patternFill>
      </fill>
    </dxf>
  </rfmt>
  <rfmt sheetId="1" sqref="JE51" start="0" length="0">
    <dxf>
      <fill>
        <patternFill patternType="solid">
          <bgColor theme="4" tint="-0.249977111117893"/>
        </patternFill>
      </fill>
    </dxf>
  </rfmt>
  <rfmt sheetId="1" sqref="JF51" start="0" length="0">
    <dxf>
      <fill>
        <patternFill patternType="solid">
          <bgColor theme="4" tint="-0.249977111117893"/>
        </patternFill>
      </fill>
    </dxf>
  </rfmt>
  <rfmt sheetId="1" sqref="JG51" start="0" length="0">
    <dxf>
      <fill>
        <patternFill patternType="solid">
          <bgColor theme="4" tint="-0.249977111117893"/>
        </patternFill>
      </fill>
    </dxf>
  </rfmt>
  <rfmt sheetId="1" sqref="JE52" start="0" length="0">
    <dxf>
      <fill>
        <patternFill patternType="solid">
          <bgColor rgb="FFFF0000"/>
        </patternFill>
      </fill>
    </dxf>
  </rfmt>
  <rfmt sheetId="1" sqref="JF52" start="0" length="0">
    <dxf>
      <fill>
        <patternFill patternType="solid">
          <bgColor rgb="FFFF0000"/>
        </patternFill>
      </fill>
    </dxf>
  </rfmt>
  <rfmt sheetId="1" sqref="JG52" start="0" length="0">
    <dxf>
      <fill>
        <patternFill patternType="solid">
          <bgColor rgb="FFFF0000"/>
        </patternFill>
      </fill>
    </dxf>
  </rfmt>
  <rfmt sheetId="1" sqref="JE53" start="0" length="0">
    <dxf>
      <fill>
        <patternFill patternType="solid">
          <bgColor theme="5" tint="-0.249977111117893"/>
        </patternFill>
      </fill>
    </dxf>
  </rfmt>
  <rfmt sheetId="1" sqref="JF53" start="0" length="0">
    <dxf>
      <fill>
        <patternFill patternType="solid">
          <bgColor theme="5" tint="-0.249977111117893"/>
        </patternFill>
      </fill>
    </dxf>
  </rfmt>
  <rfmt sheetId="1" sqref="JG53" start="0" length="0">
    <dxf>
      <fill>
        <patternFill patternType="solid">
          <bgColor theme="5" tint="-0.249977111117893"/>
        </patternFill>
      </fill>
    </dxf>
  </rfmt>
  <rfmt sheetId="1" sqref="JE54" start="0" length="0">
    <dxf>
      <fill>
        <patternFill patternType="solid">
          <bgColor theme="2"/>
        </patternFill>
      </fill>
    </dxf>
  </rfmt>
  <rfmt sheetId="1" sqref="JF54" start="0" length="0">
    <dxf>
      <fill>
        <patternFill patternType="solid">
          <bgColor theme="2"/>
        </patternFill>
      </fill>
    </dxf>
  </rfmt>
  <rfmt sheetId="1" sqref="JG54" start="0" length="0">
    <dxf>
      <fill>
        <patternFill patternType="solid">
          <bgColor theme="2"/>
        </patternFill>
      </fill>
    </dxf>
  </rfmt>
  <rfmt sheetId="1" sqref="JE55" start="0" length="0">
    <dxf>
      <fill>
        <patternFill patternType="solid">
          <bgColor rgb="FFFFFF00"/>
        </patternFill>
      </fill>
    </dxf>
  </rfmt>
  <rfmt sheetId="1" sqref="JF55" start="0" length="0">
    <dxf>
      <fill>
        <patternFill patternType="solid">
          <bgColor rgb="FFFFFF00"/>
        </patternFill>
      </fill>
    </dxf>
  </rfmt>
  <rfmt sheetId="1" sqref="JG55" start="0" length="0">
    <dxf>
      <fill>
        <patternFill patternType="solid">
          <bgColor rgb="FFFFFF00"/>
        </patternFill>
      </fill>
    </dxf>
  </rfmt>
  <rfmt sheetId="1" sqref="JE56" start="0" length="0">
    <dxf>
      <fill>
        <patternFill patternType="solid">
          <bgColor rgb="FFC00000"/>
        </patternFill>
      </fill>
    </dxf>
  </rfmt>
  <rfmt sheetId="1" sqref="JF56" start="0" length="0">
    <dxf>
      <fill>
        <patternFill patternType="solid">
          <bgColor rgb="FFC00000"/>
        </patternFill>
      </fill>
    </dxf>
  </rfmt>
  <rfmt sheetId="1" sqref="JG56" start="0" length="0">
    <dxf>
      <fill>
        <patternFill patternType="solid">
          <bgColor rgb="FFC00000"/>
        </patternFill>
      </fill>
    </dxf>
  </rfmt>
  <rfmt sheetId="1" sqref="JE57" start="0" length="0">
    <dxf>
      <fill>
        <patternFill patternType="solid">
          <bgColor rgb="FF7030A0"/>
        </patternFill>
      </fill>
    </dxf>
  </rfmt>
  <rfmt sheetId="1" sqref="JF57" start="0" length="0">
    <dxf>
      <fill>
        <patternFill patternType="solid">
          <bgColor rgb="FF7030A0"/>
        </patternFill>
      </fill>
    </dxf>
  </rfmt>
  <rfmt sheetId="1" sqref="JG57" start="0" length="0">
    <dxf>
      <fill>
        <patternFill patternType="solid">
          <bgColor rgb="FF7030A0"/>
        </patternFill>
      </fill>
    </dxf>
  </rfmt>
  <rfmt sheetId="1" sqref="JE58" start="0" length="0">
    <dxf>
      <fill>
        <patternFill patternType="solid">
          <bgColor theme="5" tint="0.39997558519241921"/>
        </patternFill>
      </fill>
    </dxf>
  </rfmt>
  <rfmt sheetId="1" sqref="JF58" start="0" length="0">
    <dxf>
      <fill>
        <patternFill patternType="solid">
          <bgColor theme="5" tint="0.39997558519241921"/>
        </patternFill>
      </fill>
    </dxf>
  </rfmt>
  <rfmt sheetId="1" sqref="JG58" start="0" length="0">
    <dxf>
      <fill>
        <patternFill patternType="solid">
          <bgColor theme="5" tint="0.39997558519241921"/>
        </patternFill>
      </fill>
    </dxf>
  </rfmt>
  <rfmt sheetId="1" sqref="JH51" start="0" length="0">
    <dxf>
      <fill>
        <patternFill patternType="solid">
          <bgColor theme="4" tint="-0.249977111117893"/>
        </patternFill>
      </fill>
    </dxf>
  </rfmt>
  <rfmt sheetId="1" sqref="JI51" start="0" length="0">
    <dxf>
      <fill>
        <patternFill patternType="solid">
          <bgColor theme="4" tint="-0.249977111117893"/>
        </patternFill>
      </fill>
    </dxf>
  </rfmt>
  <rfmt sheetId="1" sqref="JJ51" start="0" length="0">
    <dxf>
      <fill>
        <patternFill patternType="solid">
          <bgColor theme="4" tint="-0.249977111117893"/>
        </patternFill>
      </fill>
    </dxf>
  </rfmt>
  <rfmt sheetId="1" sqref="JH52" start="0" length="0">
    <dxf>
      <fill>
        <patternFill patternType="solid">
          <bgColor rgb="FFFF0000"/>
        </patternFill>
      </fill>
    </dxf>
  </rfmt>
  <rfmt sheetId="1" sqref="JI52" start="0" length="0">
    <dxf>
      <fill>
        <patternFill patternType="solid">
          <bgColor rgb="FFFF0000"/>
        </patternFill>
      </fill>
    </dxf>
  </rfmt>
  <rfmt sheetId="1" sqref="JJ52" start="0" length="0">
    <dxf>
      <fill>
        <patternFill patternType="solid">
          <bgColor rgb="FFFF0000"/>
        </patternFill>
      </fill>
    </dxf>
  </rfmt>
  <rfmt sheetId="1" sqref="JH53" start="0" length="0">
    <dxf>
      <fill>
        <patternFill patternType="solid">
          <bgColor theme="5" tint="-0.249977111117893"/>
        </patternFill>
      </fill>
    </dxf>
  </rfmt>
  <rfmt sheetId="1" sqref="JI53" start="0" length="0">
    <dxf>
      <fill>
        <patternFill patternType="solid">
          <bgColor theme="5" tint="-0.249977111117893"/>
        </patternFill>
      </fill>
    </dxf>
  </rfmt>
  <rfmt sheetId="1" sqref="JJ53" start="0" length="0">
    <dxf>
      <fill>
        <patternFill patternType="solid">
          <bgColor theme="5" tint="-0.249977111117893"/>
        </patternFill>
      </fill>
    </dxf>
  </rfmt>
  <rfmt sheetId="1" sqref="JH54" start="0" length="0">
    <dxf>
      <fill>
        <patternFill patternType="solid">
          <bgColor theme="2"/>
        </patternFill>
      </fill>
    </dxf>
  </rfmt>
  <rfmt sheetId="1" sqref="JI54" start="0" length="0">
    <dxf>
      <fill>
        <patternFill patternType="solid">
          <bgColor theme="2"/>
        </patternFill>
      </fill>
    </dxf>
  </rfmt>
  <rfmt sheetId="1" sqref="JJ54" start="0" length="0">
    <dxf>
      <fill>
        <patternFill patternType="solid">
          <bgColor theme="2"/>
        </patternFill>
      </fill>
    </dxf>
  </rfmt>
  <rfmt sheetId="1" sqref="JH55" start="0" length="0">
    <dxf>
      <fill>
        <patternFill patternType="solid">
          <bgColor rgb="FFFFFF00"/>
        </patternFill>
      </fill>
    </dxf>
  </rfmt>
  <rfmt sheetId="1" sqref="JI55" start="0" length="0">
    <dxf>
      <fill>
        <patternFill patternType="solid">
          <bgColor rgb="FFFFFF00"/>
        </patternFill>
      </fill>
    </dxf>
  </rfmt>
  <rfmt sheetId="1" sqref="JJ55" start="0" length="0">
    <dxf>
      <fill>
        <patternFill patternType="solid">
          <bgColor rgb="FFFFFF00"/>
        </patternFill>
      </fill>
    </dxf>
  </rfmt>
  <rfmt sheetId="1" sqref="JH56" start="0" length="0">
    <dxf>
      <fill>
        <patternFill patternType="solid">
          <bgColor rgb="FFC00000"/>
        </patternFill>
      </fill>
    </dxf>
  </rfmt>
  <rfmt sheetId="1" sqref="JI56" start="0" length="0">
    <dxf>
      <fill>
        <patternFill patternType="solid">
          <bgColor rgb="FFC00000"/>
        </patternFill>
      </fill>
    </dxf>
  </rfmt>
  <rfmt sheetId="1" sqref="JJ56" start="0" length="0">
    <dxf>
      <fill>
        <patternFill patternType="solid">
          <bgColor rgb="FFC00000"/>
        </patternFill>
      </fill>
    </dxf>
  </rfmt>
  <rfmt sheetId="1" sqref="JH57" start="0" length="0">
    <dxf>
      <fill>
        <patternFill patternType="solid">
          <bgColor rgb="FF7030A0"/>
        </patternFill>
      </fill>
    </dxf>
  </rfmt>
  <rfmt sheetId="1" sqref="JI57" start="0" length="0">
    <dxf>
      <fill>
        <patternFill patternType="solid">
          <bgColor rgb="FF7030A0"/>
        </patternFill>
      </fill>
    </dxf>
  </rfmt>
  <rfmt sheetId="1" sqref="JJ57" start="0" length="0">
    <dxf>
      <fill>
        <patternFill patternType="solid">
          <bgColor rgb="FF7030A0"/>
        </patternFill>
      </fill>
    </dxf>
  </rfmt>
  <rfmt sheetId="1" sqref="JH58" start="0" length="0">
    <dxf>
      <fill>
        <patternFill patternType="solid">
          <bgColor theme="5" tint="0.39997558519241921"/>
        </patternFill>
      </fill>
    </dxf>
  </rfmt>
  <rfmt sheetId="1" sqref="JI58" start="0" length="0">
    <dxf>
      <fill>
        <patternFill patternType="solid">
          <bgColor theme="5" tint="0.39997558519241921"/>
        </patternFill>
      </fill>
    </dxf>
  </rfmt>
  <rfmt sheetId="1" sqref="JJ58" start="0" length="0">
    <dxf>
      <fill>
        <patternFill patternType="solid">
          <bgColor theme="5" tint="0.39997558519241921"/>
        </patternFill>
      </fill>
    </dxf>
  </rfmt>
  <rcc rId="1" sId="1">
    <nc r="JI46" t="inlineStr">
      <is>
        <t xml:space="preserve"> </t>
      </is>
    </nc>
  </rcc>
  <rfmt sheetId="1" sqref="IV136" start="0" length="0">
    <dxf>
      <fill>
        <patternFill patternType="solid">
          <bgColor rgb="FFFF0000"/>
        </patternFill>
      </fill>
    </dxf>
  </rfmt>
  <rfmt sheetId="1" sqref="IV137" start="0" length="0">
    <dxf>
      <fill>
        <patternFill patternType="solid">
          <bgColor rgb="FFFFFF00"/>
        </patternFill>
      </fill>
    </dxf>
  </rfmt>
  <rfmt sheetId="1" sqref="IV138" start="0" length="0">
    <dxf>
      <fill>
        <patternFill patternType="solid">
          <bgColor theme="2"/>
        </patternFill>
      </fill>
    </dxf>
  </rfmt>
  <rfmt sheetId="1" sqref="IV139" start="0" length="0">
    <dxf>
      <fill>
        <patternFill patternType="solid">
          <bgColor theme="4" tint="-0.249977111117893"/>
        </patternFill>
      </fill>
    </dxf>
  </rfmt>
  <rfmt sheetId="1" sqref="IV140" start="0" length="0">
    <dxf>
      <fill>
        <patternFill patternType="solid">
          <bgColor theme="5" tint="-0.249977111117893"/>
        </patternFill>
      </fill>
    </dxf>
  </rfmt>
  <rfmt sheetId="1" sqref="IV141" start="0" length="0">
    <dxf>
      <fill>
        <patternFill patternType="solid">
          <bgColor rgb="FF7030A0"/>
        </patternFill>
      </fill>
    </dxf>
  </rfmt>
  <rfmt sheetId="1" sqref="IV142" start="0" length="0">
    <dxf>
      <fill>
        <patternFill patternType="solid">
          <bgColor rgb="FFC00000"/>
        </patternFill>
      </fill>
    </dxf>
  </rfmt>
  <rfmt sheetId="1" sqref="IV143" start="0" length="0">
    <dxf>
      <fill>
        <patternFill patternType="solid">
          <bgColor theme="5" tint="0.39997558519241921"/>
        </patternFill>
      </fill>
    </dxf>
  </rfmt>
  <rfmt sheetId="1" sqref="IW136" start="0" length="0">
    <dxf>
      <fill>
        <patternFill patternType="solid">
          <bgColor rgb="FFFF0000"/>
        </patternFill>
      </fill>
    </dxf>
  </rfmt>
  <rfmt sheetId="1" sqref="IW137" start="0" length="0">
    <dxf>
      <fill>
        <patternFill patternType="solid">
          <bgColor rgb="FFFFFF00"/>
        </patternFill>
      </fill>
    </dxf>
  </rfmt>
  <rfmt sheetId="1" sqref="IW138" start="0" length="0">
    <dxf>
      <fill>
        <patternFill patternType="solid">
          <bgColor theme="2"/>
        </patternFill>
      </fill>
    </dxf>
  </rfmt>
  <rfmt sheetId="1" sqref="IW139" start="0" length="0">
    <dxf>
      <fill>
        <patternFill patternType="solid">
          <bgColor theme="4" tint="-0.249977111117893"/>
        </patternFill>
      </fill>
    </dxf>
  </rfmt>
  <rfmt sheetId="1" sqref="IW140" start="0" length="0">
    <dxf>
      <fill>
        <patternFill patternType="solid">
          <bgColor theme="5" tint="-0.249977111117893"/>
        </patternFill>
      </fill>
    </dxf>
  </rfmt>
  <rfmt sheetId="1" sqref="IW141" start="0" length="0">
    <dxf>
      <fill>
        <patternFill patternType="solid">
          <bgColor rgb="FF7030A0"/>
        </patternFill>
      </fill>
    </dxf>
  </rfmt>
  <rfmt sheetId="1" sqref="IW142" start="0" length="0">
    <dxf>
      <fill>
        <patternFill patternType="solid">
          <bgColor rgb="FFC00000"/>
        </patternFill>
      </fill>
    </dxf>
  </rfmt>
  <rfmt sheetId="1" sqref="IW143" start="0" length="0">
    <dxf>
      <fill>
        <patternFill patternType="solid">
          <bgColor theme="5" tint="0.39997558519241921"/>
        </patternFill>
      </fill>
    </dxf>
  </rfmt>
  <rfmt sheetId="1" sqref="IX136" start="0" length="0">
    <dxf>
      <fill>
        <patternFill patternType="solid">
          <bgColor rgb="FFFF0000"/>
        </patternFill>
      </fill>
    </dxf>
  </rfmt>
  <rfmt sheetId="1" sqref="IX137" start="0" length="0">
    <dxf>
      <fill>
        <patternFill patternType="solid">
          <bgColor rgb="FFFFFF00"/>
        </patternFill>
      </fill>
    </dxf>
  </rfmt>
  <rfmt sheetId="1" sqref="IX138" start="0" length="0">
    <dxf>
      <fill>
        <patternFill patternType="solid">
          <bgColor theme="2"/>
        </patternFill>
      </fill>
    </dxf>
  </rfmt>
  <rfmt sheetId="1" sqref="IX139" start="0" length="0">
    <dxf>
      <fill>
        <patternFill patternType="solid">
          <bgColor theme="4" tint="-0.249977111117893"/>
        </patternFill>
      </fill>
    </dxf>
  </rfmt>
  <rfmt sheetId="1" sqref="IX140" start="0" length="0">
    <dxf>
      <fill>
        <patternFill patternType="solid">
          <bgColor theme="5" tint="-0.249977111117893"/>
        </patternFill>
      </fill>
    </dxf>
  </rfmt>
  <rfmt sheetId="1" sqref="IX141" start="0" length="0">
    <dxf>
      <fill>
        <patternFill patternType="solid">
          <bgColor rgb="FF7030A0"/>
        </patternFill>
      </fill>
    </dxf>
  </rfmt>
  <rfmt sheetId="1" sqref="IX142" start="0" length="0">
    <dxf>
      <fill>
        <patternFill patternType="solid">
          <bgColor rgb="FFC00000"/>
        </patternFill>
      </fill>
    </dxf>
  </rfmt>
  <rfmt sheetId="1" sqref="IX143" start="0" length="0">
    <dxf>
      <fill>
        <patternFill patternType="solid">
          <bgColor theme="5" tint="0.39997558519241921"/>
        </patternFill>
      </fill>
    </dxf>
  </rfmt>
  <rfmt sheetId="1" sqref="IY136" start="0" length="0">
    <dxf>
      <fill>
        <patternFill patternType="solid">
          <bgColor rgb="FFFF0000"/>
        </patternFill>
      </fill>
    </dxf>
  </rfmt>
  <rfmt sheetId="1" sqref="IZ136" start="0" length="0">
    <dxf>
      <fill>
        <patternFill patternType="solid">
          <bgColor rgb="FFFF0000"/>
        </patternFill>
      </fill>
    </dxf>
  </rfmt>
  <rfmt sheetId="1" sqref="JA136" start="0" length="0">
    <dxf>
      <fill>
        <patternFill patternType="solid">
          <bgColor rgb="FFFF0000"/>
        </patternFill>
      </fill>
    </dxf>
  </rfmt>
  <rfmt sheetId="1" sqref="IY137" start="0" length="0">
    <dxf>
      <fill>
        <patternFill patternType="solid">
          <bgColor rgb="FFFFFF00"/>
        </patternFill>
      </fill>
    </dxf>
  </rfmt>
  <rfmt sheetId="1" sqref="IZ137" start="0" length="0">
    <dxf>
      <fill>
        <patternFill patternType="solid">
          <bgColor rgb="FFFFFF00"/>
        </patternFill>
      </fill>
    </dxf>
  </rfmt>
  <rfmt sheetId="1" sqref="JA137" start="0" length="0">
    <dxf>
      <fill>
        <patternFill patternType="solid">
          <bgColor rgb="FFFFFF00"/>
        </patternFill>
      </fill>
    </dxf>
  </rfmt>
  <rfmt sheetId="1" sqref="IY138" start="0" length="0">
    <dxf>
      <fill>
        <patternFill patternType="solid">
          <bgColor theme="2"/>
        </patternFill>
      </fill>
    </dxf>
  </rfmt>
  <rfmt sheetId="1" sqref="IZ138" start="0" length="0">
    <dxf>
      <fill>
        <patternFill patternType="solid">
          <bgColor theme="2"/>
        </patternFill>
      </fill>
    </dxf>
  </rfmt>
  <rfmt sheetId="1" sqref="JA138" start="0" length="0">
    <dxf>
      <fill>
        <patternFill patternType="solid">
          <bgColor theme="2"/>
        </patternFill>
      </fill>
    </dxf>
  </rfmt>
  <rfmt sheetId="1" sqref="IY139" start="0" length="0">
    <dxf>
      <fill>
        <patternFill patternType="solid">
          <bgColor theme="4" tint="-0.249977111117893"/>
        </patternFill>
      </fill>
    </dxf>
  </rfmt>
  <rfmt sheetId="1" sqref="IZ139" start="0" length="0">
    <dxf>
      <fill>
        <patternFill patternType="solid">
          <bgColor theme="4" tint="-0.249977111117893"/>
        </patternFill>
      </fill>
    </dxf>
  </rfmt>
  <rfmt sheetId="1" sqref="JA139" start="0" length="0">
    <dxf>
      <fill>
        <patternFill patternType="solid">
          <bgColor theme="4" tint="-0.249977111117893"/>
        </patternFill>
      </fill>
    </dxf>
  </rfmt>
  <rfmt sheetId="1" sqref="IY140" start="0" length="0">
    <dxf>
      <fill>
        <patternFill patternType="solid">
          <bgColor theme="5" tint="-0.249977111117893"/>
        </patternFill>
      </fill>
    </dxf>
  </rfmt>
  <rfmt sheetId="1" sqref="IZ140" start="0" length="0">
    <dxf>
      <fill>
        <patternFill patternType="solid">
          <bgColor theme="5" tint="-0.249977111117893"/>
        </patternFill>
      </fill>
    </dxf>
  </rfmt>
  <rfmt sheetId="1" sqref="JA140" start="0" length="0">
    <dxf>
      <fill>
        <patternFill patternType="solid">
          <bgColor theme="5" tint="-0.249977111117893"/>
        </patternFill>
      </fill>
    </dxf>
  </rfmt>
  <rfmt sheetId="1" sqref="IY141" start="0" length="0">
    <dxf>
      <fill>
        <patternFill patternType="solid">
          <bgColor rgb="FF7030A0"/>
        </patternFill>
      </fill>
    </dxf>
  </rfmt>
  <rfmt sheetId="1" sqref="IZ141" start="0" length="0">
    <dxf>
      <fill>
        <patternFill patternType="solid">
          <bgColor rgb="FF7030A0"/>
        </patternFill>
      </fill>
    </dxf>
  </rfmt>
  <rfmt sheetId="1" sqref="JA141" start="0" length="0">
    <dxf>
      <fill>
        <patternFill patternType="solid">
          <bgColor rgb="FF7030A0"/>
        </patternFill>
      </fill>
    </dxf>
  </rfmt>
  <rfmt sheetId="1" sqref="IY142" start="0" length="0">
    <dxf>
      <fill>
        <patternFill patternType="solid">
          <bgColor rgb="FFC00000"/>
        </patternFill>
      </fill>
    </dxf>
  </rfmt>
  <rfmt sheetId="1" sqref="IZ142" start="0" length="0">
    <dxf>
      <fill>
        <patternFill patternType="solid">
          <bgColor rgb="FFC00000"/>
        </patternFill>
      </fill>
    </dxf>
  </rfmt>
  <rfmt sheetId="1" sqref="JA142" start="0" length="0">
    <dxf>
      <fill>
        <patternFill patternType="solid">
          <bgColor rgb="FFC00000"/>
        </patternFill>
      </fill>
    </dxf>
  </rfmt>
  <rfmt sheetId="1" sqref="IY143" start="0" length="0">
    <dxf>
      <fill>
        <patternFill patternType="solid">
          <bgColor theme="5" tint="0.39997558519241921"/>
        </patternFill>
      </fill>
    </dxf>
  </rfmt>
  <rfmt sheetId="1" sqref="IZ143" start="0" length="0">
    <dxf>
      <fill>
        <patternFill patternType="solid">
          <bgColor theme="5" tint="0.39997558519241921"/>
        </patternFill>
      </fill>
    </dxf>
  </rfmt>
  <rfmt sheetId="1" sqref="JA143" start="0" length="0">
    <dxf>
      <fill>
        <patternFill patternType="solid">
          <bgColor theme="5" tint="0.39997558519241921"/>
        </patternFill>
      </fill>
    </dxf>
  </rfmt>
  <rfmt sheetId="1" sqref="JB136" start="0" length="0">
    <dxf>
      <fill>
        <patternFill patternType="solid">
          <bgColor rgb="FFFF0000"/>
        </patternFill>
      </fill>
    </dxf>
  </rfmt>
  <rfmt sheetId="1" sqref="JC136" start="0" length="0">
    <dxf>
      <fill>
        <patternFill patternType="solid">
          <bgColor rgb="FFFF0000"/>
        </patternFill>
      </fill>
    </dxf>
  </rfmt>
  <rfmt sheetId="1" sqref="JD136" start="0" length="0">
    <dxf>
      <fill>
        <patternFill patternType="solid">
          <bgColor rgb="FFFF0000"/>
        </patternFill>
      </fill>
    </dxf>
  </rfmt>
  <rfmt sheetId="1" sqref="JB137" start="0" length="0">
    <dxf>
      <fill>
        <patternFill patternType="solid">
          <bgColor rgb="FFFFFF00"/>
        </patternFill>
      </fill>
    </dxf>
  </rfmt>
  <rfmt sheetId="1" sqref="JC137" start="0" length="0">
    <dxf>
      <fill>
        <patternFill patternType="solid">
          <bgColor rgb="FFFFFF00"/>
        </patternFill>
      </fill>
    </dxf>
  </rfmt>
  <rfmt sheetId="1" sqref="JD137" start="0" length="0">
    <dxf>
      <fill>
        <patternFill patternType="solid">
          <bgColor rgb="FFFFFF00"/>
        </patternFill>
      </fill>
    </dxf>
  </rfmt>
  <rfmt sheetId="1" sqref="JB138" start="0" length="0">
    <dxf>
      <fill>
        <patternFill patternType="solid">
          <bgColor theme="2"/>
        </patternFill>
      </fill>
    </dxf>
  </rfmt>
  <rfmt sheetId="1" sqref="JC138" start="0" length="0">
    <dxf>
      <fill>
        <patternFill patternType="solid">
          <bgColor theme="2"/>
        </patternFill>
      </fill>
    </dxf>
  </rfmt>
  <rfmt sheetId="1" sqref="JD138" start="0" length="0">
    <dxf>
      <fill>
        <patternFill patternType="solid">
          <bgColor theme="2"/>
        </patternFill>
      </fill>
    </dxf>
  </rfmt>
  <rfmt sheetId="1" sqref="JB139" start="0" length="0">
    <dxf>
      <fill>
        <patternFill patternType="solid">
          <bgColor theme="4" tint="-0.249977111117893"/>
        </patternFill>
      </fill>
    </dxf>
  </rfmt>
  <rfmt sheetId="1" sqref="JC139" start="0" length="0">
    <dxf>
      <fill>
        <patternFill patternType="solid">
          <bgColor theme="4" tint="-0.249977111117893"/>
        </patternFill>
      </fill>
    </dxf>
  </rfmt>
  <rfmt sheetId="1" sqref="JD139" start="0" length="0">
    <dxf>
      <fill>
        <patternFill patternType="solid">
          <bgColor theme="4" tint="-0.249977111117893"/>
        </patternFill>
      </fill>
    </dxf>
  </rfmt>
  <rfmt sheetId="1" sqref="JB140" start="0" length="0">
    <dxf>
      <fill>
        <patternFill patternType="solid">
          <bgColor theme="5" tint="-0.249977111117893"/>
        </patternFill>
      </fill>
    </dxf>
  </rfmt>
  <rfmt sheetId="1" sqref="JC140" start="0" length="0">
    <dxf>
      <fill>
        <patternFill patternType="solid">
          <bgColor theme="5" tint="-0.249977111117893"/>
        </patternFill>
      </fill>
    </dxf>
  </rfmt>
  <rfmt sheetId="1" sqref="JD140" start="0" length="0">
    <dxf>
      <fill>
        <patternFill patternType="solid">
          <bgColor theme="5" tint="-0.249977111117893"/>
        </patternFill>
      </fill>
    </dxf>
  </rfmt>
  <rfmt sheetId="1" sqref="JB141" start="0" length="0">
    <dxf>
      <fill>
        <patternFill patternType="solid">
          <bgColor rgb="FF7030A0"/>
        </patternFill>
      </fill>
    </dxf>
  </rfmt>
  <rfmt sheetId="1" sqref="JC141" start="0" length="0">
    <dxf>
      <fill>
        <patternFill patternType="solid">
          <bgColor rgb="FF7030A0"/>
        </patternFill>
      </fill>
    </dxf>
  </rfmt>
  <rfmt sheetId="1" sqref="JD141" start="0" length="0">
    <dxf>
      <fill>
        <patternFill patternType="solid">
          <bgColor rgb="FF7030A0"/>
        </patternFill>
      </fill>
    </dxf>
  </rfmt>
  <rfmt sheetId="1" sqref="JB142" start="0" length="0">
    <dxf>
      <fill>
        <patternFill patternType="solid">
          <bgColor rgb="FFC00000"/>
        </patternFill>
      </fill>
    </dxf>
  </rfmt>
  <rfmt sheetId="1" sqref="JC142" start="0" length="0">
    <dxf>
      <fill>
        <patternFill patternType="solid">
          <bgColor rgb="FFC00000"/>
        </patternFill>
      </fill>
    </dxf>
  </rfmt>
  <rfmt sheetId="1" sqref="JD142" start="0" length="0">
    <dxf>
      <fill>
        <patternFill patternType="solid">
          <bgColor rgb="FFC00000"/>
        </patternFill>
      </fill>
    </dxf>
  </rfmt>
  <rfmt sheetId="1" sqref="JB143" start="0" length="0">
    <dxf>
      <fill>
        <patternFill patternType="solid">
          <bgColor theme="5" tint="0.39997558519241921"/>
        </patternFill>
      </fill>
    </dxf>
  </rfmt>
  <rfmt sheetId="1" sqref="JC143" start="0" length="0">
    <dxf>
      <fill>
        <patternFill patternType="solid">
          <bgColor theme="5" tint="0.39997558519241921"/>
        </patternFill>
      </fill>
    </dxf>
  </rfmt>
  <rfmt sheetId="1" sqref="JD143" start="0" length="0">
    <dxf>
      <fill>
        <patternFill patternType="solid">
          <bgColor theme="5" tint="0.39997558519241921"/>
        </patternFill>
      </fill>
    </dxf>
  </rfmt>
  <rfmt sheetId="1" sqref="JE136" start="0" length="0">
    <dxf>
      <fill>
        <patternFill patternType="solid">
          <bgColor rgb="FFFF0000"/>
        </patternFill>
      </fill>
    </dxf>
  </rfmt>
  <rfmt sheetId="1" sqref="JF136" start="0" length="0">
    <dxf>
      <fill>
        <patternFill patternType="solid">
          <bgColor rgb="FFFF0000"/>
        </patternFill>
      </fill>
    </dxf>
  </rfmt>
  <rfmt sheetId="1" sqref="JG136" start="0" length="0">
    <dxf>
      <fill>
        <patternFill patternType="solid">
          <bgColor rgb="FFFF0000"/>
        </patternFill>
      </fill>
    </dxf>
  </rfmt>
  <rfmt sheetId="1" sqref="JE137" start="0" length="0">
    <dxf>
      <fill>
        <patternFill patternType="solid">
          <bgColor rgb="FFFFFF00"/>
        </patternFill>
      </fill>
    </dxf>
  </rfmt>
  <rfmt sheetId="1" sqref="JF137" start="0" length="0">
    <dxf>
      <fill>
        <patternFill patternType="solid">
          <bgColor rgb="FFFFFF00"/>
        </patternFill>
      </fill>
    </dxf>
  </rfmt>
  <rfmt sheetId="1" sqref="JG137" start="0" length="0">
    <dxf>
      <fill>
        <patternFill patternType="solid">
          <bgColor rgb="FFFFFF00"/>
        </patternFill>
      </fill>
    </dxf>
  </rfmt>
  <rfmt sheetId="1" sqref="JE138" start="0" length="0">
    <dxf>
      <fill>
        <patternFill patternType="solid">
          <bgColor theme="2"/>
        </patternFill>
      </fill>
    </dxf>
  </rfmt>
  <rfmt sheetId="1" sqref="JF138" start="0" length="0">
    <dxf>
      <fill>
        <patternFill patternType="solid">
          <bgColor theme="2"/>
        </patternFill>
      </fill>
    </dxf>
  </rfmt>
  <rfmt sheetId="1" sqref="JG138" start="0" length="0">
    <dxf>
      <fill>
        <patternFill patternType="solid">
          <bgColor theme="2"/>
        </patternFill>
      </fill>
    </dxf>
  </rfmt>
  <rfmt sheetId="1" sqref="JE139" start="0" length="0">
    <dxf>
      <fill>
        <patternFill patternType="solid">
          <bgColor theme="4" tint="-0.249977111117893"/>
        </patternFill>
      </fill>
    </dxf>
  </rfmt>
  <rfmt sheetId="1" sqref="JF139" start="0" length="0">
    <dxf>
      <fill>
        <patternFill patternType="solid">
          <bgColor theme="4" tint="-0.249977111117893"/>
        </patternFill>
      </fill>
    </dxf>
  </rfmt>
  <rfmt sheetId="1" sqref="JG139" start="0" length="0">
    <dxf>
      <fill>
        <patternFill patternType="solid">
          <bgColor theme="4" tint="-0.249977111117893"/>
        </patternFill>
      </fill>
    </dxf>
  </rfmt>
  <rfmt sheetId="1" sqref="JE140" start="0" length="0">
    <dxf>
      <fill>
        <patternFill patternType="solid">
          <bgColor theme="5" tint="-0.249977111117893"/>
        </patternFill>
      </fill>
    </dxf>
  </rfmt>
  <rfmt sheetId="1" sqref="JF140" start="0" length="0">
    <dxf>
      <fill>
        <patternFill patternType="solid">
          <bgColor theme="5" tint="-0.249977111117893"/>
        </patternFill>
      </fill>
    </dxf>
  </rfmt>
  <rfmt sheetId="1" sqref="JG140" start="0" length="0">
    <dxf>
      <fill>
        <patternFill patternType="solid">
          <bgColor theme="5" tint="-0.249977111117893"/>
        </patternFill>
      </fill>
    </dxf>
  </rfmt>
  <rfmt sheetId="1" sqref="JE141" start="0" length="0">
    <dxf>
      <fill>
        <patternFill patternType="solid">
          <bgColor rgb="FF7030A0"/>
        </patternFill>
      </fill>
    </dxf>
  </rfmt>
  <rfmt sheetId="1" sqref="JF141" start="0" length="0">
    <dxf>
      <fill>
        <patternFill patternType="solid">
          <bgColor rgb="FF7030A0"/>
        </patternFill>
      </fill>
    </dxf>
  </rfmt>
  <rfmt sheetId="1" sqref="JG141" start="0" length="0">
    <dxf>
      <fill>
        <patternFill patternType="solid">
          <bgColor rgb="FF7030A0"/>
        </patternFill>
      </fill>
    </dxf>
  </rfmt>
  <rfmt sheetId="1" sqref="JE142" start="0" length="0">
    <dxf>
      <fill>
        <patternFill patternType="solid">
          <bgColor rgb="FFC00000"/>
        </patternFill>
      </fill>
    </dxf>
  </rfmt>
  <rfmt sheetId="1" sqref="JF142" start="0" length="0">
    <dxf>
      <fill>
        <patternFill patternType="solid">
          <bgColor rgb="FFC00000"/>
        </patternFill>
      </fill>
    </dxf>
  </rfmt>
  <rfmt sheetId="1" sqref="JG142" start="0" length="0">
    <dxf>
      <fill>
        <patternFill patternType="solid">
          <bgColor rgb="FFC00000"/>
        </patternFill>
      </fill>
    </dxf>
  </rfmt>
  <rfmt sheetId="1" sqref="JE143" start="0" length="0">
    <dxf>
      <fill>
        <patternFill patternType="solid">
          <bgColor theme="5" tint="0.39997558519241921"/>
        </patternFill>
      </fill>
    </dxf>
  </rfmt>
  <rfmt sheetId="1" sqref="JF143" start="0" length="0">
    <dxf>
      <fill>
        <patternFill patternType="solid">
          <bgColor theme="5" tint="0.39997558519241921"/>
        </patternFill>
      </fill>
    </dxf>
  </rfmt>
  <rfmt sheetId="1" sqref="JG143" start="0" length="0">
    <dxf>
      <fill>
        <patternFill patternType="solid">
          <bgColor theme="5" tint="0.39997558519241921"/>
        </patternFill>
      </fill>
    </dxf>
  </rfmt>
  <rfmt sheetId="1" sqref="JH136" start="0" length="0">
    <dxf>
      <fill>
        <patternFill patternType="solid">
          <bgColor rgb="FFFF0000"/>
        </patternFill>
      </fill>
    </dxf>
  </rfmt>
  <rfmt sheetId="1" sqref="JI136" start="0" length="0">
    <dxf>
      <fill>
        <patternFill patternType="solid">
          <bgColor rgb="FFFF0000"/>
        </patternFill>
      </fill>
    </dxf>
  </rfmt>
  <rfmt sheetId="1" sqref="JJ136" start="0" length="0">
    <dxf>
      <fill>
        <patternFill patternType="solid">
          <bgColor rgb="FFFF0000"/>
        </patternFill>
      </fill>
    </dxf>
  </rfmt>
  <rfmt sheetId="1" sqref="JH137" start="0" length="0">
    <dxf>
      <fill>
        <patternFill patternType="solid">
          <bgColor rgb="FFFFFF00"/>
        </patternFill>
      </fill>
    </dxf>
  </rfmt>
  <rfmt sheetId="1" sqref="JI137" start="0" length="0">
    <dxf>
      <fill>
        <patternFill patternType="solid">
          <bgColor rgb="FFFFFF00"/>
        </patternFill>
      </fill>
    </dxf>
  </rfmt>
  <rfmt sheetId="1" sqref="JJ137" start="0" length="0">
    <dxf>
      <fill>
        <patternFill patternType="solid">
          <bgColor rgb="FFFFFF00"/>
        </patternFill>
      </fill>
    </dxf>
  </rfmt>
  <rfmt sheetId="1" sqref="JH138" start="0" length="0">
    <dxf>
      <fill>
        <patternFill patternType="solid">
          <bgColor theme="2"/>
        </patternFill>
      </fill>
    </dxf>
  </rfmt>
  <rfmt sheetId="1" sqref="JI138" start="0" length="0">
    <dxf>
      <fill>
        <patternFill patternType="solid">
          <bgColor theme="2"/>
        </patternFill>
      </fill>
    </dxf>
  </rfmt>
  <rfmt sheetId="1" sqref="JJ138" start="0" length="0">
    <dxf>
      <fill>
        <patternFill patternType="solid">
          <bgColor theme="2"/>
        </patternFill>
      </fill>
    </dxf>
  </rfmt>
  <rfmt sheetId="1" sqref="JH139" start="0" length="0">
    <dxf>
      <fill>
        <patternFill patternType="solid">
          <bgColor theme="4" tint="-0.249977111117893"/>
        </patternFill>
      </fill>
    </dxf>
  </rfmt>
  <rfmt sheetId="1" sqref="JI139" start="0" length="0">
    <dxf>
      <fill>
        <patternFill patternType="solid">
          <bgColor theme="4" tint="-0.249977111117893"/>
        </patternFill>
      </fill>
    </dxf>
  </rfmt>
  <rfmt sheetId="1" sqref="JJ139" start="0" length="0">
    <dxf>
      <fill>
        <patternFill patternType="solid">
          <bgColor theme="4" tint="-0.249977111117893"/>
        </patternFill>
      </fill>
    </dxf>
  </rfmt>
  <rfmt sheetId="1" sqref="JH140" start="0" length="0">
    <dxf>
      <fill>
        <patternFill patternType="solid">
          <bgColor theme="5" tint="-0.249977111117893"/>
        </patternFill>
      </fill>
    </dxf>
  </rfmt>
  <rfmt sheetId="1" sqref="JI140" start="0" length="0">
    <dxf>
      <fill>
        <patternFill patternType="solid">
          <bgColor theme="5" tint="-0.249977111117893"/>
        </patternFill>
      </fill>
    </dxf>
  </rfmt>
  <rfmt sheetId="1" sqref="JJ140" start="0" length="0">
    <dxf>
      <fill>
        <patternFill patternType="solid">
          <bgColor theme="5" tint="-0.249977111117893"/>
        </patternFill>
      </fill>
    </dxf>
  </rfmt>
  <rfmt sheetId="1" sqref="JH141" start="0" length="0">
    <dxf>
      <fill>
        <patternFill patternType="solid">
          <bgColor rgb="FF7030A0"/>
        </patternFill>
      </fill>
    </dxf>
  </rfmt>
  <rfmt sheetId="1" sqref="JI141" start="0" length="0">
    <dxf>
      <fill>
        <patternFill patternType="solid">
          <bgColor rgb="FF7030A0"/>
        </patternFill>
      </fill>
    </dxf>
  </rfmt>
  <rfmt sheetId="1" sqref="JJ141" start="0" length="0">
    <dxf>
      <fill>
        <patternFill patternType="solid">
          <bgColor rgb="FF7030A0"/>
        </patternFill>
      </fill>
    </dxf>
  </rfmt>
  <rfmt sheetId="1" sqref="JH142" start="0" length="0">
    <dxf>
      <fill>
        <patternFill patternType="solid">
          <bgColor rgb="FFC00000"/>
        </patternFill>
      </fill>
    </dxf>
  </rfmt>
  <rfmt sheetId="1" sqref="JI142" start="0" length="0">
    <dxf>
      <fill>
        <patternFill patternType="solid">
          <bgColor rgb="FFC00000"/>
        </patternFill>
      </fill>
    </dxf>
  </rfmt>
  <rfmt sheetId="1" sqref="JJ142" start="0" length="0">
    <dxf>
      <fill>
        <patternFill patternType="solid">
          <bgColor rgb="FFC00000"/>
        </patternFill>
      </fill>
    </dxf>
  </rfmt>
  <rfmt sheetId="1" sqref="JH143" start="0" length="0">
    <dxf>
      <fill>
        <patternFill patternType="solid">
          <bgColor theme="5" tint="0.39997558519241921"/>
        </patternFill>
      </fill>
    </dxf>
  </rfmt>
  <rfmt sheetId="1" sqref="JI143" start="0" length="0">
    <dxf>
      <fill>
        <patternFill patternType="solid">
          <bgColor theme="5" tint="0.39997558519241921"/>
        </patternFill>
      </fill>
    </dxf>
  </rfmt>
  <rfmt sheetId="1" sqref="JJ143" start="0" length="0">
    <dxf>
      <fill>
        <patternFill patternType="solid">
          <bgColor theme="5" tint="0.39997558519241921"/>
        </patternFill>
      </fill>
    </dxf>
  </rfmt>
  <rcc rId="2" sId="1">
    <nc r="IW131" t="inlineStr">
      <is>
        <t xml:space="preserve">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 odxf="1" dxf="1" numFmtId="14">
    <nc r="IV2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IV3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IV4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IV5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IV6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IV7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IV8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IV10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IV1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IV12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IV13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IV14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IV15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IV17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IV18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IV19">
      <v>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IV20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IV21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IV23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IV24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IV25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IV26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IV28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IV29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IV30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IV32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odxf="1" dxf="1" numFmtId="14">
    <nc r="IV33">
      <v>-3.2000000000000002E-3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0" sId="1" odxf="1" dxf="1" numFmtId="14">
    <nc r="IV35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1" sId="1" numFmtId="14">
    <nc r="IV51">
      <v>0.28820000000000001</v>
    </nc>
  </rcc>
  <rcc rId="32" sId="1" numFmtId="14">
    <nc r="IV52">
      <v>0.18940000000000001</v>
    </nc>
  </rcc>
  <rcc rId="33" sId="1" numFmtId="14">
    <nc r="IV53">
      <v>9.9299999999999999E-2</v>
    </nc>
  </rcc>
  <rcc rId="34" sId="1" numFmtId="14">
    <nc r="IV54">
      <v>2.0899999999999998E-2</v>
    </nc>
  </rcc>
  <rcc rId="35" sId="1" numFmtId="14">
    <nc r="IV55">
      <v>1.9E-3</v>
    </nc>
  </rcc>
  <rcc rId="36" sId="1" numFmtId="14">
    <nc r="IV56">
      <v>-1.7000000000000001E-2</v>
    </nc>
  </rcc>
  <rcc rId="37" sId="1" numFmtId="14">
    <nc r="IV57">
      <v>-0.26750000000000002</v>
    </nc>
  </rcc>
  <rcc rId="38" sId="1" numFmtId="14">
    <nc r="IV58">
      <v>-0.31519999999999998</v>
    </nc>
  </rcc>
  <rcc rId="39" sId="1">
    <nc r="IV59">
      <v>2.96</v>
    </nc>
  </rcc>
  <rfmt sheetId="1" sqref="IV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V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" sId="1">
    <nc r="IW60" t="inlineStr">
      <is>
        <t xml:space="preserve"> </t>
      </is>
    </nc>
  </rcc>
  <rcc rId="41" sId="1" numFmtId="14">
    <oc r="IV60" t="inlineStr">
      <is>
        <t xml:space="preserve"> </t>
      </is>
    </oc>
    <nc r="IV60">
      <v>1.5299999999999999E-2</v>
    </nc>
  </rcc>
  <rfmt sheetId="1" sqref="IV60">
    <dxf>
      <fill>
        <patternFill>
          <bgColor theme="5" tint="-0.249977111117893"/>
        </patternFill>
      </fill>
    </dxf>
  </rfmt>
  <rcc rId="42" sId="1" numFmtId="14">
    <nc r="IV61">
      <v>-1.2800000000000001E-2</v>
    </nc>
  </rcc>
  <rfmt sheetId="1" sqref="IV61">
    <dxf>
      <fill>
        <patternFill>
          <bgColor rgb="FFFF0000"/>
        </patternFill>
      </fill>
    </dxf>
  </rfmt>
  <rfmt sheetId="1" sqref="IV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43" sId="1" odxf="1" dxf="1">
    <nc r="IV65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44" sId="1" odxf="1" dxf="1">
    <oc r="IV66">
      <f>SUM(IV51, -IV58)</f>
    </oc>
    <nc r="IV66">
      <f>SUM(IV51, -IV58)</f>
    </nc>
    <odxf>
      <border outline="0">
        <top style="medium">
          <color indexed="64"/>
        </top>
      </border>
    </odxf>
    <ndxf>
      <border outline="0">
        <top/>
      </border>
    </ndxf>
  </rcc>
  <rcc rId="45" sId="1" odxf="1" dxf="1">
    <nc r="IV67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46" sId="1" odxf="1" dxf="1">
    <oc r="IV68">
      <f>SUM(IV51, -IV57,)</f>
    </oc>
    <nc r="IV68">
      <f>SUM(IV51, -IV57)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47" sId="1" odxf="1" dxf="1">
    <nc r="IV69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48" sId="1" odxf="1" dxf="1">
    <oc r="IV70">
      <f>SUM(IV52, -IV58)</f>
    </oc>
    <nc r="IV70">
      <f>SUM(IV52, -IV58)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49" sId="1" odxf="1" dxf="1">
    <nc r="IV71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50" sId="1" odxf="1" dxf="1">
    <oc r="IV72">
      <f>SUM(IV57, -IV68)</f>
    </oc>
    <nc r="IV72">
      <f>SUM(IV52, -IV57)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1" sId="1" odxf="1" dxf="1">
    <nc r="IV73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2" sId="1" odxf="1" dxf="1">
    <oc r="IV74">
      <f>SUM(IV57, -IV67,)</f>
    </oc>
    <nc r="IV74">
      <f>SUM(IV53, -IV58)</f>
    </nc>
    <odxf>
      <border outline="0">
        <top style="medium">
          <color indexed="64"/>
        </top>
      </border>
    </odxf>
    <ndxf>
      <border outline="0">
        <top/>
      </border>
    </ndxf>
  </rcc>
  <rcc rId="53" sId="1" odxf="1" dxf="1">
    <nc r="IV75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4" sId="1" odxf="1" dxf="1">
    <oc r="IV76">
      <f>SUM(IV58, -IV68)</f>
    </oc>
    <nc r="IV76">
      <f>SUM(IV53, -IV57)</f>
    </nc>
    <odxf>
      <border outline="0">
        <top style="medium">
          <color indexed="64"/>
        </top>
      </border>
    </odxf>
    <ndxf>
      <border outline="0">
        <top/>
      </border>
    </ndxf>
  </rcc>
  <rcc rId="55" sId="1" odxf="1" dxf="1">
    <nc r="IV77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56" sId="1" odxf="1" dxf="1">
    <oc r="IV78">
      <f>SUM(IV67, -IV74)</f>
    </oc>
    <nc r="IV78">
      <f>SUM(IV54, -IV58)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57" sId="1" odxf="1" dxf="1">
    <nc r="IV79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8" sId="1" odxf="1" dxf="1">
    <oc r="IV80">
      <f>SUM(IV67, -IV73,)</f>
    </oc>
    <nc r="IV80">
      <f>SUM(IV55, -IV58)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59" sId="1" odxf="1" dxf="1">
    <nc r="IV81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60" sId="1" odxf="1" dxf="1">
    <oc r="IV82">
      <f>SUM(IV68, -IV74)</f>
    </oc>
    <nc r="IV82">
      <f>SUM(IV56, -IV58)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61" sId="1" odxf="1" dxf="1">
    <nc r="IV83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62" sId="1" odxf="1" dxf="1">
    <oc r="IV84">
      <f>SUM(IV73, -IV80)</f>
    </oc>
    <nc r="IV84">
      <f>SUM(IV54, -IV57)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63" sId="1" odxf="1" dxf="1">
    <nc r="IV85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top style="medium">
          <color rgb="FFFFFF00"/>
        </top>
      </border>
    </ndxf>
  </rcc>
  <rcc rId="64" sId="1" odxf="1" dxf="1">
    <oc r="IV86">
      <f>SUM(IV73, -IV79,)</f>
    </oc>
    <nc r="IV86">
      <f>SUM(IV51, -IV56)</f>
    </nc>
    <odxf>
      <border outline="0">
        <top style="medium">
          <color indexed="64"/>
        </top>
      </border>
    </odxf>
    <ndxf>
      <border outline="0">
        <top/>
      </border>
    </ndxf>
  </rcc>
  <rcc rId="65" sId="1" odxf="1" dxf="1">
    <nc r="IV87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66" sId="1" odxf="1" dxf="1">
    <oc r="IV88">
      <f>SUM(IV74, -IV80)</f>
    </oc>
    <nc r="IV88">
      <f>SUM(IV51, -IV55)</f>
    </nc>
    <odxf>
      <border outline="0">
        <top style="medium">
          <color indexed="64"/>
        </top>
      </border>
    </odxf>
    <ndxf>
      <border outline="0">
        <top/>
      </border>
    </ndxf>
  </rcc>
  <rcc rId="67" sId="1" odxf="1" dxf="1">
    <nc r="IV89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8" sId="1" odxf="1" dxf="1">
    <oc r="IV90">
      <f>SUM(IV79, -IV86)</f>
    </oc>
    <nc r="IV90">
      <f>SUM(IV55, -IV57)</f>
    </nc>
    <o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69" sId="1" odxf="1" dxf="1">
    <nc r="IV91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70" sId="1" odxf="1" dxf="1">
    <oc r="IV92">
      <f>SUM(IV79, -IV85,)</f>
    </oc>
    <nc r="IV92">
      <f>SUM(IV56, -IV57)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71" sId="1" odxf="1" dxf="1">
    <nc r="IV93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72" sId="1" odxf="1" dxf="1">
    <oc r="IV94">
      <f>SUM(IV80, -IV86)</f>
    </oc>
    <nc r="IV94">
      <f>SUM(IV51, -IV54)</f>
    </nc>
    <odxf>
      <border outline="0">
        <top style="medium">
          <color indexed="64"/>
        </top>
      </border>
    </odxf>
    <ndxf>
      <border outline="0">
        <top/>
      </border>
    </ndxf>
  </rcc>
  <rcc rId="73" sId="1" odxf="1" dxf="1">
    <nc r="IV95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74" sId="1" odxf="1" dxf="1">
    <oc r="IV96">
      <f>SUM(IV85, -IV92)</f>
    </oc>
    <nc r="IV96">
      <f>SUM(IV52, -IV56)</f>
    </nc>
    <odxf>
      <border outline="0">
        <top style="medium">
          <color indexed="64"/>
        </top>
      </border>
    </odxf>
    <ndxf>
      <border outline="0">
        <top/>
      </border>
    </ndxf>
  </rcc>
  <rcc rId="75" sId="1" odxf="1" dxf="1">
    <nc r="IV97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76" sId="1" odxf="1" dxf="1">
    <oc r="IV98">
      <f>SUM(IV85, -IV91,)</f>
    </oc>
    <nc r="IV98">
      <f>SUM(IV52, -IV55)</f>
    </nc>
    <odxf>
      <border outline="0">
        <top style="medium">
          <color indexed="64"/>
        </top>
      </border>
    </odxf>
    <ndxf>
      <border outline="0">
        <top/>
      </border>
    </ndxf>
  </rcc>
  <rcc rId="77" sId="1" odxf="1" dxf="1">
    <nc r="IV99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78" sId="1" odxf="1" dxf="1">
    <oc r="IV100">
      <f>SUM(IV86, -IV92)</f>
    </oc>
    <nc r="IV100">
      <f>SUM(IV51, -IV53)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79" sId="1" odxf="1" dxf="1">
    <nc r="IV101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0" sId="1" odxf="1" dxf="1">
    <oc r="IV102">
      <f>SUM(IV91, -IV98)</f>
    </oc>
    <nc r="IV102">
      <f>SUM(IV52, -IV54)</f>
    </nc>
    <odxf>
      <border outline="0">
        <top style="medium">
          <color indexed="64"/>
        </top>
      </border>
    </odxf>
    <ndxf>
      <border outline="0">
        <top/>
      </border>
    </ndxf>
  </rcc>
  <rcc rId="81" sId="1" odxf="1" dxf="1">
    <nc r="IV103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2" sId="1" odxf="1" dxf="1">
    <oc r="IV104">
      <f>SUM(IV91, -IV97,)</f>
    </oc>
    <nc r="IV104">
      <f>SUM(IV52, -IV53)</f>
    </nc>
    <odxf>
      <border outline="0">
        <top style="medium">
          <color indexed="64"/>
        </top>
      </border>
    </odxf>
    <ndxf>
      <border outline="0">
        <top/>
      </border>
    </ndxf>
  </rcc>
  <rcc rId="83" sId="1" odxf="1" dxf="1">
    <nc r="IV105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84" sId="1" odxf="1" dxf="1">
    <oc r="IV106">
      <f>SUM(IV92, -IV98)</f>
    </oc>
    <nc r="IV106">
      <f>SUM(IV53, -IV56)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85" sId="1" odxf="1" dxf="1">
    <nc r="IV107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86" sId="1" odxf="1" dxf="1">
    <oc r="IV108">
      <f>SUM(IV97, -IV104)</f>
    </oc>
    <nc r="IV108">
      <f>SUM(IV53, -IV55)</f>
    </nc>
    <odxf>
      <border outline="0">
        <top style="medium">
          <color indexed="64"/>
        </top>
      </border>
    </odxf>
    <ndxf>
      <border outline="0">
        <top/>
      </border>
    </ndxf>
  </rcc>
  <rcc rId="87" sId="1" odxf="1" dxf="1">
    <nc r="IV109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88" sId="1" odxf="1" dxf="1">
    <oc r="IV110">
      <f>SUM(IV97, -IV103,)</f>
    </oc>
    <nc r="IV110">
      <f>SUM(IV51, -IV52)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89" sId="1" odxf="1" dxf="1">
    <nc r="IV111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90" sId="1" odxf="1" dxf="1">
    <oc r="IV112">
      <f>SUM(IV98, -IV104)</f>
    </oc>
    <nc r="IV112">
      <f>SUM(IV53, -IV54)</f>
    </nc>
    <odxf>
      <border outline="0">
        <top style="medium">
          <color indexed="64"/>
        </top>
      </border>
    </odxf>
    <ndxf>
      <border outline="0">
        <top/>
      </border>
    </ndxf>
  </rcc>
  <rcc rId="91" sId="1" odxf="1" dxf="1">
    <nc r="IV113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92" sId="1" odxf="1" dxf="1">
    <oc r="IV114">
      <f>SUM(IV100, -IV106)</f>
    </oc>
    <nc r="IV114">
      <f>SUM(IV57, -IV58)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93" sId="1" odxf="1" dxf="1">
    <nc r="IV115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94" sId="1" odxf="1" dxf="1">
    <oc r="IV116">
      <f>SUM(IV105, -IV112)</f>
    </oc>
    <nc r="IV116">
      <f>SUM(IV54, -IV56)</f>
    </nc>
    <odxf>
      <border outline="0">
        <top style="medium">
          <color indexed="64"/>
        </top>
      </border>
    </odxf>
    <ndxf>
      <border outline="0">
        <top/>
      </border>
    </ndxf>
  </rcc>
  <rcc rId="95" sId="1" odxf="1" dxf="1">
    <nc r="IV117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96" sId="1" odxf="1" dxf="1">
    <oc r="IV118">
      <f>SUM(IV105, -IV111,)</f>
    </oc>
    <nc r="IV118">
      <f>SUM(IV54, -IV55)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7" sId="1" odxf="1" dxf="1">
    <nc r="IV119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98" sId="1" odxf="1" dxf="1">
    <oc r="IV120">
      <f>SUM(IV106, -IV112)</f>
    </oc>
    <nc r="IV120">
      <f>SUM(IV55, -IV56)</f>
    </nc>
    <odxf>
      <border outline="0">
        <top style="medium">
          <color indexed="64"/>
        </top>
      </border>
    </odxf>
    <ndxf>
      <border outline="0">
        <top/>
      </border>
    </ndxf>
  </rcc>
  <rm rId="99" sheetId="1" source="IV119:IV120" destination="IV147:IV148" sourceSheetId="1">
    <rcc rId="0" sId="1">
      <nc r="IV148" t="inlineStr">
        <is>
          <t xml:space="preserve"> </t>
        </is>
      </nc>
    </rcc>
  </rm>
  <rm rId="100" sheetId="1" source="IV111:IV118" destination="IV113:IV120" sourceSheetId="1"/>
  <rm rId="101" sheetId="1" source="IV107:IV108" destination="IV111:IV112" sourceSheetId="1"/>
  <rm rId="102" sheetId="1" source="IV109:IV112" destination="IV107:IV110" sourceSheetId="1"/>
  <rm rId="103" sheetId="1" source="IV103:IV104" destination="IV111:IV112" sourceSheetId="1"/>
  <rm rId="104" sheetId="1" source="IV101:IV102" destination="IV103:IV104" sourceSheetId="1"/>
  <rm rId="105" sheetId="1" source="IV97:IV98" destination="IV101:IV102" sourceSheetId="1"/>
  <rm rId="106" sheetId="1" source="IV95:IV96" destination="IV97:IV98" sourceSheetId="1"/>
  <rm rId="107" sheetId="1" source="IV91:IV92" destination="IV95:IV96" sourceSheetId="1"/>
  <rm rId="108" sheetId="1" source="IV87:IV90" destination="IV89:IV92" sourceSheetId="1"/>
  <rm rId="109" sheetId="1" source="IV83:IV84" destination="IV87:IV88" sourceSheetId="1"/>
  <rm rId="110" sheetId="1" source="IV85:IV86" destination="IV83:IV84" sourceSheetId="1"/>
  <rm rId="111" sheetId="1" source="IV81:IV82" destination="IV85:IV86" sourceSheetId="1"/>
  <rm rId="112" sheetId="1" source="IV83:IV120" destination="IV81:IV118" sourceSheetId="1"/>
  <rm rId="113" sheetId="1" source="IV147:IV148" destination="IV119:IV120" sourceSheetId="1"/>
  <rcc rId="114" sId="1" odxf="1" dxf="1" numFmtId="14">
    <nc r="IV145">
      <v>1.5299999999999999E-2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5" sId="1" odxf="1" dxf="1" numFmtId="14">
    <nc r="IV146">
      <v>-1.2800000000000001E-2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" sId="1">
    <nc r="IW145" t="inlineStr">
      <is>
        <t xml:space="preserve"> </t>
      </is>
    </nc>
  </rcc>
  <rcc rId="117" sId="1" numFmtId="14">
    <nc r="IV136">
      <v>9.8599999999999993E-2</v>
    </nc>
  </rcc>
  <rcc rId="118" sId="1" numFmtId="14">
    <nc r="IV137">
      <v>8.4900000000000003E-2</v>
    </nc>
  </rcc>
  <rcc rId="119" sId="1" numFmtId="14">
    <nc r="IV138">
      <v>4.5900000000000003E-2</v>
    </nc>
  </rcc>
  <rcc rId="120" sId="1" numFmtId="14">
    <nc r="IV139">
      <v>4.7500000000000001E-2</v>
    </nc>
  </rcc>
  <rcc rId="121" sId="1" numFmtId="14">
    <nc r="IV140">
      <v>2.0199999999999999E-2</v>
    </nc>
  </rcc>
  <rcc rId="122" sId="1" numFmtId="14">
    <nc r="IV141">
      <v>-4.9500000000000002E-2</v>
    </nc>
  </rcc>
  <rcc rId="123" sId="1" numFmtId="14">
    <nc r="IV142">
      <v>-0.1168</v>
    </nc>
  </rcc>
  <rcc rId="124" sId="1" numFmtId="14">
    <nc r="IV143">
      <v>-0.129</v>
    </nc>
  </rcc>
  <rfmt sheetId="1" sqref="IV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25" sId="1" odxf="1" dxf="1">
    <nc r="IV150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26" sId="1" odxf="1" dxf="1">
    <oc r="IV151">
      <f>SUM(IV136, -IV143)</f>
    </oc>
    <nc r="IV151">
      <f>SUM(IV136, -IV143)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27" sId="1" odxf="1" dxf="1">
    <nc r="IV152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28" sId="1" odxf="1" dxf="1">
    <oc r="IV153">
      <f>SUM(IV136, -IV142,)</f>
    </oc>
    <nc r="IV153">
      <f>SUM(IV136, -IV142)</f>
    </nc>
    <odxf>
      <border outline="0">
        <top style="medium">
          <color indexed="64"/>
        </top>
      </border>
    </odxf>
    <ndxf>
      <border outline="0">
        <top/>
      </border>
    </ndxf>
  </rcc>
  <rcc rId="129" sId="1" odxf="1" dxf="1">
    <nc r="IV154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30" sId="1" odxf="1" dxf="1">
    <oc r="IV155">
      <f>SUM(IV137, -IV143)</f>
    </oc>
    <nc r="IV155">
      <f>SUM(IV137, -IV143)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31" sId="1" odxf="1" dxf="1">
    <nc r="IV156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32" sId="1" odxf="1" dxf="1">
    <oc r="IV157">
      <f>SUM(IV142, -IV153)</f>
    </oc>
    <nc r="IV157">
      <f>SUM(IV137, -IV142)</f>
    </nc>
    <odxf>
      <border outline="0">
        <top style="medium">
          <color indexed="64"/>
        </top>
      </border>
    </odxf>
    <ndxf>
      <border outline="0">
        <top/>
      </border>
    </ndxf>
  </rcc>
  <rcc rId="133" sId="1" odxf="1" dxf="1">
    <nc r="IV158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34" sId="1" odxf="1" dxf="1">
    <oc r="IV159">
      <f>SUM(IV142, -IV152,)</f>
    </oc>
    <nc r="IV159">
      <f>SUM(IV138, -IV143)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35" sId="1" odxf="1" dxf="1">
    <nc r="IV160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136" sId="1" odxf="1" dxf="1">
    <oc r="IV161">
      <f>SUM(IV143, -IV153)</f>
    </oc>
    <nc r="IV161">
      <f>SUM(IV139, -IV143)</f>
    </nc>
    <odxf>
      <border outline="0">
        <top style="medium">
          <color indexed="64"/>
        </top>
      </border>
    </odxf>
    <ndxf>
      <border outline="0">
        <top/>
      </border>
    </ndxf>
  </rcc>
  <rcc rId="137" sId="1" odxf="1" dxf="1">
    <nc r="IV162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38" sId="1" odxf="1" dxf="1">
    <oc r="IV163">
      <f>SUM(IV152, -IV159)</f>
    </oc>
    <nc r="IV163">
      <f>SUM(IV136, -IV141)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39" sId="1" odxf="1" dxf="1">
    <nc r="IV164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40" sId="1" odxf="1" dxf="1">
    <oc r="IV165">
      <f>SUM(IV152, -IV158,)</f>
    </oc>
    <nc r="IV165">
      <f>SUM(IV138, -IV142)</f>
    </nc>
    <odxf>
      <border outline="0">
        <top style="medium">
          <color indexed="64"/>
        </top>
      </border>
    </odxf>
    <ndxf>
      <border outline="0">
        <top/>
      </border>
    </ndxf>
  </rcc>
  <rcc rId="141" sId="1" odxf="1" dxf="1">
    <nc r="IV166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top style="medium">
          <color rgb="FFFFFF00"/>
        </top>
      </border>
    </ndxf>
  </rcc>
  <rcc rId="142" sId="1" odxf="1" dxf="1">
    <oc r="IV167">
      <f>SUM(IV153, -IV159)</f>
    </oc>
    <nc r="IV167">
      <f>SUM(IV139, -IV142)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43" sId="1" odxf="1" dxf="1">
    <nc r="IV168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44" sId="1" odxf="1" dxf="1">
    <oc r="IV169">
      <f>SUM(IV158, -IV165)</f>
    </oc>
    <nc r="IV169">
      <f>SUM(IV140, -IV143)</f>
    </nc>
    <odxf>
      <border outline="0">
        <top style="medium">
          <color indexed="64"/>
        </top>
      </border>
    </odxf>
    <ndxf>
      <border outline="0">
        <top/>
      </border>
    </ndxf>
  </rcc>
  <rcc rId="145" sId="1" odxf="1" dxf="1">
    <nc r="IV170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46" sId="1" odxf="1" dxf="1">
    <oc r="IV171">
      <f>SUM(IV158, -IV164,)</f>
    </oc>
    <nc r="IV171">
      <f>SUM(IV137, -IV141)</f>
    </nc>
    <o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47" sId="1" odxf="1" dxf="1">
    <nc r="IV172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48" sId="1" odxf="1" dxf="1">
    <oc r="IV173">
      <f>SUM(IV159, -IV165)</f>
    </oc>
    <nc r="IV173">
      <f>SUM(IV140, -IV142)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49" sId="1" odxf="1" dxf="1">
    <nc r="IV174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50" sId="1" odxf="1" dxf="1">
    <oc r="IV175">
      <f>SUM(IV164, -IV171)</f>
    </oc>
    <nc r="IV175">
      <f>SUM(IV136, -IV140)</f>
    </nc>
    <odxf>
      <border outline="0">
        <top style="medium">
          <color indexed="64"/>
        </top>
      </border>
    </odxf>
    <ndxf>
      <border outline="0">
        <top/>
      </border>
    </ndxf>
  </rcc>
  <rcc rId="151" sId="1" odxf="1" dxf="1">
    <nc r="IV176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52" sId="1" odxf="1" dxf="1">
    <oc r="IV177">
      <f>SUM(IV164, -IV170,)</f>
    </oc>
    <nc r="IV177">
      <f>SUM(IV138, -IV141)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53" sId="1" odxf="1" dxf="1">
    <nc r="IV178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154" sId="1" odxf="1" dxf="1">
    <oc r="IV179">
      <f>SUM(IV165, -IV171)</f>
    </oc>
    <nc r="IV179">
      <f>SUM(IV139, -IV141)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155" sId="1" odxf="1" dxf="1">
    <nc r="IV180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56" sId="1" odxf="1" dxf="1">
    <oc r="IV181">
      <f>SUM(IV170, -IV177)</f>
    </oc>
    <nc r="IV181">
      <f>SUM(IV141, -IV143)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57" sId="1" odxf="1" dxf="1">
    <nc r="IV182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58" sId="1" odxf="1" dxf="1">
    <oc r="IV183">
      <f>SUM(IV170, -IV176,)</f>
    </oc>
    <nc r="IV183">
      <f>SUM(IV137, -IV140)</f>
    </nc>
    <odxf>
      <border outline="0">
        <top style="medium">
          <color indexed="64"/>
        </top>
      </border>
    </odxf>
    <ndxf>
      <border outline="0">
        <top/>
      </border>
    </ndxf>
  </rcc>
  <rcc rId="159" sId="1" odxf="1" dxf="1">
    <nc r="IV184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60" sId="1" odxf="1" dxf="1">
    <oc r="IV185">
      <f>SUM(IV171, -IV177)</f>
    </oc>
    <nc r="IV185">
      <f>SUM(IV136, -IV139)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61" sId="1" odxf="1" dxf="1">
    <nc r="IV186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62" sId="1" odxf="1" dxf="1">
    <oc r="IV187">
      <f>SUM(IV176, -IV183)</f>
    </oc>
    <nc r="IV187">
      <f>SUM(IV136, -IV138)</f>
    </nc>
    <odxf>
      <border outline="0">
        <top style="medium">
          <color indexed="64"/>
        </top>
      </border>
    </odxf>
    <ndxf>
      <border outline="0">
        <top/>
      </border>
    </ndxf>
  </rcc>
  <rcc rId="163" sId="1" odxf="1" dxf="1">
    <nc r="IV188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64" sId="1" odxf="1" dxf="1">
    <oc r="IV189">
      <f>SUM(IV176, -IV182,)</f>
    </oc>
    <nc r="IV189">
      <f>SUM(IV141, -IV142)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65" sId="1" odxf="1" dxf="1">
    <nc r="IV190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66" sId="1" odxf="1" dxf="1">
    <oc r="IV191">
      <f>SUM(IV177, -IV183)</f>
    </oc>
    <nc r="IV191">
      <f>SUM(IV140, -IV141)</f>
    </nc>
    <odxf>
      <border outline="0">
        <top style="medium">
          <color indexed="64"/>
        </top>
      </border>
    </odxf>
    <ndxf>
      <border outline="0">
        <top/>
      </border>
    </ndxf>
  </rcc>
  <rcc rId="167" sId="1" odxf="1" dxf="1">
    <nc r="IV192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68" sId="1" odxf="1" dxf="1">
    <oc r="IV193">
      <f>SUM(IV182, -IV189)</f>
    </oc>
    <nc r="IV193">
      <f>SUM(IV137, -IV139)</f>
    </nc>
    <odxf>
      <border outline="0">
        <top style="medium">
          <color indexed="64"/>
        </top>
      </border>
    </odxf>
    <ndxf>
      <border outline="0">
        <top/>
      </border>
    </ndxf>
  </rcc>
  <rcc rId="169" sId="1" odxf="1" dxf="1">
    <nc r="IV194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70" sId="1" odxf="1" dxf="1">
    <oc r="IV195">
      <f>SUM(IV182, -IV188,)</f>
    </oc>
    <nc r="IV195">
      <f>SUM(IV138, -IV140)</f>
    </nc>
    <odxf>
      <border outline="0">
        <top style="medium">
          <color indexed="64"/>
        </top>
      </border>
    </odxf>
    <ndxf>
      <border outline="0">
        <top/>
      </border>
    </ndxf>
  </rcc>
  <rcc rId="171" sId="1" odxf="1" dxf="1">
    <nc r="IV196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72" sId="1" odxf="1" dxf="1">
    <oc r="IV197">
      <f>SUM(IV183, -IV189)</f>
    </oc>
    <nc r="IV197">
      <f>SUM(IV137, -IV138)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73" sId="1" odxf="1" dxf="1">
    <nc r="IV198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174" sId="1" odxf="1" dxf="1">
    <oc r="IV199">
      <f>SUM(IV185, -IV191)</f>
    </oc>
    <nc r="IV199">
      <f>SUM(IV139, -IV140)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75" sId="1" odxf="1" dxf="1">
    <nc r="IV200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76" sId="1" odxf="1" dxf="1">
    <oc r="IV201">
      <f>SUM(IV190, -IV197)</f>
    </oc>
    <nc r="IV201">
      <f>SUM(IV136, -IV137)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77" sId="1" odxf="1" dxf="1">
    <nc r="IV202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178" sId="1" odxf="1" dxf="1">
    <oc r="IV203">
      <f>SUM(IV190, -IV196,)</f>
    </oc>
    <nc r="IV203">
      <f>SUM(IV142, -IV143)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179" sId="1" odxf="1" dxf="1">
    <nc r="IV204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fmt sheetId="1" sqref="IV205" start="0" length="0">
    <dxf>
      <border outline="0">
        <top/>
      </border>
    </dxf>
  </rfmt>
  <rcc rId="180" sId="1">
    <nc r="IV148" t="inlineStr">
      <is>
        <t xml:space="preserve"> </t>
      </is>
    </nc>
  </rcc>
  <rm rId="181" sheetId="1" source="IV137:JJ137" destination="IW146:JK146" sourceSheetId="1"/>
  <rm rId="182" sheetId="1" source="IV139:JJ139" destination="IV137:JJ137" sourceSheetId="1"/>
  <rm rId="183" sheetId="1" source="IV137:JJ138" destination="IV138:JJ139" sourceSheetId="1"/>
  <rm rId="184" sheetId="1" source="IW146:JK146" destination="IV137:JJ137" sourceSheetId="1"/>
  <rfmt sheetId="1" sqref="IV204">
    <dxf>
      <fill>
        <patternFill>
          <bgColor theme="4" tint="-0.249977111117893"/>
        </patternFill>
      </fill>
    </dxf>
  </rfmt>
  <rcc rId="185" sId="1">
    <oc r="IV205">
      <f>SUM(IV191, -IV197)</f>
    </oc>
    <nc r="IV205">
      <f>SUM(IV138, -IV139)</f>
    </nc>
  </rcc>
  <rm rId="186" sheetId="1" source="IV204:IV205" destination="IV207:IV208" sourceSheetId="1"/>
  <rm rId="187" sheetId="1" source="IV200:IV203" destination="IV202:IV205" sourceSheetId="1"/>
  <rm rId="188" sheetId="1" source="IV194:IV195" destination="IV200:IV201" sourceSheetId="1"/>
  <rm rId="189" sheetId="1" source="IV196:IV197" destination="IV194:IV195" sourceSheetId="1"/>
  <rm rId="190" sheetId="1" source="IV192:IV193" destination="IV196:IV197" sourceSheetId="1"/>
  <rm rId="191" sheetId="1" source="IV184:IV185" destination="IV192:IV193" sourceSheetId="1"/>
  <rm rId="192" sheetId="1" source="IV190:IV191" destination="IV184:IV185" sourceSheetId="1"/>
  <rm rId="193" sheetId="1" source="IV186:IV187" destination="IV190:IV191" sourceSheetId="1"/>
  <rm rId="194" sheetId="1" source="IV188:IV189" destination="IV186:IV187" sourceSheetId="1"/>
  <rm rId="195" sheetId="1" source="IV182:IV183" destination="IV188:IV189" sourceSheetId="1"/>
  <rm rId="196" sheetId="1" source="IV174:IV175" destination="IV182:IV183" sourceSheetId="1"/>
  <rm rId="197" sheetId="1" source="IV178:IV179" destination="IV174:IV175" sourceSheetId="1"/>
  <rm rId="198" sheetId="1" source="IV174:IV177" destination="IV176:IV179" sourceSheetId="1"/>
  <rm rId="199" sheetId="1" source="IV170:IV171" destination="IV174:IV175" sourceSheetId="1"/>
  <rm rId="200" sheetId="1" source="IV162:IV163" destination="IV170:IV171" sourceSheetId="1"/>
  <rm rId="201" sheetId="1" source="IV166:IV167" destination="IV162:IV163" sourceSheetId="1"/>
  <rm rId="202" sheetId="1" source="IV162:IV165" destination="IV164:IV167" sourceSheetId="1"/>
  <rm rId="203" sheetId="1" source="IV158:IV159" destination="IV162:IV163" sourceSheetId="1"/>
  <rm rId="204" sheetId="1" source="IV160:IV205" destination="IV158:IV203" sourceSheetId="1"/>
  <rm rId="205" sheetId="1" source="IV207:IV208" destination="IV204:IV205" sourceSheetId="1"/>
  <rcc rId="206" sId="1">
    <nc r="IV149">
      <v>0.72440000000000004</v>
    </nc>
  </rcc>
  <rcc rId="207" sId="1">
    <nc r="IV64">
      <v>1.3186</v>
    </nc>
  </rcc>
  <rfmt sheetId="1" sqref="IS48:IU48" start="0" length="0">
    <dxf>
      <border>
        <top style="medium">
          <color rgb="FFFFFF00"/>
        </top>
      </border>
    </dxf>
  </rfmt>
  <rfmt sheetId="1" sqref="IU48:IU120" start="0" length="0">
    <dxf>
      <border>
        <right style="medium">
          <color rgb="FFFFFF00"/>
        </right>
      </border>
    </dxf>
  </rfmt>
  <rfmt sheetId="1" sqref="IS120:IU120" start="0" length="0">
    <dxf>
      <border>
        <bottom style="medium">
          <color rgb="FFFFFF00"/>
        </bottom>
      </border>
    </dxf>
  </rfmt>
  <rfmt sheetId="1" sqref="IS133:IU133" start="0" length="0">
    <dxf>
      <border>
        <top style="medium">
          <color rgb="FFFFFF00"/>
        </top>
      </border>
    </dxf>
  </rfmt>
  <rfmt sheetId="1" sqref="IU133:IU205" start="0" length="0">
    <dxf>
      <border>
        <right style="medium">
          <color rgb="FFFFFF00"/>
        </right>
      </border>
    </dxf>
  </rfmt>
  <rfmt sheetId="1" sqref="IS205:IU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W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W1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8" sId="1" numFmtId="14">
    <oc r="IV2">
      <v>0</v>
    </oc>
    <nc r="IV2">
      <v>6.9999999999999999E-4</v>
    </nc>
  </rcc>
  <rcc rId="209" sId="1" numFmtId="14">
    <oc r="IV3">
      <v>5.9999999999999995E-4</v>
    </oc>
    <nc r="IV3">
      <v>0</v>
    </nc>
  </rcc>
  <rcc rId="210" sId="1" numFmtId="14">
    <oc r="IV5">
      <v>0</v>
    </oc>
    <nc r="IV5">
      <v>1E-4</v>
    </nc>
  </rcc>
  <rcc rId="211" sId="1" numFmtId="14">
    <oc r="IV6">
      <v>-1.6000000000000001E-3</v>
    </oc>
    <nc r="IV6">
      <v>-1.6999999999999999E-3</v>
    </nc>
  </rcc>
  <rcc rId="212" sId="1" numFmtId="14">
    <oc r="IV7">
      <v>-1.4E-3</v>
    </oc>
    <nc r="IV7">
      <v>-1.1000000000000001E-3</v>
    </nc>
  </rcc>
  <rcc rId="213" sId="1" numFmtId="14">
    <oc r="IV8">
      <v>-1.6999999999999999E-3</v>
    </oc>
    <nc r="IV8">
      <v>-2.3999999999999998E-3</v>
    </nc>
  </rcc>
  <rcc rId="214" sId="1" numFmtId="14">
    <oc r="IV10">
      <v>0</v>
    </oc>
    <nc r="IV10">
      <v>1.1999999999999999E-3</v>
    </nc>
  </rcc>
  <rcc rId="215" sId="1" numFmtId="14">
    <oc r="IV11">
      <v>4.0000000000000002E-4</v>
    </oc>
    <nc r="IV11">
      <v>1.1999999999999999E-3</v>
    </nc>
  </rcc>
  <rcc rId="216" sId="1" numFmtId="14">
    <oc r="IV12">
      <v>2.0000000000000001E-4</v>
    </oc>
    <nc r="IV12">
      <v>1E-3</v>
    </nc>
  </rcc>
  <rcc rId="217" sId="1" numFmtId="14">
    <oc r="IV13">
      <v>2.5999999999999999E-3</v>
    </oc>
    <nc r="IV13">
      <v>3.3E-3</v>
    </nc>
  </rcc>
  <rcc rId="218" sId="1" numFmtId="14">
    <oc r="IV14">
      <v>2.0999999999999999E-3</v>
    </oc>
    <nc r="IV14">
      <v>2.7000000000000001E-3</v>
    </nc>
  </rcc>
  <rcc rId="219" sId="1" numFmtId="14">
    <oc r="IV15">
      <v>-1.6999999999999999E-3</v>
    </oc>
    <nc r="IV15">
      <v>-1.6000000000000001E-3</v>
    </nc>
  </rcc>
  <rcc rId="220" sId="1" numFmtId="14">
    <oc r="IV17">
      <v>1.1999999999999999E-3</v>
    </oc>
    <nc r="IV17">
      <v>6.9999999999999999E-4</v>
    </nc>
  </rcc>
  <rcc rId="221" sId="1" numFmtId="14">
    <oc r="IV18">
      <v>1.2999999999999999E-3</v>
    </oc>
    <nc r="IV18">
      <v>8.9999999999999998E-4</v>
    </nc>
  </rcc>
  <rcc rId="222" sId="1" numFmtId="14">
    <oc r="IV19">
      <v>2.8999999999999998E-3</v>
    </oc>
    <nc r="IV19">
      <v>2.3999999999999998E-3</v>
    </nc>
  </rcc>
  <rcc rId="223" sId="1" numFmtId="14">
    <oc r="IV20">
      <v>2.3E-3</v>
    </oc>
    <nc r="IV20">
      <v>1.6000000000000001E-3</v>
    </nc>
  </rcc>
  <rcc rId="224" sId="1" numFmtId="14">
    <oc r="IV21">
      <v>-8.0000000000000004E-4</v>
    </oc>
    <nc r="IV21">
      <v>-2E-3</v>
    </nc>
  </rcc>
  <rcc rId="225" sId="1" numFmtId="14">
    <oc r="IV23">
      <v>2.9999999999999997E-4</v>
    </oc>
    <nc r="IV23">
      <v>4.0000000000000002E-4</v>
    </nc>
  </rcc>
  <rcc rId="226" sId="1" numFmtId="14">
    <oc r="IV24">
      <v>-1.4E-3</v>
    </oc>
    <nc r="IV24">
      <v>-1.5E-3</v>
    </nc>
  </rcc>
  <rcc rId="227" sId="1" numFmtId="14">
    <oc r="IV25">
      <v>-1.1999999999999999E-3</v>
    </oc>
    <nc r="IV25">
      <v>-1E-3</v>
    </nc>
  </rcc>
  <rcc rId="228" sId="1" numFmtId="14">
    <oc r="IV26">
      <v>2.3999999999999998E-3</v>
    </oc>
    <nc r="IV26">
      <v>3.0000000000000001E-3</v>
    </nc>
  </rcc>
  <rcc rId="229" sId="1" numFmtId="14">
    <oc r="IV29">
      <v>8.0000000000000004E-4</v>
    </oc>
    <nc r="IV29">
      <v>5.0000000000000001E-4</v>
    </nc>
  </rcc>
  <rcc rId="230" sId="1" numFmtId="14">
    <oc r="IV30">
      <v>-3.5000000000000001E-3</v>
    </oc>
    <nc r="IV30">
      <v>-4.3E-3</v>
    </nc>
  </rcc>
  <rcc rId="231" sId="1" numFmtId="14">
    <oc r="IV32">
      <v>-1.5E-3</v>
    </oc>
    <nc r="IV32">
      <v>-1.1000000000000001E-3</v>
    </nc>
  </rcc>
  <rcc rId="232" sId="1" numFmtId="14">
    <oc r="IV33">
      <v>-3.2000000000000002E-3</v>
    </oc>
    <nc r="IV33">
      <v>-3.7000000000000002E-3</v>
    </nc>
  </rcc>
  <rcc rId="233" sId="1" numFmtId="14">
    <oc r="IV35">
      <v>2E-3</v>
    </oc>
    <nc r="IV35">
      <v>2.8E-3</v>
    </nc>
  </rcc>
  <rcc rId="234" sId="1" numFmtId="14">
    <nc r="IW51">
      <v>0.28310000000000002</v>
    </nc>
  </rcc>
  <rcc rId="235" sId="1" numFmtId="14">
    <nc r="IW52">
      <v>0.18790000000000001</v>
    </nc>
  </rcc>
  <rcc rId="236" sId="1" numFmtId="14">
    <nc r="IW53">
      <v>0.1038</v>
    </nc>
  </rcc>
  <rcc rId="237" sId="1" numFmtId="14">
    <nc r="IW54">
      <v>0.02</v>
    </nc>
  </rcc>
  <rcc rId="238" sId="1" numFmtId="14">
    <nc r="IW55">
      <v>6.7999999999999996E-3</v>
    </nc>
  </rcc>
  <rcc rId="239" sId="1" numFmtId="14">
    <nc r="IW56">
      <v>-1.6199999999999999E-2</v>
    </nc>
  </rcc>
  <rcc rId="240" sId="1" numFmtId="14">
    <nc r="IW57">
      <v>-0.26929999999999998</v>
    </nc>
  </rcc>
  <rcc rId="241" sId="1" numFmtId="14">
    <nc r="IW58">
      <v>-0.31609999999999999</v>
    </nc>
  </rcc>
  <rcc rId="242" sId="1">
    <nc r="IW59">
      <v>0.56000000000000005</v>
    </nc>
  </rcc>
  <rfmt sheetId="1" sqref="IW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W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3" sId="1">
    <nc r="IX60" t="inlineStr">
      <is>
        <t xml:space="preserve"> </t>
      </is>
    </nc>
  </rcc>
  <rcc rId="244" sId="1" numFmtId="14">
    <nc r="IW60">
      <v>4.4999999999999997E-3</v>
    </nc>
  </rcc>
  <rfmt sheetId="1" sqref="IW60">
    <dxf>
      <fill>
        <patternFill>
          <bgColor theme="5" tint="-0.249977111117893"/>
        </patternFill>
      </fill>
    </dxf>
  </rfmt>
  <rcc rId="245" sId="1" numFmtId="14">
    <oc r="IW60" t="inlineStr">
      <is>
        <t xml:space="preserve"> </t>
      </is>
    </oc>
    <nc r="IW60">
      <v>4.8999999999999998E-3</v>
    </nc>
  </rcc>
  <rfmt sheetId="1" sqref="IW60">
    <dxf>
      <fill>
        <patternFill>
          <bgColor rgb="FFFFFF00"/>
        </patternFill>
      </fill>
    </dxf>
  </rfmt>
  <rcc rId="246" sId="1" numFmtId="14">
    <nc r="IW61">
      <v>-5.1000000000000004E-3</v>
    </nc>
  </rcc>
  <rfmt sheetId="1" sqref="IW61">
    <dxf>
      <fill>
        <patternFill>
          <bgColor theme="4" tint="-0.249977111117893"/>
        </patternFill>
      </fill>
    </dxf>
  </rfmt>
  <rfmt sheetId="1" sqref="IW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47" sId="1" odxf="1" dxf="1">
    <nc r="IW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8" sId="1" odxf="1" dxf="1">
    <oc r="IW66">
      <f>SUM(IW51, -IW58)</f>
    </oc>
    <nc r="IW66">
      <f>SUM(IW51, -IW58)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9" sId="1" odxf="1" dxf="1">
    <nc r="IW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0" sId="1" odxf="1" dxf="1">
    <oc r="IW68">
      <f>SUM(IW52, -IW58)</f>
    </oc>
    <nc r="IW68">
      <f>SUM(IW51, -IW57)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1" sId="1" odxf="1" dxf="1">
    <nc r="IW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2" sId="1" odxf="1" dxf="1">
    <oc r="IW70">
      <f>SUM(IW51, -IW57)</f>
    </oc>
    <nc r="IW70">
      <f>SUM(IW52, -IW58)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3" sId="1" odxf="1" dxf="1">
    <nc r="IW7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4" sId="1" odxf="1" dxf="1">
    <oc r="IW72">
      <f>SUM(IW57, -IW68)</f>
    </oc>
    <nc r="IW72">
      <f>SUM(IW52, -IW57)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5" sId="1" odxf="1" dxf="1">
    <nc r="IW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6" sId="1" odxf="1" dxf="1">
    <oc r="IW74">
      <f>SUM(IW58, -IW68)</f>
    </oc>
    <nc r="IW74">
      <f>SUM(IW53, -IW58)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7" sId="1" odxf="1" dxf="1">
    <nc r="IW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8" sId="1" odxf="1" dxf="1">
    <oc r="IW76">
      <f>SUM(IW57, -IW67)</f>
    </oc>
    <nc r="IW76">
      <f>SUM(IW53, -IW57)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9" sId="1" odxf="1" dxf="1">
    <nc r="IW77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0" sId="1" odxf="1" dxf="1">
    <oc r="IW78">
      <f>SUM(IW67, -IW74)</f>
    </oc>
    <nc r="IW78">
      <f>SUM(IW54, -IW58)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61" sId="1" odxf="1" dxf="1">
    <nc r="IW7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2" sId="1" odxf="1" dxf="1">
    <oc r="IW80">
      <f>SUM(IW68, -IW74)</f>
    </oc>
    <nc r="IW80">
      <f>SUM(IW55, -IW58)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3" sId="1" odxf="1" dxf="1">
    <nc r="IW8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64" sId="1" odxf="1" dxf="1">
    <oc r="IW82">
      <f>SUM(IW67, -IW73)</f>
    </oc>
    <nc r="IW82">
      <f>SUM(IW51, -IW56)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5" sId="1" odxf="1" dxf="1">
    <nc r="IW8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6" sId="1" odxf="1" dxf="1">
    <oc r="IW84">
      <f>SUM(IW73, -IW80)</f>
    </oc>
    <nc r="IW84">
      <f>SUM(IW56, -IW58)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67" sId="1" odxf="1" dxf="1">
    <nc r="IW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8" sId="1" odxf="1" dxf="1">
    <oc r="IW86">
      <f>SUM(IW74, -IW80)</f>
    </oc>
    <nc r="IW86">
      <f>SUM(IW54, -IW57)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9" sId="1" odxf="1" dxf="1">
    <nc r="IW8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0" sId="1" odxf="1" dxf="1">
    <oc r="IW88">
      <f>SUM(IW73, -IW79)</f>
    </oc>
    <nc r="IW88">
      <f>SUM(IW51, -IW55)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1" sId="1" odxf="1" dxf="1">
    <nc r="IW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2" sId="1" odxf="1" dxf="1">
    <oc r="IW90">
      <f>SUM(IW79, -IW86)</f>
    </oc>
    <nc r="IW90">
      <f>SUM(IW55, -IW57)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3" sId="1" odxf="1" dxf="1">
    <nc r="IW9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4" sId="1" odxf="1" dxf="1">
    <oc r="IW92">
      <f>SUM(IW80, -IW86)</f>
    </oc>
    <nc r="IW92">
      <f>SUM(IW51, -IW54)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5" sId="1" odxf="1" dxf="1">
    <nc r="IW9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6" sId="1" odxf="1" dxf="1">
    <oc r="IW94">
      <f>SUM(IW79, -IW85)</f>
    </oc>
    <nc r="IW94">
      <f>SUM(IW56, -IW57)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7" sId="1" odxf="1" dxf="1">
    <nc r="IW9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8" sId="1" odxf="1" dxf="1">
    <oc r="IW96">
      <f>SUM(IW85, -IW92)</f>
    </oc>
    <nc r="IW96">
      <f>SUM(IW52, -IW56)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9" sId="1" odxf="1" dxf="1">
    <nc r="IW9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0" sId="1" odxf="1" dxf="1">
    <oc r="IW98">
      <f>SUM(IW86, -IW92)</f>
    </oc>
    <nc r="IW98">
      <f>SUM(IW51, -IW53)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1" sId="1" odxf="1" dxf="1">
    <nc r="IW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2" sId="1" odxf="1" dxf="1">
    <oc r="IW100">
      <f>SUM(IW85, -IW91)</f>
    </oc>
    <nc r="IW100">
      <f>SUM(IW52, -IW55)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3" sId="1" odxf="1" dxf="1">
    <nc r="IW10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4" sId="1" odxf="1" dxf="1">
    <oc r="IW102">
      <f>SUM(IW91, -IW98)</f>
    </oc>
    <nc r="IW102">
      <f>SUM(IW52, -IW54)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5" sId="1" odxf="1" dxf="1">
    <nc r="IW10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6" sId="1" odxf="1" dxf="1">
    <oc r="IW104">
      <f>SUM(IW92, -IW98)</f>
    </oc>
    <nc r="IW104">
      <f>SUM(IW53, -IW56)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7" sId="1" odxf="1" dxf="1">
    <nc r="IW10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8" sId="1" odxf="1" dxf="1">
    <oc r="IW106">
      <f>SUM(IW91, -IW97)</f>
    </oc>
    <nc r="IW106">
      <f>SUM(IW51, -IW52)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9" sId="1" odxf="1" dxf="1">
    <nc r="IW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0" sId="1" odxf="1" dxf="1">
    <oc r="IW108">
      <f>SUM(IW97, -IW104)</f>
    </oc>
    <nc r="IW108">
      <f>SUM(IW53, -IW55)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1" sId="1" odxf="1" dxf="1">
    <nc r="IW10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2" sId="1" odxf="1" dxf="1">
    <oc r="IW110">
      <f>SUM(IW98, -IW104)</f>
    </oc>
    <nc r="IW110">
      <f>SUM(IW52, -IW53)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3" sId="1" odxf="1" dxf="1">
    <nc r="IW11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4" sId="1" odxf="1" dxf="1">
    <oc r="IW112">
      <f>SUM(IW97, -IW103)</f>
    </oc>
    <nc r="IW112">
      <f>SUM(IW53, -IW54)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5" sId="1" odxf="1" dxf="1">
    <nc r="IW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96" sId="1" odxf="1" dxf="1">
    <oc r="IW114">
      <f>SUM(IW99, -IW105)</f>
    </oc>
    <nc r="IW114">
      <f>SUM(IW57, -IW58)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7" sId="1" odxf="1" dxf="1">
    <nc r="IW11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98" sId="1" odxf="1" dxf="1">
    <oc r="IW116">
      <f>SUM(IW105, -IW112)</f>
    </oc>
    <nc r="IW116">
      <f>SUM(IW54, -IW56)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9" sId="1" odxf="1" dxf="1">
    <nc r="IW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0" sId="1" odxf="1" dxf="1">
    <oc r="IW118">
      <f>SUM(IW106, -IW112)</f>
    </oc>
    <nc r="IW118">
      <f>SUM(IW54, -IW55)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1" sId="1" odxf="1" dxf="1">
    <nc r="IW11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02" sId="1" odxf="1" dxf="1">
    <oc r="IW120">
      <f>SUM(IW105, -IW111)</f>
    </oc>
    <nc r="IW120">
      <f>SUM(IW55, -IW56)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3" sId="1">
    <nc r="IW63" t="inlineStr">
      <is>
        <t xml:space="preserve"> </t>
      </is>
    </nc>
  </rcc>
  <rm rId="304" sheetId="1" source="IW117:IW118" destination="IW147:IW148" sourceSheetId="1"/>
  <rm rId="305" sheetId="1" source="IW109:IW116" destination="IW111:IW118" sourceSheetId="1"/>
  <rm rId="306" sheetId="1" source="IW105:IW106" destination="IW109:IW110" sourceSheetId="1"/>
  <rm rId="307" sheetId="1" source="IW101:IW104" destination="IW103:IW106" sourceSheetId="1"/>
  <rm rId="308" sheetId="1" source="IW97:IW98" destination="IW101:IW102" sourceSheetId="1"/>
  <rm rId="309" sheetId="1" source="IW85:IW96" destination="IW87:IW98" sourceSheetId="1"/>
  <rm rId="310" sheetId="1" source="IW81:IW82" destination="IW85:IW86" sourceSheetId="1"/>
  <rm rId="311" sheetId="1" source="IW83:IW120" destination="IW81:IW118" sourceSheetId="1"/>
  <rm rId="312" sheetId="1" source="IW147:IW148" destination="IW119:IW120" sourceSheetId="1"/>
  <rcc rId="313" sId="1" odxf="1" dxf="1" numFmtId="14">
    <oc r="IW145" t="inlineStr">
      <is>
        <t xml:space="preserve"> </t>
      </is>
    </oc>
    <nc r="IW145">
      <v>4.8999999999999998E-3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4" sId="1" odxf="1" dxf="1" numFmtId="14">
    <nc r="IW146">
      <v>-5.1000000000000004E-3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5" sId="1">
    <nc r="IX145" t="inlineStr">
      <is>
        <t xml:space="preserve"> </t>
      </is>
    </nc>
  </rcc>
  <rcc rId="316" sId="1" numFmtId="14">
    <nc r="IW136">
      <v>9.7100000000000006E-2</v>
    </nc>
  </rcc>
  <rcc rId="317" sId="1" numFmtId="14">
    <nc r="IW137">
      <v>8.9800000000000005E-2</v>
    </nc>
  </rcc>
  <rcc rId="318" sId="1" numFmtId="14">
    <nc r="IW138">
      <v>4.24E-2</v>
    </nc>
  </rcc>
  <rcc rId="319" sId="1" numFmtId="14">
    <nc r="IW139">
      <v>4.4999999999999998E-2</v>
    </nc>
  </rcc>
  <rcc rId="320" sId="1" numFmtId="14">
    <nc r="IW140">
      <v>2.47E-2</v>
    </nc>
  </rcc>
  <rcc rId="321" sId="1" numFmtId="14">
    <nc r="IW141">
      <v>-5.1299999999999998E-2</v>
    </nc>
  </rcc>
  <rcc rId="322" sId="1" numFmtId="14">
    <nc r="IW142">
      <v>-0.11600000000000001</v>
    </nc>
  </rcc>
  <rcc rId="323" sId="1" numFmtId="14">
    <nc r="IW143">
      <v>-0.12989999999999999</v>
    </nc>
  </rcc>
  <rfmt sheetId="1" sqref="IW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24" sId="1" odxf="1" dxf="1">
    <nc r="IW15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25" sId="1" odxf="1" dxf="1">
    <oc r="IW151">
      <f>SUM(IW136, -IW143)</f>
    </oc>
    <nc r="IW151">
      <f>SUM(IW136, -IW143)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6" sId="1" odxf="1" dxf="1">
    <nc r="IW15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27" sId="1" odxf="1" dxf="1">
    <oc r="IW153">
      <f>SUM(IW137, -IW143)</f>
    </oc>
    <nc r="IW153">
      <f>SUM(IW136, -IW142)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8" sId="1" odxf="1" dxf="1">
    <nc r="IW15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29" sId="1" odxf="1" dxf="1">
    <oc r="IW155">
      <f>SUM(IW136, -IW142)</f>
    </oc>
    <nc r="IW155">
      <f>SUM(IW137, -IW143)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30" sId="1" odxf="1" dxf="1">
    <nc r="IW15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1" sId="1" odxf="1" dxf="1">
    <oc r="IW157">
      <f>SUM(IW142, -IW153)</f>
    </oc>
    <nc r="IW157">
      <f>SUM(IW137, -IW142)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2" sId="1" odxf="1" dxf="1">
    <nc r="IW15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3" sId="1" odxf="1" dxf="1">
    <oc r="IW159">
      <f>SUM(IW143, -IW153)</f>
    </oc>
    <nc r="IW159">
      <f>SUM(IW138, -IW143)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4" sId="1" odxf="1" dxf="1">
    <nc r="IW16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5" sId="1" odxf="1" dxf="1">
    <oc r="IW161">
      <f>SUM(IW142, -IW152)</f>
    </oc>
    <nc r="IW161">
      <f>SUM(IW139, -IW143)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6" sId="1" odxf="1" dxf="1">
    <nc r="IW16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37" sId="1" odxf="1" dxf="1">
    <oc r="IW163">
      <f>SUM(IW152, -IW159)</f>
    </oc>
    <nc r="IW163">
      <f>SUM(IW138, -IW142)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8" sId="1" odxf="1" dxf="1">
    <nc r="IW16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9" sId="1" odxf="1" dxf="1">
    <oc r="IW165">
      <f>SUM(IW153, -IW159)</f>
    </oc>
    <nc r="IW165">
      <f>SUM(IW139, -IW142)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0" sId="1" odxf="1" dxf="1">
    <nc r="IW16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41" sId="1" odxf="1" dxf="1">
    <oc r="IW167">
      <f>SUM(IW152, -IW158)</f>
    </oc>
    <nc r="IW167">
      <f>SUM(IW140, -IW143)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2" sId="1" odxf="1" dxf="1">
    <nc r="IW16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3" sId="1" odxf="1" dxf="1">
    <oc r="IW169">
      <f>SUM(IW158, -IW165)</f>
    </oc>
    <nc r="IW169">
      <f>SUM(IW136, -IW141)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4" sId="1" odxf="1" dxf="1">
    <nc r="IW17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45" sId="1" odxf="1" dxf="1">
    <oc r="IW171">
      <f>SUM(IW159, -IW165)</f>
    </oc>
    <nc r="IW171">
      <f>SUM(IW140, -IW142)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6" sId="1" odxf="1" dxf="1">
    <nc r="IW17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7" sId="1" odxf="1" dxf="1">
    <oc r="IW173">
      <f>SUM(IW158, -IW164)</f>
    </oc>
    <nc r="IW173">
      <f>SUM(IW137, -IW141)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8" sId="1" odxf="1" dxf="1">
    <nc r="IW17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9" sId="1" odxf="1" dxf="1">
    <oc r="IW175">
      <f>SUM(IW164, -IW171)</f>
    </oc>
    <nc r="IW175">
      <f>SUM(IW138, -IW141)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50" sId="1" odxf="1" dxf="1">
    <nc r="IW17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1" sId="1" odxf="1" dxf="1">
    <oc r="IW177">
      <f>SUM(IW165, -IW171)</f>
    </oc>
    <nc r="IW177">
      <f>SUM(IW139, -IW141)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2" sId="1" odxf="1" dxf="1">
    <nc r="IW17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53" sId="1" odxf="1" dxf="1">
    <oc r="IW179">
      <f>SUM(IW164, -IW170)</f>
    </oc>
    <nc r="IW179">
      <f>SUM(IW141, -IW143)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4" sId="1" odxf="1" dxf="1">
    <nc r="IW18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55" sId="1" odxf="1" dxf="1">
    <oc r="IW181">
      <f>SUM(IW170, -IW177)</f>
    </oc>
    <nc r="IW181">
      <f>SUM(IW136, -IW140)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6" sId="1" odxf="1" dxf="1">
    <nc r="IW18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7" sId="1" odxf="1" dxf="1">
    <oc r="IW183">
      <f>SUM(IW171, -IW177)</f>
    </oc>
    <nc r="IW183">
      <f>SUM(IW140, -IW141)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8" sId="1" odxf="1" dxf="1">
    <nc r="IW18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59" sId="1" odxf="1" dxf="1">
    <oc r="IW185">
      <f>SUM(IW170, -IW176)</f>
    </oc>
    <nc r="IW185">
      <f>SUM(IW141, -IW142)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60" sId="1" odxf="1" dxf="1">
    <nc r="IW18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1" sId="1" odxf="1" dxf="1">
    <oc r="IW187">
      <f>SUM(IW176, -IW183)</f>
    </oc>
    <nc r="IW187">
      <f>SUM(IW137, -IW140)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IW18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3" sId="1" odxf="1" dxf="1">
    <oc r="IW189">
      <f>SUM(IW177, -IW183)</f>
    </oc>
    <nc r="IW189">
      <f>SUM(IW136, -IW139)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4" sId="1" odxf="1" dxf="1">
    <nc r="IW19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5" sId="1" odxf="1" dxf="1">
    <oc r="IW191">
      <f>SUM(IW176, -IW182)</f>
    </oc>
    <nc r="IW191">
      <f>SUM(IW136, -IW138)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66" sId="1" odxf="1" dxf="1">
    <nc r="IW19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7" sId="1" odxf="1" dxf="1">
    <oc r="IW193">
      <f>SUM(IW182, -IW189)</f>
    </oc>
    <nc r="IW193">
      <f>SUM(IW137, -IW139)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8" sId="1" odxf="1" dxf="1">
    <nc r="IW1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9" sId="1" odxf="1" dxf="1">
    <oc r="IW195">
      <f>SUM(IW183, -IW189)</f>
    </oc>
    <nc r="IW195">
      <f>SUM(IW137, -IW138)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0" sId="1" odxf="1" dxf="1">
    <nc r="IW19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71" sId="1" odxf="1" dxf="1">
    <oc r="IW197">
      <f>SUM(IW182, -IW188)</f>
    </oc>
    <nc r="IW197">
      <f>SUM(IW138, -IW140)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2" sId="1" odxf="1" dxf="1">
    <nc r="IW19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3" sId="1" odxf="1" dxf="1">
    <oc r="IW199">
      <f>SUM(IW184, -IW190)</f>
    </oc>
    <nc r="IW199">
      <f>SUM(IW139, -IW140)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4" sId="1" odxf="1" dxf="1">
    <nc r="IW20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5" sId="1" odxf="1" dxf="1">
    <oc r="IW201">
      <f>SUM(IW190, -IW197)</f>
    </oc>
    <nc r="IW201">
      <f>SUM(IW136, -IW137)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6" sId="1" odxf="1" dxf="1">
    <nc r="IW20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77" sId="1" odxf="1" dxf="1">
    <oc r="IW203">
      <f>SUM(IW191, -IW197)</f>
    </oc>
    <nc r="IW203">
      <f>SUM(IW142, -IW143)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78" sId="1" odxf="1" dxf="1">
    <nc r="IW20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IW205" start="0" length="0">
    <dxf>
      <border outline="0">
        <left/>
        <top/>
      </border>
    </dxf>
  </rfmt>
  <rcc rId="379" sId="1">
    <nc r="IW148" t="inlineStr">
      <is>
        <t xml:space="preserve"> </t>
      </is>
    </nc>
  </rcc>
  <rm rId="380" sheetId="1" source="IW139:JJ139" destination="IX146:JK146" sourceSheetId="1"/>
  <rm rId="381" sheetId="1" source="IW138:JJ138" destination="IW139:JJ139" sourceSheetId="1"/>
  <rm rId="382" sheetId="1" source="IX146:JK146" destination="IW138:JJ138" sourceSheetId="1"/>
  <rfmt sheetId="1" sqref="IW204">
    <dxf>
      <fill>
        <patternFill>
          <bgColor theme="2"/>
        </patternFill>
      </fill>
    </dxf>
  </rfmt>
  <rcc rId="383" sId="1">
    <oc r="IW205">
      <f>SUM(IW190, -IW196)</f>
    </oc>
    <nc r="IW205">
      <f>SUM(IW138, -IW139)</f>
    </nc>
  </rcc>
  <rm rId="384" sheetId="1" source="IW204:IW205" destination="IW207:IW208" sourceSheetId="1"/>
  <rm rId="385" sheetId="1" source="IW200:IW201" destination="IW204:IW205" sourceSheetId="1"/>
  <rm rId="386" sheetId="1" source="IW196:IW197" destination="IW200:IW201" sourceSheetId="1"/>
  <rm rId="387" sheetId="1" source="IW192:IW193" destination="IW196:IW197" sourceSheetId="1"/>
  <rm rId="388" sheetId="1" source="IW188:IW189" destination="IW192:IW193" sourceSheetId="1"/>
  <rm rId="389" sheetId="1" source="IW184:IW185" destination="IW188:IW189" sourceSheetId="1"/>
  <rm rId="390" sheetId="1" source="IW180:IW181" destination="IW184:IW185" sourceSheetId="1"/>
  <rm rId="391" sheetId="1" source="IW178:IW179" destination="IW180:IW181" sourceSheetId="1"/>
  <rm rId="392" sheetId="1" source="IW174:IW175" destination="IW178:IW179" sourceSheetId="1"/>
  <rm rId="393" sheetId="1" source="IW170:IW171" destination="IW174:IW175" sourceSheetId="1"/>
  <rm rId="394" sheetId="1" source="IW166:IW169" destination="IW168:IW171" sourceSheetId="1"/>
  <rm rId="395" sheetId="1" source="IW162:IW163" destination="IW166:IW167" sourceSheetId="1"/>
  <rm rId="396" sheetId="1" source="IW158:IW159" destination="IW162:IW163" sourceSheetId="1"/>
  <rm rId="397" sheetId="1" source="IW156:IW157" destination="IW158:IW159" sourceSheetId="1"/>
  <rm rId="398" sheetId="1" source="IW152:IW153" destination="IW156:IW157" sourceSheetId="1"/>
  <rm rId="399" sheetId="1" source="IW154:IW205" destination="IW152:IW203" sourceSheetId="1"/>
  <rm rId="400" sheetId="1" source="IW207:IW208" destination="IW204:IW205" sourceSheetId="1"/>
  <rcc rId="401" sId="1">
    <nc r="IW149">
      <v>0.72409999999999997</v>
    </nc>
  </rcc>
  <rcc rId="402" sId="1">
    <nc r="IW64">
      <v>1.3177000000000001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IM48" zoomScale="115" zoomScaleNormal="115" workbookViewId="0">
      <selection activeCell="JB62" sqref="JB6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8" t="s">
        <v>109</v>
      </c>
      <c r="HV1" s="278" t="s">
        <v>95</v>
      </c>
      <c r="HW1" s="278" t="s">
        <v>96</v>
      </c>
      <c r="HX1" s="278" t="s">
        <v>104</v>
      </c>
      <c r="HY1" s="1" t="s">
        <v>88</v>
      </c>
      <c r="HZ1" s="278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469">
        <v>6.9999999999999999E-4</v>
      </c>
      <c r="IW2" s="6"/>
      <c r="IX2" s="6"/>
      <c r="IY2" s="6"/>
      <c r="IZ2" s="6"/>
      <c r="JA2" s="6"/>
      <c r="JB2" s="6"/>
      <c r="JC2" s="6"/>
      <c r="JD2" s="6"/>
      <c r="JE2" s="6"/>
      <c r="JF2" s="7">
        <f t="shared" ref="JF2:JF37" si="9">MIN(IA2:JE2)</f>
        <v>-5.5999999999999999E-3</v>
      </c>
      <c r="JG2" s="7">
        <f t="shared" ref="JG2:JG37" si="10">AVERAGE(IA2:JE2)</f>
        <v>2.3125000000000006E-4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469">
        <v>0</v>
      </c>
      <c r="IW3" s="6"/>
      <c r="IX3" s="6"/>
      <c r="IY3" s="6"/>
      <c r="IZ3" s="6"/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-3.1249999999999953E-5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469">
        <v>5.0000000000000001E-4</v>
      </c>
      <c r="IW4" s="6"/>
      <c r="IX4" s="6"/>
      <c r="IY4" s="6"/>
      <c r="IZ4" s="6"/>
      <c r="JA4" s="6"/>
      <c r="JB4" s="6"/>
      <c r="JC4" s="6"/>
      <c r="JD4" s="6"/>
      <c r="JE4" s="6"/>
      <c r="JF4" s="7">
        <f t="shared" si="9"/>
        <v>-1.1999999999999999E-3</v>
      </c>
      <c r="JG4" s="7">
        <f t="shared" si="10"/>
        <v>1.5124999999999997E-3</v>
      </c>
      <c r="JH4" s="7">
        <f t="shared" si="11"/>
        <v>5.4000000000000003E-3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469">
        <v>1E-4</v>
      </c>
      <c r="IW5" s="6"/>
      <c r="IX5" s="6"/>
      <c r="IY5" s="6"/>
      <c r="IZ5" s="6"/>
      <c r="JA5" s="6"/>
      <c r="JB5" s="6"/>
      <c r="JC5" s="6"/>
      <c r="JD5" s="6"/>
      <c r="JE5" s="6"/>
      <c r="JF5" s="7">
        <f t="shared" si="9"/>
        <v>-3.0000000000000001E-3</v>
      </c>
      <c r="JG5" s="7">
        <f t="shared" si="10"/>
        <v>6.7499999999999993E-4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469">
        <v>-1.6999999999999999E-3</v>
      </c>
      <c r="IW6" s="6"/>
      <c r="IX6" s="6"/>
      <c r="IY6" s="6"/>
      <c r="IZ6" s="6"/>
      <c r="JA6" s="6"/>
      <c r="JB6" s="6"/>
      <c r="JC6" s="6"/>
      <c r="JD6" s="6"/>
      <c r="JE6" s="6"/>
      <c r="JF6" s="7">
        <f t="shared" si="9"/>
        <v>-6.4999999999999997E-3</v>
      </c>
      <c r="JG6" s="7">
        <f t="shared" si="10"/>
        <v>4.6249999999999991E-4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469">
        <v>-1.1000000000000001E-3</v>
      </c>
      <c r="IW7" s="6"/>
      <c r="IX7" s="6"/>
      <c r="IY7" s="6"/>
      <c r="IZ7" s="6"/>
      <c r="JA7" s="6"/>
      <c r="JB7" s="6"/>
      <c r="JC7" s="6"/>
      <c r="JD7" s="6"/>
      <c r="JE7" s="6"/>
      <c r="JF7" s="7">
        <f t="shared" si="9"/>
        <v>-7.1999999999999998E-3</v>
      </c>
      <c r="JG7" s="7">
        <f t="shared" si="10"/>
        <v>-1.08125E-3</v>
      </c>
      <c r="JH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469">
        <v>-2.3999999999999998E-3</v>
      </c>
      <c r="IW8" s="6"/>
      <c r="IX8" s="10"/>
      <c r="IY8" s="10"/>
      <c r="IZ8" s="6"/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2.0625000000000003E-4</v>
      </c>
      <c r="JH8" s="7">
        <f t="shared" si="11"/>
        <v>4.5999999999999999E-3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80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2.8900000000000002E-2</v>
      </c>
      <c r="IS9" s="13">
        <f t="shared" si="22"/>
        <v>-3.8999999999999998E-3</v>
      </c>
      <c r="IT9" s="13">
        <f t="shared" si="22"/>
        <v>0</v>
      </c>
      <c r="IU9" s="13">
        <f t="shared" si="22"/>
        <v>0</v>
      </c>
      <c r="IV9" s="13">
        <f t="shared" si="22"/>
        <v>3.0000000000000035E-4</v>
      </c>
      <c r="IW9" s="13">
        <f t="shared" si="22"/>
        <v>0</v>
      </c>
      <c r="IX9" s="13">
        <f t="shared" ref="IX9:JE9" si="23">SUM( -IX2, -IX3,IX4,IX5, -IX6, -IX7,IX8)</f>
        <v>0</v>
      </c>
      <c r="IY9" s="13">
        <f t="shared" si="23"/>
        <v>0</v>
      </c>
      <c r="IZ9" s="13">
        <f t="shared" si="23"/>
        <v>0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1.4516129032258066E-3</v>
      </c>
      <c r="JH9" s="7">
        <f t="shared" si="11"/>
        <v>2.8900000000000002E-2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469">
        <v>1.1999999999999999E-3</v>
      </c>
      <c r="IW10" s="6"/>
      <c r="IX10" s="15"/>
      <c r="IY10" s="15"/>
      <c r="IZ10" s="6"/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6.437499999999999E-4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469">
        <v>1.1999999999999999E-3</v>
      </c>
      <c r="IW11" s="6"/>
      <c r="IX11" s="6"/>
      <c r="IY11" s="6"/>
      <c r="IZ11" s="6"/>
      <c r="JA11" s="6"/>
      <c r="JB11" s="6"/>
      <c r="JC11" s="6"/>
      <c r="JD11" s="6"/>
      <c r="JE11" s="6"/>
      <c r="JF11" s="16">
        <f t="shared" si="9"/>
        <v>-1.1000000000000001E-3</v>
      </c>
      <c r="JG11" s="16">
        <f t="shared" si="10"/>
        <v>1.6624999999999999E-3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469">
        <v>1E-3</v>
      </c>
      <c r="IW12" s="6"/>
      <c r="IX12" s="6"/>
      <c r="IY12" s="6"/>
      <c r="IZ12" s="6"/>
      <c r="JA12" s="6"/>
      <c r="JB12" s="6"/>
      <c r="JC12" s="6"/>
      <c r="JD12" s="6"/>
      <c r="JE12" s="6"/>
      <c r="JF12" s="16">
        <f t="shared" si="9"/>
        <v>-6.3E-3</v>
      </c>
      <c r="JG12" s="16">
        <f t="shared" si="10"/>
        <v>9.7500000000000017E-4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469">
        <v>3.3E-3</v>
      </c>
      <c r="IW13" s="6"/>
      <c r="IX13" s="6"/>
      <c r="IY13" s="6"/>
      <c r="IZ13" s="6"/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3.749999999999999E-5</v>
      </c>
      <c r="JH13" s="16">
        <f t="shared" si="11"/>
        <v>5.3E-3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469">
        <v>2.7000000000000001E-3</v>
      </c>
      <c r="IW14" s="6"/>
      <c r="IX14" s="6"/>
      <c r="IY14" s="6"/>
      <c r="IZ14" s="6"/>
      <c r="JA14" s="6"/>
      <c r="JB14" s="6"/>
      <c r="JC14" s="6"/>
      <c r="JD14" s="6"/>
      <c r="JE14" s="6"/>
      <c r="JF14" s="16">
        <f t="shared" si="9"/>
        <v>-1.6000000000000001E-3</v>
      </c>
      <c r="JG14" s="16">
        <f t="shared" si="10"/>
        <v>1.7187500000000002E-3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469">
        <v>-1.6000000000000001E-3</v>
      </c>
      <c r="IW15" s="6"/>
      <c r="IX15" s="10"/>
      <c r="IY15" s="10"/>
      <c r="IZ15" s="6"/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3.4374999999999998E-4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81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-1.5900000000000001E-2</v>
      </c>
      <c r="IS16" s="20">
        <f t="shared" si="31"/>
        <v>7.3000000000000001E-3</v>
      </c>
      <c r="IT16" s="20">
        <f t="shared" si="31"/>
        <v>0</v>
      </c>
      <c r="IU16" s="20">
        <f t="shared" si="31"/>
        <v>0</v>
      </c>
      <c r="IV16" s="20">
        <f t="shared" si="31"/>
        <v>8.4999999999999989E-3</v>
      </c>
      <c r="IW16" s="20">
        <f t="shared" si="31"/>
        <v>0</v>
      </c>
      <c r="IX16" s="20">
        <f t="shared" si="31"/>
        <v>0</v>
      </c>
      <c r="IY16" s="20">
        <f t="shared" si="31"/>
        <v>0</v>
      </c>
      <c r="IZ16" s="20">
        <f t="shared" si="31"/>
        <v>0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-1.5900000000000001E-2</v>
      </c>
      <c r="JG16" s="16">
        <f t="shared" si="10"/>
        <v>2.8967741935483874E-3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469">
        <v>6.9999999999999999E-4</v>
      </c>
      <c r="IW17" s="6"/>
      <c r="IX17" s="15"/>
      <c r="IY17" s="15"/>
      <c r="IZ17" s="6"/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1.4E-3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469">
        <v>8.9999999999999998E-4</v>
      </c>
      <c r="IW18" s="6"/>
      <c r="IX18" s="6"/>
      <c r="IY18" s="6"/>
      <c r="IZ18" s="6"/>
      <c r="JA18" s="6"/>
      <c r="JB18" s="6"/>
      <c r="JC18" s="6"/>
      <c r="JD18" s="6"/>
      <c r="JE18" s="6"/>
      <c r="JF18" s="22">
        <f t="shared" si="9"/>
        <v>-4.7999999999999996E-3</v>
      </c>
      <c r="JG18" s="22">
        <f t="shared" si="10"/>
        <v>7.0624999999999996E-4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469">
        <v>2.3999999999999998E-3</v>
      </c>
      <c r="IW19" s="6"/>
      <c r="IX19" s="6"/>
      <c r="IY19" s="6"/>
      <c r="IZ19" s="6"/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-2.0625000000000013E-4</v>
      </c>
      <c r="JH19" s="22">
        <f t="shared" si="11"/>
        <v>8.3000000000000001E-3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469">
        <v>1.6000000000000001E-3</v>
      </c>
      <c r="IW20" s="6"/>
      <c r="IX20" s="6"/>
      <c r="IY20" s="6"/>
      <c r="IZ20" s="6"/>
      <c r="JA20" s="6"/>
      <c r="JB20" s="6"/>
      <c r="JC20" s="6"/>
      <c r="JD20" s="6"/>
      <c r="JE20" s="6"/>
      <c r="JF20" s="22">
        <f t="shared" si="9"/>
        <v>-3.7000000000000002E-3</v>
      </c>
      <c r="JG20" s="22">
        <f t="shared" si="10"/>
        <v>1.18125E-3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469">
        <v>-2E-3</v>
      </c>
      <c r="IW21" s="6"/>
      <c r="IX21" s="10"/>
      <c r="IY21" s="10"/>
      <c r="IZ21" s="6"/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2.4375000000000015E-4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2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-3.0000000000000001E-3</v>
      </c>
      <c r="IS22" s="25">
        <f t="shared" si="40"/>
        <v>4.0000000000000018E-4</v>
      </c>
      <c r="IT22" s="25">
        <f t="shared" si="40"/>
        <v>0</v>
      </c>
      <c r="IU22" s="25">
        <f t="shared" si="40"/>
        <v>0</v>
      </c>
      <c r="IV22" s="25">
        <f t="shared" si="40"/>
        <v>2.4000000000000002E-3</v>
      </c>
      <c r="IW22" s="25">
        <f t="shared" si="40"/>
        <v>0</v>
      </c>
      <c r="IX22" s="25">
        <f t="shared" si="40"/>
        <v>0</v>
      </c>
      <c r="IY22" s="25">
        <f t="shared" si="40"/>
        <v>0</v>
      </c>
      <c r="IZ22" s="25">
        <f t="shared" si="40"/>
        <v>0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1.3677419354838709E-3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469">
        <v>4.0000000000000002E-4</v>
      </c>
      <c r="IW23" s="6"/>
      <c r="IX23" s="15"/>
      <c r="IY23" s="15"/>
      <c r="IZ23" s="6"/>
      <c r="JA23" s="6"/>
      <c r="JB23" s="6"/>
      <c r="JC23" s="6"/>
      <c r="JD23" s="6"/>
      <c r="JE23" s="6"/>
      <c r="JF23" s="26">
        <f t="shared" si="9"/>
        <v>-5.1999999999999998E-3</v>
      </c>
      <c r="JG23" s="26">
        <f t="shared" si="10"/>
        <v>-4.75E-4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469">
        <v>-1.5E-3</v>
      </c>
      <c r="IW24" s="6"/>
      <c r="IX24" s="6"/>
      <c r="IY24" s="6"/>
      <c r="IZ24" s="6"/>
      <c r="JA24" s="6"/>
      <c r="JB24" s="6"/>
      <c r="JC24" s="6"/>
      <c r="JD24" s="6"/>
      <c r="JE24" s="6"/>
      <c r="JF24" s="26">
        <f t="shared" si="9"/>
        <v>-6.1999999999999998E-3</v>
      </c>
      <c r="JG24" s="26">
        <f t="shared" si="10"/>
        <v>1.7562500000000002E-3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469">
        <v>-1E-3</v>
      </c>
      <c r="IW25" s="6"/>
      <c r="IX25" s="6"/>
      <c r="IY25" s="6"/>
      <c r="IZ25" s="6"/>
      <c r="JA25" s="6"/>
      <c r="JB25" s="6"/>
      <c r="JC25" s="6"/>
      <c r="JD25" s="6"/>
      <c r="JE25" s="6"/>
      <c r="JF25" s="26">
        <f t="shared" si="9"/>
        <v>-7.7999999999999996E-3</v>
      </c>
      <c r="JG25" s="26">
        <f t="shared" si="10"/>
        <v>1.0625000000000009E-4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469">
        <v>3.0000000000000001E-3</v>
      </c>
      <c r="IW26" s="6"/>
      <c r="IX26" s="10"/>
      <c r="IY26" s="10"/>
      <c r="IZ26" s="6"/>
      <c r="JA26" s="6"/>
      <c r="JB26" s="6"/>
      <c r="JC26" s="6"/>
      <c r="JD26" s="6"/>
      <c r="JE26" s="6"/>
      <c r="JF26" s="26">
        <f t="shared" si="9"/>
        <v>-3.5999999999999999E-3</v>
      </c>
      <c r="JG26" s="26">
        <f t="shared" si="10"/>
        <v>1.2062499999999999E-3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3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-1.24E-2</v>
      </c>
      <c r="IS27" s="29">
        <f t="shared" si="51"/>
        <v>5.0000000000000001E-3</v>
      </c>
      <c r="IT27" s="29">
        <f t="shared" si="51"/>
        <v>0</v>
      </c>
      <c r="IU27" s="29">
        <f t="shared" si="51"/>
        <v>0</v>
      </c>
      <c r="IV27" s="29">
        <f t="shared" si="51"/>
        <v>-2.4999999999999996E-3</v>
      </c>
      <c r="IW27" s="29">
        <f t="shared" si="51"/>
        <v>0</v>
      </c>
      <c r="IX27" s="29">
        <f t="shared" ref="IX27:JE27" si="52">SUM( -IX4, -IX11, -IX17,IX23, -IX24, -IX25, -IX26)</f>
        <v>0</v>
      </c>
      <c r="IY27" s="29">
        <f t="shared" si="52"/>
        <v>0</v>
      </c>
      <c r="IZ27" s="29">
        <f t="shared" si="52"/>
        <v>0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-4.1903225806451611E-3</v>
      </c>
      <c r="JH27" s="26">
        <f t="shared" si="11"/>
        <v>2.0899999999999998E-2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469">
        <v>-1.6000000000000001E-3</v>
      </c>
      <c r="IW28" s="6"/>
      <c r="IX28" s="15"/>
      <c r="IY28" s="15"/>
      <c r="IZ28" s="6"/>
      <c r="JA28" s="6"/>
      <c r="JB28" s="6"/>
      <c r="JC28" s="6"/>
      <c r="JD28" s="6"/>
      <c r="JE28" s="6"/>
      <c r="JF28" s="31">
        <f t="shared" si="9"/>
        <v>-6.0000000000000001E-3</v>
      </c>
      <c r="JG28" s="31">
        <f t="shared" si="10"/>
        <v>1.1312500000000001E-3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469">
        <v>5.0000000000000001E-4</v>
      </c>
      <c r="IW29" s="6"/>
      <c r="IX29" s="6"/>
      <c r="IY29" s="6"/>
      <c r="IZ29" s="6"/>
      <c r="JA29" s="6"/>
      <c r="JB29" s="6"/>
      <c r="JC29" s="6"/>
      <c r="JD29" s="6"/>
      <c r="JE29" s="6"/>
      <c r="JF29" s="31">
        <f t="shared" si="9"/>
        <v>-1E-3</v>
      </c>
      <c r="JG29" s="31">
        <f t="shared" si="10"/>
        <v>1.9125000000000001E-3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469">
        <v>-4.3E-3</v>
      </c>
      <c r="IW30" s="6"/>
      <c r="IX30" s="10"/>
      <c r="IY30" s="10"/>
      <c r="IZ30" s="6"/>
      <c r="JA30" s="6"/>
      <c r="JB30" s="6"/>
      <c r="JC30" s="6"/>
      <c r="JD30" s="6"/>
      <c r="JE30" s="6"/>
      <c r="JF30" s="31">
        <f t="shared" si="9"/>
        <v>-4.3E-3</v>
      </c>
      <c r="JG30" s="31">
        <f t="shared" si="10"/>
        <v>6.3750000000000005E-4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4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-4.6999999999999984E-3</v>
      </c>
      <c r="IS31" s="34">
        <f t="shared" si="60"/>
        <v>-1.6999999999999999E-3</v>
      </c>
      <c r="IT31" s="34">
        <f t="shared" si="60"/>
        <v>0</v>
      </c>
      <c r="IU31" s="34">
        <f t="shared" si="60"/>
        <v>0</v>
      </c>
      <c r="IV31" s="34">
        <f t="shared" si="60"/>
        <v>-1.43E-2</v>
      </c>
      <c r="IW31" s="34">
        <f t="shared" si="60"/>
        <v>0</v>
      </c>
      <c r="IX31" s="34">
        <f t="shared" si="60"/>
        <v>0</v>
      </c>
      <c r="IY31" s="34">
        <f t="shared" si="60"/>
        <v>0</v>
      </c>
      <c r="IZ31" s="34">
        <f t="shared" si="60"/>
        <v>0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-3.3500000000000002E-2</v>
      </c>
      <c r="JG31" s="31">
        <f t="shared" si="10"/>
        <v>3.1322580645161287E-3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469">
        <v>-1.1000000000000001E-3</v>
      </c>
      <c r="IW32" s="6"/>
      <c r="IX32" s="15"/>
      <c r="IY32" s="15"/>
      <c r="IZ32" s="6"/>
      <c r="JA32" s="6"/>
      <c r="JB32" s="6"/>
      <c r="JC32" s="6"/>
      <c r="JD32" s="6"/>
      <c r="JE32" s="6"/>
      <c r="JF32" s="35">
        <f t="shared" si="9"/>
        <v>-7.4000000000000003E-3</v>
      </c>
      <c r="JG32" s="35">
        <f t="shared" si="10"/>
        <v>-4.3750000000000012E-4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469">
        <v>-3.7000000000000002E-3</v>
      </c>
      <c r="IW33" s="6"/>
      <c r="IX33" s="10"/>
      <c r="IY33" s="10"/>
      <c r="IZ33" s="6"/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-1.0249999999999999E-3</v>
      </c>
      <c r="JH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5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-2.5800000000000003E-2</v>
      </c>
      <c r="IS34" s="38">
        <f t="shared" si="65"/>
        <v>5.0000000000000001E-3</v>
      </c>
      <c r="IT34" s="38">
        <f t="shared" si="65"/>
        <v>0</v>
      </c>
      <c r="IU34" s="38">
        <f t="shared" si="65"/>
        <v>0</v>
      </c>
      <c r="IV34" s="38">
        <f t="shared" si="65"/>
        <v>-1.17E-2</v>
      </c>
      <c r="IW34" s="38">
        <f t="shared" si="65"/>
        <v>0</v>
      </c>
      <c r="IX34" s="38">
        <f t="shared" si="65"/>
        <v>0</v>
      </c>
      <c r="IY34" s="38">
        <f t="shared" si="65"/>
        <v>0</v>
      </c>
      <c r="IZ34" s="38">
        <f t="shared" si="65"/>
        <v>0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-3.7419354838709681E-3</v>
      </c>
      <c r="JH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469">
        <v>2.8E-3</v>
      </c>
      <c r="IW35" s="6"/>
      <c r="IX35" s="40"/>
      <c r="IY35" s="40"/>
      <c r="IZ35" s="6"/>
      <c r="JA35" s="6"/>
      <c r="JB35" s="6"/>
      <c r="JC35" s="6"/>
      <c r="JD35" s="6"/>
      <c r="JE35" s="6"/>
      <c r="JF35" s="41">
        <f t="shared" si="9"/>
        <v>-4.0000000000000001E-3</v>
      </c>
      <c r="JG35" s="41">
        <f t="shared" si="10"/>
        <v>6.3124999999999987E-4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0</v>
      </c>
      <c r="IS36" s="44">
        <f t="shared" si="77"/>
        <v>-1.0000000000000002E-2</v>
      </c>
      <c r="IT36" s="44">
        <f t="shared" si="77"/>
        <v>0</v>
      </c>
      <c r="IU36" s="44">
        <f t="shared" si="77"/>
        <v>0</v>
      </c>
      <c r="IV36" s="44">
        <f t="shared" si="77"/>
        <v>1.9800000000000002E-2</v>
      </c>
      <c r="IW36" s="44">
        <f t="shared" si="77"/>
        <v>0</v>
      </c>
      <c r="IX36" s="44">
        <f t="shared" ref="IX36:JE36" si="78">SUM( -IX8, -IX15, -IX21,IX26, -IX30, -IX33,IX35)</f>
        <v>0</v>
      </c>
      <c r="IY36" s="44">
        <f t="shared" si="78"/>
        <v>0</v>
      </c>
      <c r="IZ36" s="44">
        <f t="shared" si="78"/>
        <v>0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7.3870967741935481E-4</v>
      </c>
      <c r="JH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3.2899999999999999E-2</v>
      </c>
      <c r="IS37" s="47">
        <f t="shared" si="91"/>
        <v>-2.1000000000000003E-3</v>
      </c>
      <c r="IT37" s="47">
        <f t="shared" si="91"/>
        <v>0</v>
      </c>
      <c r="IU37" s="47">
        <f t="shared" si="91"/>
        <v>0</v>
      </c>
      <c r="IV37" s="47">
        <f t="shared" si="91"/>
        <v>-2.5000000000000001E-3</v>
      </c>
      <c r="IW37" s="47">
        <f t="shared" si="91"/>
        <v>0</v>
      </c>
      <c r="IX37" s="47">
        <f t="shared" ref="IX37:JE37" si="92">SUM( -IX5, -IX12, -IX18, -IX23, -IX28, -IX32, -IX35)</f>
        <v>0</v>
      </c>
      <c r="IY37" s="47">
        <f t="shared" si="92"/>
        <v>0</v>
      </c>
      <c r="IZ37" s="47">
        <f t="shared" si="92"/>
        <v>0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-1.6548387096774187E-3</v>
      </c>
      <c r="JH37" s="48">
        <f t="shared" si="11"/>
        <v>3.2899999999999999E-2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6" t="s">
        <v>62</v>
      </c>
      <c r="IW40" s="6"/>
      <c r="IX40" s="6" t="s">
        <v>62</v>
      </c>
      <c r="IY40" s="6"/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-7.7999999999999996E-3</v>
      </c>
      <c r="JG40" s="52">
        <f>AVERAGE(JG2:JG8,JG10:JG15,JG17:JG21,JG23:JG26,JG28:JG30,JG32:JG33,JG35)</f>
        <v>5.7589285714285717E-4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W41" s="6"/>
      <c r="IY41" s="6"/>
      <c r="IZ41" s="6"/>
      <c r="JB41" s="6"/>
      <c r="JD41" s="6"/>
      <c r="JE41" s="53"/>
      <c r="JF41" s="54"/>
      <c r="JG41" s="55" t="s">
        <v>73</v>
      </c>
      <c r="JH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6" t="s">
        <v>62</v>
      </c>
      <c r="IW42" s="6"/>
      <c r="IX42" s="6" t="s">
        <v>62</v>
      </c>
      <c r="IY42" s="6"/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/>
      <c r="JG42" s="55" t="s">
        <v>74</v>
      </c>
      <c r="JH42" s="55"/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t="s">
        <v>62</v>
      </c>
      <c r="IW43" s="6"/>
      <c r="IX43" t="s">
        <v>62</v>
      </c>
      <c r="IY43" s="6"/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52">
        <f>MIN(JF9,JF16,JF22,JF27,JF31,JF34,JF36,JF37)</f>
        <v>-4.5399999999999996E-2</v>
      </c>
      <c r="JG44" s="52">
        <f>AVERAGE(JG9,JG16,JG22,JG27,JG31,JG34,JG36,JG37)</f>
        <v>0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8">
        <v>-0.22170000000000001</v>
      </c>
      <c r="IB45" s="88">
        <v>-0.2056</v>
      </c>
      <c r="IC45" s="88">
        <v>-0.21740000000000001</v>
      </c>
      <c r="ID45" s="88">
        <v>-0.2172</v>
      </c>
      <c r="IE45" s="88">
        <v>-0.2089</v>
      </c>
      <c r="IF45" s="6"/>
      <c r="IG45" s="6"/>
      <c r="IH45" s="88">
        <v>-0.21779999999999999</v>
      </c>
      <c r="II45" s="88">
        <v>-0.2268</v>
      </c>
      <c r="IJ45" s="48">
        <v>-0.2414</v>
      </c>
      <c r="IK45" s="88">
        <v>-0.2422</v>
      </c>
      <c r="IL45" s="88">
        <v>-0.25619999999999998</v>
      </c>
      <c r="IM45" s="6"/>
      <c r="IN45" s="6"/>
      <c r="IO45" s="88">
        <v>-0.26769999999999999</v>
      </c>
      <c r="IP45" s="88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54"/>
      <c r="JG45" s="55" t="s">
        <v>75</v>
      </c>
      <c r="JH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8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8">
        <v>-0.30620000000000003</v>
      </c>
      <c r="IR46" s="88">
        <v>-0.31859999999999999</v>
      </c>
      <c r="IS46" s="88">
        <v>-0.31359999999999999</v>
      </c>
      <c r="IT46" s="10" t="s">
        <v>62</v>
      </c>
      <c r="IU46" s="10"/>
      <c r="IV46" s="10" t="s">
        <v>62</v>
      </c>
      <c r="IW46" s="10"/>
      <c r="IX46" s="10" t="s">
        <v>62</v>
      </c>
      <c r="IY46" s="10" t="s">
        <v>62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3"/>
      <c r="JG46" s="63" t="s">
        <v>76</v>
      </c>
      <c r="JH46" s="63"/>
      <c r="JI46" t="s">
        <v>62</v>
      </c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51"/>
      <c r="HY48" s="72">
        <v>43565</v>
      </c>
      <c r="HZ48" s="252"/>
      <c r="IA48" s="251"/>
      <c r="IB48" s="72">
        <v>43566</v>
      </c>
      <c r="IC48" s="252"/>
      <c r="ID48" s="251"/>
      <c r="IE48" s="72">
        <v>43567</v>
      </c>
      <c r="IF48" s="252"/>
      <c r="IG48" s="271"/>
      <c r="IH48" s="75">
        <v>43570</v>
      </c>
      <c r="II48" s="272"/>
      <c r="IJ48" s="271"/>
      <c r="IK48" s="75">
        <v>43571</v>
      </c>
      <c r="IL48" s="272"/>
      <c r="IM48" s="271"/>
      <c r="IN48" s="75">
        <v>43572</v>
      </c>
      <c r="IO48" s="272"/>
      <c r="IP48" s="271"/>
      <c r="IQ48" s="75">
        <v>43573</v>
      </c>
      <c r="IR48" s="272"/>
      <c r="IS48" s="271"/>
      <c r="IT48" s="75">
        <v>43574</v>
      </c>
      <c r="IU48" s="272"/>
      <c r="IV48" s="67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121" t="s">
        <v>78</v>
      </c>
      <c r="HY49" s="56" t="s">
        <v>79</v>
      </c>
      <c r="HZ49" s="122" t="s">
        <v>80</v>
      </c>
      <c r="IA49" s="121" t="s">
        <v>78</v>
      </c>
      <c r="IB49" s="56" t="s">
        <v>79</v>
      </c>
      <c r="IC49" s="122" t="s">
        <v>80</v>
      </c>
      <c r="ID49" s="121" t="s">
        <v>78</v>
      </c>
      <c r="IE49" s="56" t="s">
        <v>79</v>
      </c>
      <c r="IF49" s="122" t="s">
        <v>80</v>
      </c>
      <c r="IG49" s="121" t="s">
        <v>78</v>
      </c>
      <c r="IH49" s="56" t="s">
        <v>79</v>
      </c>
      <c r="II49" s="122" t="s">
        <v>80</v>
      </c>
      <c r="IJ49" s="121" t="s">
        <v>78</v>
      </c>
      <c r="IK49" s="56" t="s">
        <v>79</v>
      </c>
      <c r="IL49" s="122" t="s">
        <v>80</v>
      </c>
      <c r="IM49" s="121" t="s">
        <v>78</v>
      </c>
      <c r="IN49" s="56" t="s">
        <v>79</v>
      </c>
      <c r="IO49" s="122" t="s">
        <v>80</v>
      </c>
      <c r="IP49" s="121" t="s">
        <v>78</v>
      </c>
      <c r="IQ49" s="56" t="s">
        <v>79</v>
      </c>
      <c r="IR49" s="122" t="s">
        <v>80</v>
      </c>
      <c r="IS49" s="121" t="s">
        <v>78</v>
      </c>
      <c r="IT49" s="56" t="s">
        <v>79</v>
      </c>
      <c r="IU49" s="122" t="s">
        <v>80</v>
      </c>
      <c r="IV49" s="262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23" t="s">
        <v>81</v>
      </c>
      <c r="HY50" s="55" t="s">
        <v>82</v>
      </c>
      <c r="HZ50" s="124" t="s">
        <v>83</v>
      </c>
      <c r="IA50" s="123" t="s">
        <v>81</v>
      </c>
      <c r="IB50" s="55" t="s">
        <v>82</v>
      </c>
      <c r="IC50" s="124" t="s">
        <v>83</v>
      </c>
      <c r="ID50" s="123" t="s">
        <v>81</v>
      </c>
      <c r="IE50" s="55" t="s">
        <v>82</v>
      </c>
      <c r="IF50" s="124" t="s">
        <v>83</v>
      </c>
      <c r="IG50" s="123" t="s">
        <v>81</v>
      </c>
      <c r="IH50" s="55" t="s">
        <v>82</v>
      </c>
      <c r="II50" s="124" t="s">
        <v>83</v>
      </c>
      <c r="IJ50" s="123" t="s">
        <v>81</v>
      </c>
      <c r="IK50" s="55" t="s">
        <v>82</v>
      </c>
      <c r="IL50" s="124" t="s">
        <v>83</v>
      </c>
      <c r="IM50" s="123" t="s">
        <v>81</v>
      </c>
      <c r="IN50" s="55" t="s">
        <v>82</v>
      </c>
      <c r="IO50" s="124" t="s">
        <v>83</v>
      </c>
      <c r="IP50" s="123" t="s">
        <v>81</v>
      </c>
      <c r="IQ50" s="55" t="s">
        <v>82</v>
      </c>
      <c r="IR50" s="124" t="s">
        <v>83</v>
      </c>
      <c r="IS50" s="123" t="s">
        <v>81</v>
      </c>
      <c r="IT50" s="55" t="s">
        <v>82</v>
      </c>
      <c r="IU50" s="124" t="s">
        <v>83</v>
      </c>
      <c r="IV50" s="100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30">
        <v>0.2752</v>
      </c>
      <c r="HY51" s="22">
        <v>0.28470000000000001</v>
      </c>
      <c r="HZ51" s="83">
        <v>0.28129999999999999</v>
      </c>
      <c r="IA51" s="130">
        <v>0.28599999999999998</v>
      </c>
      <c r="IB51" s="22">
        <v>0.2888</v>
      </c>
      <c r="IC51" s="83">
        <v>0.28799999999999998</v>
      </c>
      <c r="ID51" s="130">
        <v>0.2888</v>
      </c>
      <c r="IE51" s="22">
        <v>0.29389999999999999</v>
      </c>
      <c r="IF51" s="83">
        <v>0.28060000000000002</v>
      </c>
      <c r="IG51" s="130">
        <v>0.28739999999999999</v>
      </c>
      <c r="IH51" s="22">
        <v>0.2994</v>
      </c>
      <c r="II51" s="83">
        <v>0.3019</v>
      </c>
      <c r="IJ51" s="130">
        <v>0.30409999999999998</v>
      </c>
      <c r="IK51" s="22">
        <v>0.30309999999999998</v>
      </c>
      <c r="IL51" s="83">
        <v>0.28100000000000003</v>
      </c>
      <c r="IM51" s="130">
        <v>0.28260000000000002</v>
      </c>
      <c r="IN51" s="22">
        <v>0.2858</v>
      </c>
      <c r="IO51" s="83">
        <v>0.2833</v>
      </c>
      <c r="IP51" s="130">
        <v>0.28560000000000002</v>
      </c>
      <c r="IQ51" s="22">
        <v>0.28710000000000002</v>
      </c>
      <c r="IR51" s="83">
        <v>0.28029999999999999</v>
      </c>
      <c r="IS51" s="130">
        <v>0.28170000000000001</v>
      </c>
      <c r="IT51" s="22">
        <v>0.28539999999999999</v>
      </c>
      <c r="IU51" s="83">
        <v>0.28070000000000001</v>
      </c>
      <c r="IV51" s="108">
        <v>0.28820000000000001</v>
      </c>
      <c r="IW51" s="22">
        <v>0.28310000000000002</v>
      </c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31">
        <v>0.15440000000000001</v>
      </c>
      <c r="HY52" s="31">
        <v>0.1545</v>
      </c>
      <c r="HZ52" s="87">
        <v>0.17430000000000001</v>
      </c>
      <c r="IA52" s="131">
        <v>0.16830000000000001</v>
      </c>
      <c r="IB52" s="31">
        <v>0.16639999999999999</v>
      </c>
      <c r="IC52" s="87">
        <v>0.1492</v>
      </c>
      <c r="ID52" s="131">
        <v>0.14960000000000001</v>
      </c>
      <c r="IE52" s="31">
        <v>0.18049999999999999</v>
      </c>
      <c r="IF52" s="87">
        <v>0.18559999999999999</v>
      </c>
      <c r="IG52" s="131">
        <v>0.17699999999999999</v>
      </c>
      <c r="IH52" s="31">
        <v>0.18390000000000001</v>
      </c>
      <c r="II52" s="87">
        <v>0.1885</v>
      </c>
      <c r="IJ52" s="131">
        <v>0.16489999999999999</v>
      </c>
      <c r="IK52" s="31">
        <v>0.17649999999999999</v>
      </c>
      <c r="IL52" s="87">
        <v>0.19819999999999999</v>
      </c>
      <c r="IM52" s="131">
        <v>0.2165</v>
      </c>
      <c r="IN52" s="31">
        <v>0.2177</v>
      </c>
      <c r="IO52" s="87">
        <v>0.20860000000000001</v>
      </c>
      <c r="IP52" s="131">
        <v>0.21340000000000001</v>
      </c>
      <c r="IQ52" s="31">
        <v>0.20030000000000001</v>
      </c>
      <c r="IR52" s="87">
        <v>0.2039</v>
      </c>
      <c r="IS52" s="131">
        <v>0.2001</v>
      </c>
      <c r="IT52" s="31">
        <v>0.2011</v>
      </c>
      <c r="IU52" s="87">
        <v>0.20219999999999999</v>
      </c>
      <c r="IV52" s="106">
        <v>0.18940000000000001</v>
      </c>
      <c r="IW52" s="31">
        <v>0.18790000000000001</v>
      </c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3">
        <v>0.10879999999999999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25">
        <v>9.1499999999999998E-2</v>
      </c>
      <c r="HY53" s="41">
        <v>8.9899999999999994E-2</v>
      </c>
      <c r="HZ53" s="86">
        <v>8.6199999999999999E-2</v>
      </c>
      <c r="IA53" s="125">
        <v>7.4700000000000003E-2</v>
      </c>
      <c r="IB53" s="41">
        <v>7.4099999999999999E-2</v>
      </c>
      <c r="IC53" s="86">
        <v>7.7399999999999997E-2</v>
      </c>
      <c r="ID53" s="125">
        <v>8.1100000000000005E-2</v>
      </c>
      <c r="IE53" s="41">
        <v>8.3699999999999997E-2</v>
      </c>
      <c r="IF53" s="86">
        <v>9.01E-2</v>
      </c>
      <c r="IG53" s="125">
        <v>7.7299999999999994E-2</v>
      </c>
      <c r="IH53" s="41">
        <v>8.9599999999999999E-2</v>
      </c>
      <c r="II53" s="86">
        <v>6.4799999999999996E-2</v>
      </c>
      <c r="IJ53" s="125">
        <v>5.3600000000000002E-2</v>
      </c>
      <c r="IK53" s="41">
        <v>6.4500000000000002E-2</v>
      </c>
      <c r="IL53" s="86">
        <v>8.14E-2</v>
      </c>
      <c r="IM53" s="125">
        <v>8.7800000000000003E-2</v>
      </c>
      <c r="IN53" s="41">
        <v>8.9499999999999996E-2</v>
      </c>
      <c r="IO53" s="86">
        <v>9.4E-2</v>
      </c>
      <c r="IP53" s="125">
        <v>8.4099999999999994E-2</v>
      </c>
      <c r="IQ53" s="41">
        <v>8.8099999999999998E-2</v>
      </c>
      <c r="IR53" s="86">
        <v>9.4E-2</v>
      </c>
      <c r="IS53" s="125">
        <v>9.3700000000000006E-2</v>
      </c>
      <c r="IT53" s="41">
        <v>8.9599999999999999E-2</v>
      </c>
      <c r="IU53" s="86">
        <v>8.4000000000000005E-2</v>
      </c>
      <c r="IV53" s="102">
        <v>9.9299999999999999E-2</v>
      </c>
      <c r="IW53" s="41">
        <v>0.1038</v>
      </c>
      <c r="IX53" s="41"/>
      <c r="IY53" s="41"/>
      <c r="IZ53" s="41"/>
      <c r="JA53" s="41"/>
      <c r="JB53" s="41"/>
      <c r="JC53" s="41"/>
      <c r="JD53" s="41"/>
      <c r="JE53" s="41"/>
      <c r="JF53" s="41"/>
      <c r="JG53" s="41"/>
      <c r="JH53" s="41"/>
      <c r="JI53" s="41"/>
      <c r="JJ53" s="41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7">
        <v>0.10639999999999999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33">
        <v>3.3099999999999997E-2</v>
      </c>
      <c r="HY54" s="35">
        <v>3.3000000000000002E-2</v>
      </c>
      <c r="HZ54" s="85">
        <v>3.9399999999999998E-2</v>
      </c>
      <c r="IA54" s="133">
        <v>3.39E-2</v>
      </c>
      <c r="IB54" s="35">
        <v>3.1199999999999999E-2</v>
      </c>
      <c r="IC54" s="85">
        <v>2.3400000000000001E-2</v>
      </c>
      <c r="ID54" s="133">
        <v>2.18E-2</v>
      </c>
      <c r="IE54" s="35">
        <v>2.93E-2</v>
      </c>
      <c r="IF54" s="85">
        <v>4.5100000000000001E-2</v>
      </c>
      <c r="IG54" s="133">
        <v>5.1900000000000002E-2</v>
      </c>
      <c r="IH54" s="35">
        <v>3.9399999999999998E-2</v>
      </c>
      <c r="II54" s="85">
        <v>4.7800000000000002E-2</v>
      </c>
      <c r="IJ54" s="133">
        <v>4.6600000000000003E-2</v>
      </c>
      <c r="IK54" s="35">
        <v>4.5600000000000002E-2</v>
      </c>
      <c r="IL54" s="85">
        <v>5.4100000000000002E-2</v>
      </c>
      <c r="IM54" s="133">
        <v>2.3699999999999999E-2</v>
      </c>
      <c r="IN54" s="35">
        <v>1.5100000000000001E-2</v>
      </c>
      <c r="IO54" s="85">
        <v>1.6299999999999999E-2</v>
      </c>
      <c r="IP54" s="127">
        <v>1.09E-2</v>
      </c>
      <c r="IQ54" s="7">
        <v>9.4000000000000004E-3</v>
      </c>
      <c r="IR54" s="84">
        <v>2.3599999999999999E-2</v>
      </c>
      <c r="IS54" s="129">
        <v>1.7399999999999999E-2</v>
      </c>
      <c r="IT54" s="7">
        <v>1.61E-2</v>
      </c>
      <c r="IU54" s="84">
        <v>1.9699999999999999E-2</v>
      </c>
      <c r="IV54" s="103">
        <v>2.0899999999999998E-2</v>
      </c>
      <c r="IW54" s="7">
        <v>0.02</v>
      </c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29">
        <v>-2.69E-2</v>
      </c>
      <c r="HY55" s="7">
        <v>-2.9499999999999998E-2</v>
      </c>
      <c r="HZ55" s="84">
        <v>-3.1099999999999999E-2</v>
      </c>
      <c r="IA55" s="129">
        <v>-2.6700000000000002E-2</v>
      </c>
      <c r="IB55" s="7">
        <v>-2.07E-2</v>
      </c>
      <c r="IC55" s="84">
        <v>-4.1999999999999997E-3</v>
      </c>
      <c r="ID55" s="127">
        <v>-8.8999999999999999E-3</v>
      </c>
      <c r="IE55" s="16">
        <v>-7.1999999999999998E-3</v>
      </c>
      <c r="IF55" s="132">
        <v>-1.4999999999999999E-2</v>
      </c>
      <c r="IG55" s="127">
        <v>-7.1999999999999998E-3</v>
      </c>
      <c r="IH55" s="16">
        <v>-8.8999999999999999E-3</v>
      </c>
      <c r="II55" s="132">
        <v>-6.7000000000000002E-3</v>
      </c>
      <c r="IJ55" s="127">
        <v>1.6000000000000001E-3</v>
      </c>
      <c r="IK55" s="16">
        <v>-8.9999999999999998E-4</v>
      </c>
      <c r="IL55" s="84">
        <v>-1.23E-2</v>
      </c>
      <c r="IM55" s="127">
        <v>8.0000000000000004E-4</v>
      </c>
      <c r="IN55" s="16">
        <v>4.0000000000000001E-3</v>
      </c>
      <c r="IO55" s="132">
        <v>6.8999999999999999E-3</v>
      </c>
      <c r="IP55" s="133">
        <v>7.7999999999999996E-3</v>
      </c>
      <c r="IQ55" s="16">
        <v>-3.8999999999999998E-3</v>
      </c>
      <c r="IR55" s="132">
        <v>-8.9999999999999993E-3</v>
      </c>
      <c r="IS55" s="127">
        <v>-2.3E-3</v>
      </c>
      <c r="IT55" s="16">
        <v>-2.0999999999999999E-3</v>
      </c>
      <c r="IU55" s="132">
        <v>-1.6999999999999999E-3</v>
      </c>
      <c r="IV55" s="105">
        <v>1.9E-3</v>
      </c>
      <c r="IW55" s="16">
        <v>6.7999999999999996E-3</v>
      </c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27">
        <v>-4.1000000000000002E-2</v>
      </c>
      <c r="HY56" s="16">
        <v>-3.7999999999999999E-2</v>
      </c>
      <c r="HZ56" s="132">
        <v>-4.5600000000000002E-2</v>
      </c>
      <c r="IA56" s="127">
        <v>-3.6299999999999999E-2</v>
      </c>
      <c r="IB56" s="16">
        <v>-3.8899999999999997E-2</v>
      </c>
      <c r="IC56" s="132">
        <v>-2.9399999999999999E-2</v>
      </c>
      <c r="ID56" s="129">
        <v>-9.7000000000000003E-3</v>
      </c>
      <c r="IE56" s="7">
        <v>-2.76E-2</v>
      </c>
      <c r="IF56" s="84">
        <v>-2.2599999999999999E-2</v>
      </c>
      <c r="IG56" s="129">
        <v>-2.7E-2</v>
      </c>
      <c r="IH56" s="7">
        <v>-2.7799999999999998E-2</v>
      </c>
      <c r="II56" s="84">
        <v>-1.95E-2</v>
      </c>
      <c r="IJ56" s="129">
        <v>-1.46E-2</v>
      </c>
      <c r="IK56" s="7">
        <v>-1.44E-2</v>
      </c>
      <c r="IL56" s="132">
        <v>-1.34E-2</v>
      </c>
      <c r="IM56" s="129">
        <v>-1.7000000000000001E-2</v>
      </c>
      <c r="IN56" s="7">
        <v>-1.34E-2</v>
      </c>
      <c r="IO56" s="84">
        <v>-5.3E-3</v>
      </c>
      <c r="IP56" s="129">
        <v>-7.9000000000000008E-3</v>
      </c>
      <c r="IQ56" s="35">
        <v>-9.7999999999999997E-3</v>
      </c>
      <c r="IR56" s="85">
        <v>-9.4999999999999998E-3</v>
      </c>
      <c r="IS56" s="133">
        <v>-5.7000000000000002E-3</v>
      </c>
      <c r="IT56" s="35">
        <v>-6.7000000000000002E-3</v>
      </c>
      <c r="IU56" s="85">
        <v>-4.4999999999999997E-3</v>
      </c>
      <c r="IV56" s="107">
        <v>-1.7000000000000001E-2</v>
      </c>
      <c r="IW56" s="35">
        <v>-1.6199999999999999E-2</v>
      </c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28">
        <v>-0.23669999999999999</v>
      </c>
      <c r="HY57" s="88">
        <v>-0.2402</v>
      </c>
      <c r="HZ57" s="81">
        <v>-0.2414</v>
      </c>
      <c r="IA57" s="126">
        <v>-0.24579999999999999</v>
      </c>
      <c r="IB57" s="48">
        <v>-0.2455</v>
      </c>
      <c r="IC57" s="82">
        <v>-0.2422</v>
      </c>
      <c r="ID57" s="128">
        <v>-0.2419</v>
      </c>
      <c r="IE57" s="88">
        <v>-0.24360000000000001</v>
      </c>
      <c r="IF57" s="82">
        <v>-0.25619999999999998</v>
      </c>
      <c r="IG57" s="128">
        <v>-0.252</v>
      </c>
      <c r="IH57" s="88">
        <v>-0.26469999999999999</v>
      </c>
      <c r="II57" s="82">
        <v>-0.26769999999999999</v>
      </c>
      <c r="IJ57" s="128">
        <v>-0.26119999999999999</v>
      </c>
      <c r="IK57" s="88">
        <v>-0.27729999999999999</v>
      </c>
      <c r="IL57" s="82">
        <v>-0.2888</v>
      </c>
      <c r="IM57" s="128">
        <v>-0.29210000000000003</v>
      </c>
      <c r="IN57" s="48">
        <v>-0.29909999999999998</v>
      </c>
      <c r="IO57" s="81">
        <v>-0.29759999999999998</v>
      </c>
      <c r="IP57" s="126">
        <v>-0.29220000000000002</v>
      </c>
      <c r="IQ57" s="48">
        <v>-0.27229999999999999</v>
      </c>
      <c r="IR57" s="81">
        <v>-0.26469999999999999</v>
      </c>
      <c r="IS57" s="126">
        <v>-0.26919999999999999</v>
      </c>
      <c r="IT57" s="48">
        <v>-0.2712</v>
      </c>
      <c r="IU57" s="81">
        <v>-0.26679999999999998</v>
      </c>
      <c r="IV57" s="101">
        <v>-0.26750000000000002</v>
      </c>
      <c r="IW57" s="48">
        <v>-0.26929999999999998</v>
      </c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26">
        <v>-0.24959999999999999</v>
      </c>
      <c r="HY58" s="48">
        <v>-0.25440000000000002</v>
      </c>
      <c r="HZ58" s="82">
        <v>-0.2631</v>
      </c>
      <c r="IA58" s="128">
        <v>-0.25409999999999999</v>
      </c>
      <c r="IB58" s="88">
        <v>-0.25540000000000002</v>
      </c>
      <c r="IC58" s="81">
        <v>-0.26219999999999999</v>
      </c>
      <c r="ID58" s="126">
        <v>-0.28079999999999999</v>
      </c>
      <c r="IE58" s="48">
        <v>-0.309</v>
      </c>
      <c r="IF58" s="81">
        <v>-0.30759999999999998</v>
      </c>
      <c r="IG58" s="126">
        <v>-0.30740000000000001</v>
      </c>
      <c r="IH58" s="48">
        <v>-0.31090000000000001</v>
      </c>
      <c r="II58" s="81">
        <v>-0.30909999999999999</v>
      </c>
      <c r="IJ58" s="126">
        <v>-0.29499999999999998</v>
      </c>
      <c r="IK58" s="48">
        <v>-0.29709999999999998</v>
      </c>
      <c r="IL58" s="81">
        <v>-0.30020000000000002</v>
      </c>
      <c r="IM58" s="126">
        <v>-0.30230000000000001</v>
      </c>
      <c r="IN58" s="88">
        <v>-0.29959999999999998</v>
      </c>
      <c r="IO58" s="82">
        <v>-0.30620000000000003</v>
      </c>
      <c r="IP58" s="128">
        <v>-0.30170000000000002</v>
      </c>
      <c r="IQ58" s="88">
        <v>-0.2989</v>
      </c>
      <c r="IR58" s="82">
        <v>-0.31859999999999999</v>
      </c>
      <c r="IS58" s="128">
        <v>-0.31569999999999998</v>
      </c>
      <c r="IT58" s="88">
        <v>-0.31219999999999998</v>
      </c>
      <c r="IU58" s="82">
        <v>-0.31359999999999999</v>
      </c>
      <c r="IV58" s="104">
        <v>-0.31519999999999998</v>
      </c>
      <c r="IW58" s="88">
        <v>-0.31609999999999999</v>
      </c>
      <c r="IX58" s="88"/>
      <c r="IY58" s="88"/>
      <c r="IZ58" s="88"/>
      <c r="JA58" s="88"/>
      <c r="JB58" s="88"/>
      <c r="JC58" s="88"/>
      <c r="JD58" s="88"/>
      <c r="JE58" s="88"/>
      <c r="JF58" s="88"/>
      <c r="JG58" s="88"/>
      <c r="JH58" s="88"/>
      <c r="JI58" s="88"/>
      <c r="JJ58" s="88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79">
        <v>5.0599999999999996</v>
      </c>
      <c r="HY59" s="57">
        <v>1.58</v>
      </c>
      <c r="HZ59" s="80">
        <v>3.82</v>
      </c>
      <c r="IA59" s="79">
        <v>-3.66</v>
      </c>
      <c r="IB59" s="57">
        <v>-0.48</v>
      </c>
      <c r="IC59" s="80">
        <v>-4.5</v>
      </c>
      <c r="ID59" s="79">
        <v>0.66</v>
      </c>
      <c r="IE59" s="57">
        <v>9.2200000000000006</v>
      </c>
      <c r="IF59" s="80">
        <v>2.8</v>
      </c>
      <c r="IG59" s="79">
        <v>-1.56</v>
      </c>
      <c r="IH59" s="57">
        <v>3.74</v>
      </c>
      <c r="II59" s="80">
        <v>-1.86</v>
      </c>
      <c r="IJ59" s="79">
        <v>-6.76</v>
      </c>
      <c r="IK59" s="57">
        <v>3.6</v>
      </c>
      <c r="IL59" s="80">
        <v>5.01</v>
      </c>
      <c r="IM59" s="79">
        <v>-0.82</v>
      </c>
      <c r="IN59" s="57">
        <v>0.12</v>
      </c>
      <c r="IO59" s="80">
        <v>-0.6</v>
      </c>
      <c r="IP59" s="79">
        <v>-1.46</v>
      </c>
      <c r="IQ59" s="57">
        <v>-7.22</v>
      </c>
      <c r="IR59" s="80">
        <v>3.38</v>
      </c>
      <c r="IS59" s="79">
        <v>-1.78</v>
      </c>
      <c r="IT59" s="57">
        <v>-0.14000000000000001</v>
      </c>
      <c r="IU59" s="80">
        <v>-1.1200000000000001</v>
      </c>
      <c r="IV59" s="109">
        <v>2.96</v>
      </c>
      <c r="IW59" s="57">
        <v>0.56000000000000005</v>
      </c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0">
        <v>1.9199999999999998E-2</v>
      </c>
      <c r="HY60" s="366">
        <v>9.4999999999999998E-3</v>
      </c>
      <c r="HZ60" s="451">
        <v>1.9800000000000002E-2</v>
      </c>
      <c r="IA60" s="406">
        <v>9.2999999999999992E-3</v>
      </c>
      <c r="IB60" s="449">
        <v>6.0000000000000001E-3</v>
      </c>
      <c r="IC60" s="448">
        <v>1.6500000000000001E-2</v>
      </c>
      <c r="ID60" s="406">
        <v>2.0500000000000001E-2</v>
      </c>
      <c r="IE60" s="455">
        <v>3.09E-2</v>
      </c>
      <c r="IF60" s="451">
        <v>1.5800000000000002E-2</v>
      </c>
      <c r="IG60" s="406">
        <v>7.7999999999999996E-3</v>
      </c>
      <c r="IH60" s="453">
        <v>1.23E-2</v>
      </c>
      <c r="II60" s="458">
        <v>8.3999999999999995E-3</v>
      </c>
      <c r="IJ60" s="460">
        <v>1.41E-2</v>
      </c>
      <c r="IK60" s="455">
        <v>1.1599999999999999E-2</v>
      </c>
      <c r="IL60" s="451">
        <v>2.1700000000000001E-2</v>
      </c>
      <c r="IM60" s="450">
        <v>1.83E-2</v>
      </c>
      <c r="IN60" s="449">
        <v>3.5999999999999999E-3</v>
      </c>
      <c r="IO60" s="448">
        <v>8.0999999999999996E-3</v>
      </c>
      <c r="IP60" s="460">
        <v>5.4000000000000003E-3</v>
      </c>
      <c r="IQ60" s="446">
        <v>1.9900000000000001E-2</v>
      </c>
      <c r="IR60" s="448">
        <v>1.4200000000000001E-2</v>
      </c>
      <c r="IS60" s="406">
        <v>6.7000000000000002E-3</v>
      </c>
      <c r="IT60" s="366">
        <v>3.7000000000000002E-3</v>
      </c>
      <c r="IU60" s="445">
        <v>4.4000000000000003E-3</v>
      </c>
      <c r="IV60" s="453">
        <v>1.5299999999999999E-2</v>
      </c>
      <c r="IW60" s="457">
        <v>4.8999999999999998E-3</v>
      </c>
      <c r="IX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7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463">
        <v>-9.9000000000000008E-3</v>
      </c>
      <c r="HY61" s="446">
        <v>-4.7999999999999996E-3</v>
      </c>
      <c r="HZ61" s="461">
        <v>-2.29E-2</v>
      </c>
      <c r="IA61" s="467">
        <v>-1.15E-2</v>
      </c>
      <c r="IB61" s="466">
        <v>-2.7000000000000001E-3</v>
      </c>
      <c r="IC61" s="451">
        <v>-1.72E-2</v>
      </c>
      <c r="ID61" s="460">
        <v>-1.8599999999999998E-2</v>
      </c>
      <c r="IE61" s="446">
        <v>-2.8199999999999999E-2</v>
      </c>
      <c r="IF61" s="461">
        <v>-1.26E-2</v>
      </c>
      <c r="IG61" s="467">
        <v>-1.2800000000000001E-2</v>
      </c>
      <c r="IH61" s="368">
        <v>-1.2699999999999999E-2</v>
      </c>
      <c r="II61" s="444">
        <v>-2.4799999999999999E-2</v>
      </c>
      <c r="IJ61" s="450">
        <v>-2.3599999999999999E-2</v>
      </c>
      <c r="IK61" s="368">
        <v>-1.61E-2</v>
      </c>
      <c r="IL61" s="447">
        <v>-2.2100000000000002E-2</v>
      </c>
      <c r="IM61" s="456">
        <v>-3.04E-2</v>
      </c>
      <c r="IN61" s="466">
        <v>-8.6E-3</v>
      </c>
      <c r="IO61" s="451">
        <v>-9.1000000000000004E-3</v>
      </c>
      <c r="IP61" s="467">
        <v>-9.9000000000000008E-3</v>
      </c>
      <c r="IQ61" s="466">
        <v>-1.7600000000000001E-2</v>
      </c>
      <c r="IR61" s="461">
        <v>-1.9699999999999999E-2</v>
      </c>
      <c r="IS61" s="452">
        <v>-6.1999999999999998E-3</v>
      </c>
      <c r="IT61" s="453">
        <v>-4.1000000000000003E-3</v>
      </c>
      <c r="IU61" s="444">
        <v>-5.4000000000000003E-3</v>
      </c>
      <c r="IV61" s="455">
        <v>-1.2800000000000001E-2</v>
      </c>
      <c r="IW61" s="366">
        <v>-5.1000000000000004E-3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X62" s="134"/>
      <c r="HY62" s="135"/>
      <c r="HZ62" s="459">
        <v>3.9100000000000003E-2</v>
      </c>
      <c r="IA62" s="134"/>
      <c r="IB62" s="135"/>
      <c r="IC62" s="443">
        <v>2.69E-2</v>
      </c>
      <c r="ID62" s="134"/>
      <c r="IE62" s="135"/>
      <c r="IF62" s="459">
        <v>3.6400000000000002E-2</v>
      </c>
      <c r="IG62" s="134"/>
      <c r="IH62" s="135"/>
      <c r="II62" s="367">
        <v>2.1299999999999999E-2</v>
      </c>
      <c r="IJ62" s="134"/>
      <c r="IK62" s="135"/>
      <c r="IL62" s="454">
        <v>1.66E-2</v>
      </c>
      <c r="IM62" s="134"/>
      <c r="IN62" s="135"/>
      <c r="IO62" s="462">
        <v>2.0299999999999999E-2</v>
      </c>
      <c r="IP62" s="134"/>
      <c r="IQ62" s="135"/>
      <c r="IR62" s="464">
        <v>3.2899999999999999E-2</v>
      </c>
      <c r="IS62" s="134"/>
      <c r="IT62" s="135"/>
      <c r="IU62" s="462">
        <v>7.3000000000000001E-3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s="134" t="s">
        <v>62</v>
      </c>
      <c r="HY63" s="135" t="s">
        <v>62</v>
      </c>
      <c r="HZ63" s="369">
        <v>-3.6299999999999999E-2</v>
      </c>
      <c r="IA63" s="134" t="s">
        <v>62</v>
      </c>
      <c r="IB63" s="135"/>
      <c r="IC63" s="459">
        <v>-2.5100000000000001E-2</v>
      </c>
      <c r="ID63" s="134" t="s">
        <v>62</v>
      </c>
      <c r="IE63" s="135" t="s">
        <v>62</v>
      </c>
      <c r="IF63" s="464">
        <v>-4.5400000000000003E-2</v>
      </c>
      <c r="IG63" s="134" t="s">
        <v>62</v>
      </c>
      <c r="IH63" s="135" t="s">
        <v>62</v>
      </c>
      <c r="II63" s="454">
        <v>-2.53E-2</v>
      </c>
      <c r="IJ63" s="134" t="s">
        <v>62</v>
      </c>
      <c r="IK63" s="135" t="s">
        <v>62</v>
      </c>
      <c r="IL63" s="369">
        <v>-2.1100000000000001E-2</v>
      </c>
      <c r="IM63" s="134" t="s">
        <v>62</v>
      </c>
      <c r="IN63" s="135" t="s">
        <v>62</v>
      </c>
      <c r="IO63" s="442">
        <v>-3.78E-2</v>
      </c>
      <c r="IP63" s="134" t="s">
        <v>62</v>
      </c>
      <c r="IQ63" s="135" t="s">
        <v>62</v>
      </c>
      <c r="IR63" s="442">
        <v>-2.58E-2</v>
      </c>
      <c r="IS63" s="134" t="s">
        <v>62</v>
      </c>
      <c r="IT63" s="135" t="s">
        <v>62</v>
      </c>
      <c r="IU63" s="454">
        <v>-0.01</v>
      </c>
      <c r="IV63" t="s">
        <v>62</v>
      </c>
      <c r="IW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7">
        <v>145.30000000000001</v>
      </c>
      <c r="HY64" s="253">
        <v>145.44999999999999</v>
      </c>
      <c r="HZ64" s="258">
        <v>1.3122</v>
      </c>
      <c r="IA64" s="257">
        <v>1.3109999999999999</v>
      </c>
      <c r="IB64" s="253">
        <v>1.3118000000000001</v>
      </c>
      <c r="IC64" s="258">
        <v>145.77000000000001</v>
      </c>
      <c r="ID64" s="264">
        <v>146.06</v>
      </c>
      <c r="IE64" s="214">
        <v>146.58000000000001</v>
      </c>
      <c r="IF64" s="258">
        <v>146.44</v>
      </c>
      <c r="IG64" s="264">
        <v>146.36000000000001</v>
      </c>
      <c r="IH64" s="214">
        <v>146.76</v>
      </c>
      <c r="II64" s="258">
        <v>146.75</v>
      </c>
      <c r="IJ64" s="264">
        <v>146.44999999999999</v>
      </c>
      <c r="IK64" s="214">
        <v>146.55000000000001</v>
      </c>
      <c r="IL64" s="254">
        <v>146.16</v>
      </c>
      <c r="IM64" s="257">
        <v>146.07</v>
      </c>
      <c r="IN64" s="253">
        <v>1.3174999999999999</v>
      </c>
      <c r="IO64" s="258">
        <v>1.3179000000000001</v>
      </c>
      <c r="IP64" s="257">
        <v>1.3169999999999999</v>
      </c>
      <c r="IQ64" s="253">
        <v>1.3166</v>
      </c>
      <c r="IR64" s="258">
        <v>1.319</v>
      </c>
      <c r="IS64" s="264">
        <v>1.3177000000000001</v>
      </c>
      <c r="IT64" s="214">
        <v>1.3181</v>
      </c>
      <c r="IU64" s="254">
        <v>1.3183</v>
      </c>
      <c r="IV64" s="253">
        <v>1.3186</v>
      </c>
      <c r="IW64" s="253">
        <v>1.3177000000000001</v>
      </c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60" t="s">
        <v>52</v>
      </c>
      <c r="HY65" s="184" t="s">
        <v>52</v>
      </c>
      <c r="HZ65" s="195" t="s">
        <v>51</v>
      </c>
      <c r="IA65" s="160" t="s">
        <v>51</v>
      </c>
      <c r="IB65" s="184" t="s">
        <v>51</v>
      </c>
      <c r="IC65" s="195" t="s">
        <v>52</v>
      </c>
      <c r="ID65" s="233" t="s">
        <v>52</v>
      </c>
      <c r="IE65" s="23" t="s">
        <v>52</v>
      </c>
      <c r="IF65" s="195" t="s">
        <v>52</v>
      </c>
      <c r="IG65" s="233" t="s">
        <v>52</v>
      </c>
      <c r="IH65" s="23" t="s">
        <v>52</v>
      </c>
      <c r="II65" s="195" t="s">
        <v>52</v>
      </c>
      <c r="IJ65" s="233" t="s">
        <v>52</v>
      </c>
      <c r="IK65" s="23" t="s">
        <v>52</v>
      </c>
      <c r="IL65" s="229" t="s">
        <v>52</v>
      </c>
      <c r="IM65" s="160" t="s">
        <v>52</v>
      </c>
      <c r="IN65" s="184" t="s">
        <v>51</v>
      </c>
      <c r="IO65" s="195" t="s">
        <v>51</v>
      </c>
      <c r="IP65" s="160" t="s">
        <v>51</v>
      </c>
      <c r="IQ65" s="184" t="s">
        <v>51</v>
      </c>
      <c r="IR65" s="195" t="s">
        <v>51</v>
      </c>
      <c r="IS65" s="233" t="s">
        <v>51</v>
      </c>
      <c r="IT65" s="23" t="s">
        <v>51</v>
      </c>
      <c r="IU65" s="229" t="s">
        <v>51</v>
      </c>
      <c r="IV65" s="184" t="s">
        <v>51</v>
      </c>
      <c r="IW65" s="184" t="s">
        <v>51</v>
      </c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L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>SUM(HF51, -HF58)</f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" si="121">SUM(HM51, -HM58)</f>
        <v>0.57750000000000001</v>
      </c>
      <c r="HN66" s="171">
        <f t="shared" ref="HN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" si="124">SUM(HQ51, -HQ58)</f>
        <v>0.5323</v>
      </c>
      <c r="HR66" s="149">
        <f t="shared" ref="HR66" si="125">SUM(HR51, -HR58)</f>
        <v>0.52729999999999999</v>
      </c>
      <c r="HS66" s="111">
        <f t="shared" ref="HS66" si="126">SUM(HS51, -HS58)</f>
        <v>0.52439999999999998</v>
      </c>
      <c r="HT66" s="171">
        <f t="shared" ref="HT66" si="127">SUM(HT51, -HT58)</f>
        <v>0.53649999999999998</v>
      </c>
      <c r="HU66" s="149">
        <f t="shared" ref="HU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49">
        <f t="shared" ref="HX66" si="130">SUM(HX51, -HX58)</f>
        <v>0.52479999999999993</v>
      </c>
      <c r="HY66" s="111">
        <f t="shared" ref="HY66" si="131">SUM(HY51, -HY58)</f>
        <v>0.53910000000000002</v>
      </c>
      <c r="HZ66" s="175">
        <f t="shared" ref="HZ66:IF66" si="132">SUM(HZ51, -HZ58)</f>
        <v>0.5444</v>
      </c>
      <c r="IA66" s="142">
        <f t="shared" si="132"/>
        <v>0.54010000000000002</v>
      </c>
      <c r="IB66" s="116">
        <f t="shared" si="132"/>
        <v>0.54420000000000002</v>
      </c>
      <c r="IC66" s="171">
        <f t="shared" si="132"/>
        <v>0.55020000000000002</v>
      </c>
      <c r="ID66" s="226">
        <f t="shared" si="132"/>
        <v>0.5696</v>
      </c>
      <c r="IE66" s="90">
        <f t="shared" si="132"/>
        <v>0.60289999999999999</v>
      </c>
      <c r="IF66" s="171">
        <f t="shared" si="132"/>
        <v>0.58820000000000006</v>
      </c>
      <c r="IG66" s="226">
        <f t="shared" ref="IG66:IH66" si="133">SUM(IG51, -IG58)</f>
        <v>0.5948</v>
      </c>
      <c r="IH66" s="90">
        <f t="shared" si="133"/>
        <v>0.61030000000000006</v>
      </c>
      <c r="II66" s="171">
        <f t="shared" ref="II66" si="134">SUM(II51, -II58)</f>
        <v>0.61099999999999999</v>
      </c>
      <c r="IJ66" s="226">
        <f t="shared" ref="IJ66" si="135">SUM(IJ51, -IJ58)</f>
        <v>0.59909999999999997</v>
      </c>
      <c r="IK66" s="90">
        <f t="shared" ref="IK66:IL66" si="136">SUM(IK51, -IK58)</f>
        <v>0.60019999999999996</v>
      </c>
      <c r="IL66" s="141">
        <f t="shared" si="136"/>
        <v>0.58120000000000005</v>
      </c>
      <c r="IM66" s="149">
        <f t="shared" ref="IM66" si="137">SUM(IM51, -IM58)</f>
        <v>0.58489999999999998</v>
      </c>
      <c r="IN66" s="116">
        <f t="shared" ref="IN66:IT66" si="138">SUM(IN51, -IN58)</f>
        <v>0.58539999999999992</v>
      </c>
      <c r="IO66" s="175">
        <f t="shared" si="138"/>
        <v>0.58950000000000002</v>
      </c>
      <c r="IP66" s="142">
        <f t="shared" si="138"/>
        <v>0.58730000000000004</v>
      </c>
      <c r="IQ66" s="116">
        <f t="shared" si="138"/>
        <v>0.58600000000000008</v>
      </c>
      <c r="IR66" s="175">
        <f t="shared" si="138"/>
        <v>0.59889999999999999</v>
      </c>
      <c r="IS66" s="220">
        <f t="shared" si="138"/>
        <v>0.59739999999999993</v>
      </c>
      <c r="IT66" s="15">
        <f t="shared" si="138"/>
        <v>0.59759999999999991</v>
      </c>
      <c r="IU66" s="147">
        <f t="shared" ref="IU66:IV66" si="139">SUM(IU51, -IU58)</f>
        <v>0.59430000000000005</v>
      </c>
      <c r="IV66" s="116">
        <f t="shared" ref="IV66:IW66" si="140">SUM(IV51, -IV58)</f>
        <v>0.60339999999999994</v>
      </c>
      <c r="IW66" s="116">
        <f t="shared" si="140"/>
        <v>0.59919999999999995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1">SUM(JM51, -JM58)</f>
        <v>0</v>
      </c>
      <c r="JN66" s="6">
        <f t="shared" si="141"/>
        <v>0</v>
      </c>
      <c r="JO66" s="6">
        <f t="shared" si="141"/>
        <v>0</v>
      </c>
      <c r="JP66" s="6">
        <f t="shared" si="141"/>
        <v>0</v>
      </c>
      <c r="JQ66" s="6">
        <f t="shared" si="141"/>
        <v>0</v>
      </c>
      <c r="JR66" s="6">
        <f t="shared" si="141"/>
        <v>0</v>
      </c>
      <c r="JS66" s="6">
        <f t="shared" si="141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60" t="s">
        <v>51</v>
      </c>
      <c r="HY67" s="184" t="s">
        <v>51</v>
      </c>
      <c r="HZ67" s="195" t="s">
        <v>52</v>
      </c>
      <c r="IA67" s="160" t="s">
        <v>52</v>
      </c>
      <c r="IB67" s="184" t="s">
        <v>52</v>
      </c>
      <c r="IC67" s="195" t="s">
        <v>51</v>
      </c>
      <c r="ID67" s="233" t="s">
        <v>51</v>
      </c>
      <c r="IE67" s="23" t="s">
        <v>51</v>
      </c>
      <c r="IF67" s="195" t="s">
        <v>51</v>
      </c>
      <c r="IG67" s="233" t="s">
        <v>51</v>
      </c>
      <c r="IH67" s="23" t="s">
        <v>51</v>
      </c>
      <c r="II67" s="195" t="s">
        <v>51</v>
      </c>
      <c r="IJ67" s="233" t="s">
        <v>51</v>
      </c>
      <c r="IK67" s="23" t="s">
        <v>51</v>
      </c>
      <c r="IL67" s="229" t="s">
        <v>51</v>
      </c>
      <c r="IM67" s="160" t="s">
        <v>51</v>
      </c>
      <c r="IN67" s="184" t="s">
        <v>52</v>
      </c>
      <c r="IO67" s="195" t="s">
        <v>52</v>
      </c>
      <c r="IP67" s="160" t="s">
        <v>52</v>
      </c>
      <c r="IQ67" s="184" t="s">
        <v>52</v>
      </c>
      <c r="IR67" s="195" t="s">
        <v>52</v>
      </c>
      <c r="IS67" s="233" t="s">
        <v>52</v>
      </c>
      <c r="IT67" s="23" t="s">
        <v>52</v>
      </c>
      <c r="IU67" s="229" t="s">
        <v>52</v>
      </c>
      <c r="IV67" s="184" t="s">
        <v>52</v>
      </c>
      <c r="IW67" s="184" t="s">
        <v>52</v>
      </c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42">SUM(K51, -K57)</f>
        <v>0.16620000000000001</v>
      </c>
      <c r="L68" s="175">
        <f t="shared" si="142"/>
        <v>0.19230000000000003</v>
      </c>
      <c r="M68" s="142">
        <f t="shared" si="142"/>
        <v>0.17859999999999998</v>
      </c>
      <c r="N68" s="116">
        <f t="shared" si="142"/>
        <v>0.16650000000000001</v>
      </c>
      <c r="O68" s="175">
        <f t="shared" si="142"/>
        <v>0.18559999999999999</v>
      </c>
      <c r="P68" s="142">
        <f t="shared" si="142"/>
        <v>0.20569999999999999</v>
      </c>
      <c r="Q68" s="116">
        <f t="shared" si="142"/>
        <v>0.1983</v>
      </c>
      <c r="R68" s="175">
        <f t="shared" si="142"/>
        <v>0.21210000000000001</v>
      </c>
      <c r="S68" s="221">
        <f t="shared" si="142"/>
        <v>0.23520000000000002</v>
      </c>
      <c r="T68" s="15">
        <f t="shared" si="142"/>
        <v>0.22940000000000002</v>
      </c>
      <c r="U68" s="145">
        <f t="shared" ref="U68:Z68" si="143">SUM(U51, -U57)</f>
        <v>0.2127</v>
      </c>
      <c r="V68" s="221">
        <f t="shared" si="143"/>
        <v>0.2097</v>
      </c>
      <c r="W68" s="92">
        <f t="shared" si="143"/>
        <v>0.23599999999999999</v>
      </c>
      <c r="X68" s="147">
        <f t="shared" si="143"/>
        <v>0.2268</v>
      </c>
      <c r="Y68" s="142">
        <f t="shared" si="143"/>
        <v>0.2455</v>
      </c>
      <c r="Z68" s="116">
        <f t="shared" si="143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44">SUM(AK52, -AK58)</f>
        <v>0.23170000000000002</v>
      </c>
      <c r="AL68" s="89">
        <f t="shared" si="144"/>
        <v>0.2545</v>
      </c>
      <c r="AM68" s="146">
        <f t="shared" si="144"/>
        <v>0.29559999999999997</v>
      </c>
      <c r="AN68" s="140">
        <f t="shared" si="144"/>
        <v>0.29559999999999997</v>
      </c>
      <c r="AO68" s="112">
        <f t="shared" si="144"/>
        <v>0.30189999999999995</v>
      </c>
      <c r="AP68" s="172">
        <f t="shared" si="144"/>
        <v>0.27779999999999999</v>
      </c>
      <c r="AQ68" s="140">
        <f t="shared" si="144"/>
        <v>0.28659999999999997</v>
      </c>
      <c r="AR68" s="112">
        <f t="shared" si="144"/>
        <v>0.28660000000000002</v>
      </c>
      <c r="AS68" s="172">
        <f t="shared" si="144"/>
        <v>0.28949999999999998</v>
      </c>
      <c r="AT68" s="222">
        <f t="shared" si="144"/>
        <v>0.26090000000000002</v>
      </c>
      <c r="AU68" s="89">
        <f t="shared" si="144"/>
        <v>0.25990000000000002</v>
      </c>
      <c r="AV68" s="147">
        <f t="shared" si="144"/>
        <v>0.29270000000000002</v>
      </c>
      <c r="AW68" s="142">
        <f t="shared" si="144"/>
        <v>0.3024</v>
      </c>
      <c r="AX68" s="116">
        <f t="shared" si="144"/>
        <v>0.31730000000000003</v>
      </c>
      <c r="AY68" s="175">
        <f t="shared" si="144"/>
        <v>0.28070000000000001</v>
      </c>
      <c r="AZ68" s="142">
        <f t="shared" si="144"/>
        <v>0.26910000000000001</v>
      </c>
      <c r="BA68" s="116">
        <f t="shared" si="144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45">SUM(BD52, -BD58)</f>
        <v>0.30430000000000001</v>
      </c>
      <c r="BE68" s="175">
        <f t="shared" si="145"/>
        <v>0.3382</v>
      </c>
      <c r="BF68" s="142">
        <f t="shared" si="145"/>
        <v>0.32930000000000004</v>
      </c>
      <c r="BG68" s="116">
        <f t="shared" si="145"/>
        <v>0.31999999999999995</v>
      </c>
      <c r="BH68" s="175">
        <f t="shared" si="145"/>
        <v>0.30209999999999998</v>
      </c>
      <c r="BI68" s="142">
        <f t="shared" si="145"/>
        <v>0.30149999999999999</v>
      </c>
      <c r="BJ68" s="111">
        <f>SUM(BJ51, -BJ57)</f>
        <v>0.32200000000000001</v>
      </c>
      <c r="BK68" s="175">
        <f t="shared" ref="BK68:BQ68" si="146">SUM(BK52, -BK58)</f>
        <v>0.32019999999999998</v>
      </c>
      <c r="BL68" s="142">
        <f t="shared" si="146"/>
        <v>0.34360000000000002</v>
      </c>
      <c r="BM68" s="116">
        <f t="shared" si="146"/>
        <v>0.36709999999999998</v>
      </c>
      <c r="BN68" s="175">
        <f t="shared" si="146"/>
        <v>0.37239999999999995</v>
      </c>
      <c r="BO68" s="116">
        <f t="shared" si="146"/>
        <v>0.38129999999999997</v>
      </c>
      <c r="BP68" s="116">
        <f t="shared" si="146"/>
        <v>0.38109999999999999</v>
      </c>
      <c r="BQ68" s="112">
        <f t="shared" si="146"/>
        <v>0.39739999999999998</v>
      </c>
      <c r="BS68" s="142">
        <f t="shared" ref="BS68:CK68" si="147">SUM(BS52, -BS58)</f>
        <v>0.37659999999999999</v>
      </c>
      <c r="BT68" s="112">
        <f t="shared" si="147"/>
        <v>0.371</v>
      </c>
      <c r="BU68" s="172">
        <f t="shared" si="147"/>
        <v>0.37480000000000002</v>
      </c>
      <c r="BV68" s="142">
        <f t="shared" si="147"/>
        <v>0.37819999999999998</v>
      </c>
      <c r="BW68" s="116">
        <f t="shared" si="147"/>
        <v>0.37370000000000003</v>
      </c>
      <c r="BX68" s="172">
        <f t="shared" si="147"/>
        <v>0.372</v>
      </c>
      <c r="BY68" s="222">
        <f t="shared" si="147"/>
        <v>0.41650000000000004</v>
      </c>
      <c r="BZ68" s="89">
        <f t="shared" si="147"/>
        <v>0.42730000000000001</v>
      </c>
      <c r="CA68" s="146">
        <f t="shared" si="147"/>
        <v>0.3987</v>
      </c>
      <c r="CB68" s="142">
        <f t="shared" si="147"/>
        <v>0.33439999999999998</v>
      </c>
      <c r="CC68" s="116">
        <f t="shared" si="147"/>
        <v>0.34109999999999996</v>
      </c>
      <c r="CD68" s="175">
        <f t="shared" si="147"/>
        <v>0.34699999999999998</v>
      </c>
      <c r="CE68" s="142">
        <f t="shared" si="147"/>
        <v>0.34620000000000001</v>
      </c>
      <c r="CF68" s="116">
        <f t="shared" si="147"/>
        <v>0.32150000000000001</v>
      </c>
      <c r="CG68" s="175">
        <f t="shared" si="147"/>
        <v>0.35730000000000001</v>
      </c>
      <c r="CH68" s="142">
        <f t="shared" si="147"/>
        <v>0.34920000000000001</v>
      </c>
      <c r="CI68" s="116">
        <f t="shared" si="147"/>
        <v>0.35310000000000002</v>
      </c>
      <c r="CJ68" s="175">
        <f t="shared" si="147"/>
        <v>0.33829999999999999</v>
      </c>
      <c r="CK68" s="142">
        <f t="shared" si="147"/>
        <v>0.32700000000000001</v>
      </c>
      <c r="CL68" s="116">
        <f t="shared" ref="CL68:CR68" si="148">SUM(CL52, -CL58)</f>
        <v>0.34289999999999998</v>
      </c>
      <c r="CM68" s="175">
        <f t="shared" si="148"/>
        <v>0.31979999999999997</v>
      </c>
      <c r="CN68" s="142">
        <f t="shared" si="148"/>
        <v>0.32979999999999998</v>
      </c>
      <c r="CO68" s="116">
        <f t="shared" si="148"/>
        <v>0.35650000000000004</v>
      </c>
      <c r="CP68" s="175">
        <f t="shared" si="148"/>
        <v>0.36570000000000003</v>
      </c>
      <c r="CQ68" s="142">
        <f t="shared" si="148"/>
        <v>0.38119999999999998</v>
      </c>
      <c r="CR68" s="116">
        <f t="shared" si="148"/>
        <v>0.37290000000000001</v>
      </c>
      <c r="CS68" s="175">
        <f>SUM(CS51, -CS57)</f>
        <v>0.36199999999999999</v>
      </c>
      <c r="CT68" s="149">
        <f t="shared" ref="CT68:DN68" si="149">SUM(CT52, -CT58)</f>
        <v>0.37779999999999997</v>
      </c>
      <c r="CU68" s="111">
        <f t="shared" si="149"/>
        <v>0.37570000000000003</v>
      </c>
      <c r="CV68" s="171">
        <f t="shared" si="149"/>
        <v>0.35199999999999998</v>
      </c>
      <c r="CW68" s="149">
        <f t="shared" si="149"/>
        <v>0.3402</v>
      </c>
      <c r="CX68" s="111">
        <f t="shared" si="149"/>
        <v>0.38439999999999996</v>
      </c>
      <c r="CY68" s="171">
        <f t="shared" si="149"/>
        <v>0.3821</v>
      </c>
      <c r="CZ68" s="149">
        <f t="shared" si="149"/>
        <v>0.37609999999999999</v>
      </c>
      <c r="DA68" s="111">
        <f t="shared" si="149"/>
        <v>0.37839999999999996</v>
      </c>
      <c r="DB68" s="175">
        <f t="shared" si="149"/>
        <v>0.37219999999999998</v>
      </c>
      <c r="DC68" s="142">
        <f t="shared" si="149"/>
        <v>0.37109999999999999</v>
      </c>
      <c r="DD68" s="116">
        <f t="shared" si="149"/>
        <v>0.38900000000000001</v>
      </c>
      <c r="DE68" s="175">
        <f t="shared" si="149"/>
        <v>0.40539999999999998</v>
      </c>
      <c r="DF68" s="142">
        <f t="shared" si="149"/>
        <v>0.42230000000000001</v>
      </c>
      <c r="DG68" s="116">
        <f t="shared" si="149"/>
        <v>0.4173</v>
      </c>
      <c r="DH68" s="175">
        <f t="shared" si="149"/>
        <v>0.42520000000000002</v>
      </c>
      <c r="DI68" s="142">
        <f t="shared" si="149"/>
        <v>0.42180000000000001</v>
      </c>
      <c r="DJ68" s="116">
        <f t="shared" si="149"/>
        <v>0.4279</v>
      </c>
      <c r="DK68" s="175">
        <f t="shared" si="149"/>
        <v>0.40039999999999998</v>
      </c>
      <c r="DL68" s="116">
        <f t="shared" si="149"/>
        <v>0.40390000000000004</v>
      </c>
      <c r="DM68" s="116">
        <f t="shared" si="149"/>
        <v>0.3957</v>
      </c>
      <c r="DN68" s="326">
        <f t="shared" si="149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50">SUM(DQ51, -DQ57)</f>
        <v>0.44079999999999997</v>
      </c>
      <c r="DR68" s="149">
        <f t="shared" si="150"/>
        <v>0.45929999999999999</v>
      </c>
      <c r="DS68" s="111">
        <f t="shared" si="150"/>
        <v>0.49309999999999998</v>
      </c>
      <c r="DT68" s="171">
        <f t="shared" si="150"/>
        <v>0.50080000000000002</v>
      </c>
      <c r="DU68" s="149">
        <f t="shared" si="150"/>
        <v>0.49399999999999999</v>
      </c>
      <c r="DV68" s="111">
        <f t="shared" si="150"/>
        <v>0.5464</v>
      </c>
      <c r="DW68" s="171">
        <f t="shared" si="150"/>
        <v>0.56799999999999995</v>
      </c>
      <c r="DX68" s="111">
        <f t="shared" si="150"/>
        <v>0.53810000000000002</v>
      </c>
      <c r="DY68" s="116">
        <f t="shared" si="150"/>
        <v>0.52139999999999997</v>
      </c>
      <c r="DZ68" s="116">
        <f t="shared" si="150"/>
        <v>0.53939999999999999</v>
      </c>
      <c r="EA68" s="6">
        <f t="shared" si="150"/>
        <v>0</v>
      </c>
      <c r="EB68" s="6">
        <f t="shared" si="150"/>
        <v>0</v>
      </c>
      <c r="EC68" s="6">
        <f t="shared" si="150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51">SUM(EK51, -EK57)</f>
        <v>0.53959999999999997</v>
      </c>
      <c r="EL68" s="116">
        <f t="shared" si="151"/>
        <v>0.53439999999999999</v>
      </c>
      <c r="EM68" s="175">
        <f t="shared" si="151"/>
        <v>0.51929999999999998</v>
      </c>
      <c r="EN68" s="142">
        <f t="shared" si="151"/>
        <v>0.55420000000000003</v>
      </c>
      <c r="EO68" s="116">
        <f t="shared" si="151"/>
        <v>0.53920000000000001</v>
      </c>
      <c r="EP68" s="175">
        <f t="shared" si="151"/>
        <v>0.50639999999999996</v>
      </c>
      <c r="EQ68" s="142">
        <f t="shared" si="151"/>
        <v>0.51200000000000001</v>
      </c>
      <c r="ER68" s="116">
        <f t="shared" si="151"/>
        <v>0.49129999999999996</v>
      </c>
      <c r="ES68" s="175">
        <f t="shared" si="151"/>
        <v>0.55149999999999999</v>
      </c>
      <c r="ET68" s="142">
        <f t="shared" si="151"/>
        <v>0.53849999999999998</v>
      </c>
      <c r="EU68" s="116">
        <f t="shared" si="151"/>
        <v>0.5353</v>
      </c>
      <c r="EV68" s="175">
        <f t="shared" si="151"/>
        <v>0.55289999999999995</v>
      </c>
      <c r="EW68" s="142">
        <f t="shared" si="151"/>
        <v>0.54709999999999992</v>
      </c>
      <c r="EX68" s="111">
        <f t="shared" si="151"/>
        <v>0.53580000000000005</v>
      </c>
      <c r="EY68" s="171">
        <f t="shared" ref="EY68:FB68" si="152">SUM(EY51, -EY57)</f>
        <v>0.49740000000000001</v>
      </c>
      <c r="EZ68" s="149">
        <f t="shared" si="152"/>
        <v>0.46350000000000002</v>
      </c>
      <c r="FA68" s="111">
        <f t="shared" si="152"/>
        <v>0.45340000000000003</v>
      </c>
      <c r="FB68" s="171">
        <f t="shared" si="152"/>
        <v>0.43049999999999999</v>
      </c>
      <c r="FC68" s="416">
        <f t="shared" ref="FC68" si="153">SUM(FC51, -FC57)</f>
        <v>0.41459999999999997</v>
      </c>
      <c r="FD68" s="373">
        <f t="shared" ref="FD68:FE68" si="154">SUM(FD51, -FD57)</f>
        <v>0.42659999999999998</v>
      </c>
      <c r="FE68" s="417">
        <f t="shared" si="154"/>
        <v>0.51949999999999996</v>
      </c>
      <c r="FF68" s="149">
        <f t="shared" ref="FF68:FG68" si="155">SUM(FF51, -FF57)</f>
        <v>0.56230000000000002</v>
      </c>
      <c r="FG68" s="111">
        <f t="shared" si="155"/>
        <v>0.45320000000000005</v>
      </c>
      <c r="FH68" s="171">
        <f t="shared" ref="FH68:FI68" si="156">SUM(FH51, -FH57)</f>
        <v>0.4793</v>
      </c>
      <c r="FI68" s="149">
        <f t="shared" si="156"/>
        <v>0.48919999999999997</v>
      </c>
      <c r="FJ68" s="111">
        <f t="shared" ref="FJ68" si="157">SUM(FJ51, -FJ57)</f>
        <v>0.53710000000000002</v>
      </c>
      <c r="FK68" s="171">
        <f t="shared" ref="FK68" si="158">SUM(FK51, -FK57)</f>
        <v>0.63319999999999999</v>
      </c>
      <c r="FL68" s="142">
        <f t="shared" ref="FL68:FQ68" si="159">SUM(FL51, -FL57)</f>
        <v>0.61640000000000006</v>
      </c>
      <c r="FM68" s="116">
        <f t="shared" si="159"/>
        <v>0.59840000000000004</v>
      </c>
      <c r="FN68" s="175">
        <f t="shared" si="159"/>
        <v>0.58979999999999999</v>
      </c>
      <c r="FO68" s="142">
        <f t="shared" si="159"/>
        <v>0.58499999999999996</v>
      </c>
      <c r="FP68" s="116">
        <f t="shared" si="159"/>
        <v>0.60450000000000004</v>
      </c>
      <c r="FQ68" s="175">
        <f t="shared" si="159"/>
        <v>0.60589999999999999</v>
      </c>
      <c r="FR68" s="142">
        <f t="shared" ref="FR68" si="160">SUM(FR51, -FR57)</f>
        <v>0.60440000000000005</v>
      </c>
      <c r="FS68" s="116">
        <f t="shared" ref="FS68:FT68" si="161">SUM(FS51, -FS57)</f>
        <v>0.58129999999999993</v>
      </c>
      <c r="FT68" s="175">
        <f t="shared" si="161"/>
        <v>0.57499999999999996</v>
      </c>
      <c r="FU68" s="142">
        <f t="shared" ref="FU68" si="162">SUM(FU51, -FU57)</f>
        <v>0.58199999999999996</v>
      </c>
      <c r="FV68" s="116">
        <f t="shared" ref="FV68" si="163">SUM(FV51, -FV57)</f>
        <v>0.58099999999999996</v>
      </c>
      <c r="FW68" s="175">
        <f t="shared" ref="FW68" si="164">SUM(FW51, -FW57)</f>
        <v>0.56720000000000004</v>
      </c>
      <c r="FX68" s="142">
        <f t="shared" ref="FX68" si="165">SUM(FX51, -FX57)</f>
        <v>0.56420000000000003</v>
      </c>
      <c r="FY68" s="116">
        <f t="shared" ref="FY68" si="166">SUM(FY51, -FY57)</f>
        <v>0.53859999999999997</v>
      </c>
      <c r="FZ68" s="175">
        <f t="shared" ref="FZ68" si="167">SUM(FZ51, -FZ57)</f>
        <v>0.46939999999999998</v>
      </c>
      <c r="GA68" s="142">
        <f t="shared" ref="GA68" si="168">SUM(GA51, -GA57)</f>
        <v>0.47499999999999998</v>
      </c>
      <c r="GB68" s="116">
        <f t="shared" ref="GB68" si="169">SUM(GB51, -GB57)</f>
        <v>0.43679999999999997</v>
      </c>
      <c r="GC68" s="175">
        <f t="shared" ref="GC68" si="170">SUM(GC51, -GC57)</f>
        <v>0.41699999999999998</v>
      </c>
      <c r="GD68" s="142">
        <f t="shared" ref="GD68" si="171">SUM(GD51, -GD57)</f>
        <v>0.44890000000000002</v>
      </c>
      <c r="GE68" s="116">
        <f t="shared" ref="GE68" si="172">SUM(GE51, -GE57)</f>
        <v>0.46040000000000003</v>
      </c>
      <c r="GF68" s="171">
        <f t="shared" ref="GF68:GO68" si="173">SUM(GF51, -GF57)</f>
        <v>0.4778</v>
      </c>
      <c r="GG68" s="226">
        <f t="shared" si="173"/>
        <v>0.45589999999999997</v>
      </c>
      <c r="GH68" s="90">
        <f t="shared" si="173"/>
        <v>0.47709999999999997</v>
      </c>
      <c r="GI68" s="141">
        <f t="shared" si="173"/>
        <v>0.47989999999999999</v>
      </c>
      <c r="GJ68" s="142">
        <f t="shared" si="173"/>
        <v>0.48719999999999997</v>
      </c>
      <c r="GK68" s="116">
        <f t="shared" si="173"/>
        <v>0.5121</v>
      </c>
      <c r="GL68" s="175">
        <f t="shared" si="173"/>
        <v>0.50890000000000002</v>
      </c>
      <c r="GM68" s="142">
        <f t="shared" si="173"/>
        <v>0.51190000000000002</v>
      </c>
      <c r="GN68" s="116">
        <f t="shared" si="173"/>
        <v>0.51229999999999998</v>
      </c>
      <c r="GO68" s="175">
        <f t="shared" si="173"/>
        <v>0.51780000000000004</v>
      </c>
      <c r="GP68" s="149">
        <f t="shared" ref="GP68:GU68" si="174">SUM(GP51, -GP57)</f>
        <v>0.50550000000000006</v>
      </c>
      <c r="GQ68" s="111">
        <f t="shared" si="174"/>
        <v>0.47660000000000002</v>
      </c>
      <c r="GR68" s="175">
        <f t="shared" si="174"/>
        <v>0.44069999999999998</v>
      </c>
      <c r="GS68" s="116">
        <f t="shared" si="174"/>
        <v>0.47020000000000001</v>
      </c>
      <c r="GT68" s="116">
        <f t="shared" si="174"/>
        <v>0.48019999999999996</v>
      </c>
      <c r="GU68" s="116">
        <f t="shared" si="174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75">SUM(HC51, -HC57)</f>
        <v>0.45860000000000001</v>
      </c>
      <c r="HD68" s="116">
        <f t="shared" si="175"/>
        <v>0.47220000000000001</v>
      </c>
      <c r="HE68" s="175">
        <f t="shared" si="175"/>
        <v>0.51080000000000003</v>
      </c>
      <c r="HF68" s="142">
        <f t="shared" si="175"/>
        <v>0.48199999999999998</v>
      </c>
      <c r="HG68" s="116">
        <f t="shared" si="175"/>
        <v>0.47839999999999999</v>
      </c>
      <c r="HH68" s="175">
        <f t="shared" si="175"/>
        <v>0.52710000000000001</v>
      </c>
      <c r="HI68" s="142">
        <f t="shared" si="175"/>
        <v>0.54980000000000007</v>
      </c>
      <c r="HJ68" s="116">
        <f t="shared" si="175"/>
        <v>0.53309999999999991</v>
      </c>
      <c r="HK68" s="175">
        <f t="shared" si="175"/>
        <v>0.5423</v>
      </c>
      <c r="HL68" s="142">
        <f t="shared" si="175"/>
        <v>0.55840000000000001</v>
      </c>
      <c r="HM68" s="116">
        <f t="shared" ref="HM68" si="176">SUM(HM51, -HM57)</f>
        <v>0.53680000000000005</v>
      </c>
      <c r="HN68" s="175">
        <f t="shared" ref="HN68" si="177">SUM(HN51, -HN57)</f>
        <v>0.50669999999999993</v>
      </c>
      <c r="HO68" s="142">
        <f t="shared" ref="HO68:HP68" si="178">SUM(HO51, -HO57)</f>
        <v>0.52200000000000002</v>
      </c>
      <c r="HP68" s="116">
        <f t="shared" si="178"/>
        <v>0.50880000000000003</v>
      </c>
      <c r="HQ68" s="175">
        <f t="shared" ref="HQ68" si="179">SUM(HQ51, -HQ57)</f>
        <v>0.48370000000000002</v>
      </c>
      <c r="HR68" s="142">
        <f t="shared" ref="HR68" si="180">SUM(HR51, -HR57)</f>
        <v>0.49070000000000003</v>
      </c>
      <c r="HS68" s="116">
        <f t="shared" ref="HS68" si="181">SUM(HS51, -HS57)</f>
        <v>0.48729999999999996</v>
      </c>
      <c r="HT68" s="175">
        <f t="shared" ref="HT68" si="182">SUM(HT51, -HT57)</f>
        <v>0.4914</v>
      </c>
      <c r="HU68" s="142">
        <f t="shared" ref="HU68" si="183">SUM(HU51, -HU57)</f>
        <v>0.50880000000000003</v>
      </c>
      <c r="HV68" s="116">
        <f t="shared" ref="HV68:HW68" si="184">SUM(HV51, -HV57)</f>
        <v>0.50790000000000002</v>
      </c>
      <c r="HW68" s="175">
        <f t="shared" si="184"/>
        <v>0.49459999999999998</v>
      </c>
      <c r="HX68" s="142">
        <f t="shared" ref="HX68" si="185">SUM(HX51, -HX57)</f>
        <v>0.51190000000000002</v>
      </c>
      <c r="HY68" s="116">
        <f t="shared" ref="HY68" si="186">SUM(HY51, -HY57)</f>
        <v>0.52490000000000003</v>
      </c>
      <c r="HZ68" s="171">
        <f t="shared" ref="HZ68:IF68" si="187">SUM(HZ51, -HZ57)</f>
        <v>0.52269999999999994</v>
      </c>
      <c r="IA68" s="149">
        <f t="shared" si="187"/>
        <v>0.53179999999999994</v>
      </c>
      <c r="IB68" s="111">
        <f t="shared" si="187"/>
        <v>0.5343</v>
      </c>
      <c r="IC68" s="175">
        <f t="shared" si="187"/>
        <v>0.5302</v>
      </c>
      <c r="ID68" s="220">
        <f t="shared" si="187"/>
        <v>0.53069999999999995</v>
      </c>
      <c r="IE68" s="15">
        <f t="shared" si="187"/>
        <v>0.53749999999999998</v>
      </c>
      <c r="IF68" s="175">
        <f t="shared" si="187"/>
        <v>0.53679999999999994</v>
      </c>
      <c r="IG68" s="220">
        <f t="shared" ref="IG68:IH68" si="188">SUM(IG51, -IG57)</f>
        <v>0.53939999999999999</v>
      </c>
      <c r="IH68" s="15">
        <f t="shared" si="188"/>
        <v>0.56410000000000005</v>
      </c>
      <c r="II68" s="175">
        <f t="shared" ref="II68" si="189">SUM(II51, -II57)</f>
        <v>0.5696</v>
      </c>
      <c r="IJ68" s="220">
        <f t="shared" ref="IJ68" si="190">SUM(IJ51, -IJ57)</f>
        <v>0.56529999999999991</v>
      </c>
      <c r="IK68" s="15">
        <f t="shared" ref="IK68:IL68" si="191">SUM(IK51, -IK57)</f>
        <v>0.58040000000000003</v>
      </c>
      <c r="IL68" s="147">
        <f t="shared" si="191"/>
        <v>0.56980000000000008</v>
      </c>
      <c r="IM68" s="142">
        <f t="shared" ref="IM68" si="192">SUM(IM51, -IM57)</f>
        <v>0.57469999999999999</v>
      </c>
      <c r="IN68" s="111">
        <f t="shared" ref="IN68:IT68" si="193">SUM(IN51, -IN57)</f>
        <v>0.58489999999999998</v>
      </c>
      <c r="IO68" s="171">
        <f t="shared" si="193"/>
        <v>0.58089999999999997</v>
      </c>
      <c r="IP68" s="149">
        <f t="shared" si="193"/>
        <v>0.57780000000000009</v>
      </c>
      <c r="IQ68" s="111">
        <f t="shared" si="193"/>
        <v>0.55940000000000001</v>
      </c>
      <c r="IR68" s="171">
        <f t="shared" si="193"/>
        <v>0.54499999999999993</v>
      </c>
      <c r="IS68" s="226">
        <f t="shared" si="193"/>
        <v>0.55089999999999995</v>
      </c>
      <c r="IT68" s="90">
        <f t="shared" si="193"/>
        <v>0.55659999999999998</v>
      </c>
      <c r="IU68" s="141">
        <f t="shared" ref="IU68:IV68" si="194">SUM(IU51, -IU57)</f>
        <v>0.54749999999999999</v>
      </c>
      <c r="IV68" s="111">
        <f t="shared" ref="IV68:IW68" si="195">SUM(IV51, -IV57)</f>
        <v>0.55570000000000008</v>
      </c>
      <c r="IW68" s="111">
        <f t="shared" si="195"/>
        <v>0.5524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59" t="s">
        <v>63</v>
      </c>
      <c r="HY69" s="119" t="s">
        <v>63</v>
      </c>
      <c r="HZ69" s="178" t="s">
        <v>84</v>
      </c>
      <c r="IA69" s="159" t="s">
        <v>84</v>
      </c>
      <c r="IB69" s="119" t="s">
        <v>84</v>
      </c>
      <c r="IC69" s="178" t="s">
        <v>63</v>
      </c>
      <c r="ID69" s="223" t="s">
        <v>63</v>
      </c>
      <c r="IE69" s="32" t="s">
        <v>63</v>
      </c>
      <c r="IF69" s="178" t="s">
        <v>63</v>
      </c>
      <c r="IG69" s="223" t="s">
        <v>63</v>
      </c>
      <c r="IH69" s="32" t="s">
        <v>63</v>
      </c>
      <c r="II69" s="178" t="s">
        <v>63</v>
      </c>
      <c r="IJ69" s="223" t="s">
        <v>63</v>
      </c>
      <c r="IK69" s="32" t="s">
        <v>63</v>
      </c>
      <c r="IL69" s="153" t="s">
        <v>63</v>
      </c>
      <c r="IM69" s="159" t="s">
        <v>63</v>
      </c>
      <c r="IN69" s="119" t="s">
        <v>84</v>
      </c>
      <c r="IO69" s="178" t="s">
        <v>84</v>
      </c>
      <c r="IP69" s="159" t="s">
        <v>84</v>
      </c>
      <c r="IQ69" s="119" t="s">
        <v>84</v>
      </c>
      <c r="IR69" s="178" t="s">
        <v>84</v>
      </c>
      <c r="IS69" s="223" t="s">
        <v>84</v>
      </c>
      <c r="IT69" s="32" t="s">
        <v>84</v>
      </c>
      <c r="IU69" s="153" t="s">
        <v>84</v>
      </c>
      <c r="IV69" s="119" t="s">
        <v>84</v>
      </c>
      <c r="IW69" s="119" t="s">
        <v>84</v>
      </c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96">SUM(L51, -L56)</f>
        <v>0.16260000000000002</v>
      </c>
      <c r="M70" s="142">
        <f t="shared" si="196"/>
        <v>0.1641</v>
      </c>
      <c r="N70" s="116">
        <f t="shared" si="196"/>
        <v>0.16570000000000001</v>
      </c>
      <c r="O70" s="175">
        <f t="shared" si="196"/>
        <v>0.1774</v>
      </c>
      <c r="P70" s="142">
        <f t="shared" si="196"/>
        <v>0.20530000000000001</v>
      </c>
      <c r="Q70" s="116">
        <f t="shared" si="196"/>
        <v>0.19670000000000001</v>
      </c>
      <c r="R70" s="175">
        <f t="shared" si="196"/>
        <v>0.21190000000000001</v>
      </c>
      <c r="S70" s="220">
        <f t="shared" si="196"/>
        <v>0.23110000000000003</v>
      </c>
      <c r="T70" s="92">
        <f t="shared" si="196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97">SUM(AS53, -AS58)</f>
        <v>0.248</v>
      </c>
      <c r="AT70" s="220">
        <f t="shared" si="197"/>
        <v>0.23809999999999998</v>
      </c>
      <c r="AU70" s="15">
        <f t="shared" si="197"/>
        <v>0.25509999999999999</v>
      </c>
      <c r="AV70" s="146">
        <f t="shared" si="197"/>
        <v>0.249</v>
      </c>
      <c r="AW70" s="140">
        <f t="shared" si="197"/>
        <v>0.26829999999999998</v>
      </c>
      <c r="AX70" s="112">
        <f t="shared" si="197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98">SUM(BD51, -BD57)</f>
        <v>0.30359999999999998</v>
      </c>
      <c r="BE70" s="171">
        <f t="shared" si="198"/>
        <v>0.33729999999999999</v>
      </c>
      <c r="BF70" s="149">
        <f t="shared" si="198"/>
        <v>0.31259999999999999</v>
      </c>
      <c r="BG70" s="111">
        <f t="shared" si="198"/>
        <v>0.3034</v>
      </c>
      <c r="BH70" s="171">
        <f t="shared" si="198"/>
        <v>0.30179999999999996</v>
      </c>
      <c r="BI70" s="149">
        <f t="shared" si="198"/>
        <v>0.28360000000000002</v>
      </c>
      <c r="BJ70" s="116">
        <f>SUM(BJ52, -BJ58)</f>
        <v>0.31879999999999997</v>
      </c>
      <c r="BK70" s="172">
        <f t="shared" ref="BK70:BQ70" si="199">SUM(BK53, -BK58)</f>
        <v>0.26200000000000001</v>
      </c>
      <c r="BL70" s="140">
        <f t="shared" si="199"/>
        <v>0.3226</v>
      </c>
      <c r="BM70" s="112">
        <f t="shared" si="199"/>
        <v>0.32889999999999997</v>
      </c>
      <c r="BN70" s="172">
        <f t="shared" si="199"/>
        <v>0.3639</v>
      </c>
      <c r="BO70" s="112">
        <f t="shared" si="199"/>
        <v>0.37929999999999997</v>
      </c>
      <c r="BP70" s="116">
        <f t="shared" si="199"/>
        <v>0.37050000000000005</v>
      </c>
      <c r="BQ70" s="116">
        <f t="shared" si="199"/>
        <v>0.37329999999999997</v>
      </c>
      <c r="BS70" s="140">
        <f t="shared" ref="BS70:CC70" si="200">SUM(BS53, -BS58)</f>
        <v>0.37</v>
      </c>
      <c r="BT70" s="111">
        <f t="shared" si="200"/>
        <v>0.34289999999999998</v>
      </c>
      <c r="BU70" s="175">
        <f t="shared" si="200"/>
        <v>0.36609999999999998</v>
      </c>
      <c r="BV70" s="140">
        <f t="shared" si="200"/>
        <v>0.37419999999999998</v>
      </c>
      <c r="BW70" s="112">
        <f t="shared" si="200"/>
        <v>0.36470000000000002</v>
      </c>
      <c r="BX70" s="175">
        <f t="shared" si="200"/>
        <v>0.36280000000000001</v>
      </c>
      <c r="BY70" s="220">
        <f t="shared" si="200"/>
        <v>0.37780000000000002</v>
      </c>
      <c r="BZ70" s="90">
        <f t="shared" si="200"/>
        <v>0.38500000000000001</v>
      </c>
      <c r="CA70" s="141">
        <f t="shared" si="200"/>
        <v>0.36849999999999999</v>
      </c>
      <c r="CB70" s="149">
        <f t="shared" si="200"/>
        <v>0.3332</v>
      </c>
      <c r="CC70" s="111">
        <f t="shared" si="200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201">SUM(CV53, -CV58)</f>
        <v>0.31340000000000001</v>
      </c>
      <c r="CW70" s="142">
        <f t="shared" si="201"/>
        <v>0.30549999999999999</v>
      </c>
      <c r="CX70" s="112">
        <f t="shared" si="201"/>
        <v>0.3342</v>
      </c>
      <c r="CY70" s="172">
        <f>SUM(CY54, -CY58)</f>
        <v>0.35319999999999996</v>
      </c>
      <c r="CZ70" s="142">
        <f t="shared" si="201"/>
        <v>0.36080000000000001</v>
      </c>
      <c r="DA70" s="116">
        <f t="shared" si="201"/>
        <v>0.36449999999999999</v>
      </c>
      <c r="DB70" s="171">
        <f t="shared" si="201"/>
        <v>0.35870000000000002</v>
      </c>
      <c r="DC70" s="149">
        <f t="shared" si="201"/>
        <v>0.34139999999999998</v>
      </c>
      <c r="DD70" s="116">
        <f t="shared" ref="DD70:DN70" si="202">SUM(DD51, -DD57)</f>
        <v>0.34640000000000004</v>
      </c>
      <c r="DE70" s="171">
        <f t="shared" si="202"/>
        <v>0.38500000000000001</v>
      </c>
      <c r="DF70" s="149">
        <f t="shared" si="202"/>
        <v>0.40039999999999998</v>
      </c>
      <c r="DG70" s="116">
        <f t="shared" si="202"/>
        <v>0.38780000000000003</v>
      </c>
      <c r="DH70" s="175">
        <f t="shared" si="202"/>
        <v>0.3962</v>
      </c>
      <c r="DI70" s="149">
        <f t="shared" si="202"/>
        <v>0.38619999999999999</v>
      </c>
      <c r="DJ70" s="111">
        <f t="shared" si="202"/>
        <v>0.40500000000000003</v>
      </c>
      <c r="DK70" s="171">
        <f t="shared" si="202"/>
        <v>0.375</v>
      </c>
      <c r="DL70" s="111">
        <f t="shared" si="202"/>
        <v>0.38150000000000001</v>
      </c>
      <c r="DM70" s="116">
        <f t="shared" si="202"/>
        <v>0.378</v>
      </c>
      <c r="DN70" s="326">
        <f t="shared" si="202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203">SUM(DQ52, -DQ58)</f>
        <v>0.41539999999999999</v>
      </c>
      <c r="DR70" s="142">
        <f t="shared" si="203"/>
        <v>0.4042</v>
      </c>
      <c r="DS70" s="116">
        <f t="shared" si="203"/>
        <v>0.39899999999999997</v>
      </c>
      <c r="DT70" s="175">
        <f t="shared" si="203"/>
        <v>0.42180000000000001</v>
      </c>
      <c r="DU70" s="142">
        <f t="shared" si="203"/>
        <v>0.41859999999999997</v>
      </c>
      <c r="DV70" s="116">
        <f t="shared" si="203"/>
        <v>0.41359999999999997</v>
      </c>
      <c r="DW70" s="175">
        <f t="shared" si="203"/>
        <v>0.44290000000000002</v>
      </c>
      <c r="DX70" s="116">
        <f t="shared" si="203"/>
        <v>0.40010000000000001</v>
      </c>
      <c r="DY70" s="116">
        <f t="shared" si="203"/>
        <v>0.39729999999999999</v>
      </c>
      <c r="DZ70" s="116">
        <f t="shared" si="203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204">SUM(EK52, -EK58)</f>
        <v>0.49580000000000002</v>
      </c>
      <c r="EL70" s="116">
        <f t="shared" si="204"/>
        <v>0.49549999999999994</v>
      </c>
      <c r="EM70" s="175">
        <f t="shared" si="204"/>
        <v>0.40469999999999995</v>
      </c>
      <c r="EN70" s="142">
        <f t="shared" si="204"/>
        <v>0.41389999999999999</v>
      </c>
      <c r="EO70" s="116">
        <f t="shared" si="204"/>
        <v>0.39730000000000004</v>
      </c>
      <c r="EP70" s="175">
        <f t="shared" si="204"/>
        <v>0.39080000000000004</v>
      </c>
      <c r="EQ70" s="142">
        <f t="shared" si="204"/>
        <v>0.38290000000000002</v>
      </c>
      <c r="ER70" s="116">
        <f t="shared" si="204"/>
        <v>0.3775</v>
      </c>
      <c r="ES70" s="175">
        <f t="shared" si="204"/>
        <v>0.36970000000000003</v>
      </c>
      <c r="ET70" s="142">
        <f t="shared" si="204"/>
        <v>0.3548</v>
      </c>
      <c r="EU70" s="116">
        <f t="shared" si="204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205">SUM(FA52, -FA58)</f>
        <v>0.3599</v>
      </c>
      <c r="FB70" s="171">
        <f t="shared" si="205"/>
        <v>0.37009999999999998</v>
      </c>
      <c r="FC70" s="416">
        <f t="shared" si="205"/>
        <v>0.37670000000000003</v>
      </c>
      <c r="FD70" s="373">
        <f t="shared" si="205"/>
        <v>0.38179999999999997</v>
      </c>
      <c r="FE70" s="417">
        <f t="shared" si="205"/>
        <v>0.42479999999999996</v>
      </c>
      <c r="FF70" s="149">
        <f t="shared" si="205"/>
        <v>0.44109999999999999</v>
      </c>
      <c r="FG70" s="111">
        <f t="shared" si="205"/>
        <v>0.42649999999999999</v>
      </c>
      <c r="FH70" s="171">
        <f t="shared" si="205"/>
        <v>0.43640000000000001</v>
      </c>
      <c r="FI70" s="149">
        <f t="shared" si="205"/>
        <v>0.41039999999999999</v>
      </c>
      <c r="FJ70" s="111">
        <f t="shared" si="205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206">SUM(FR52, -FR58)</f>
        <v>0.43690000000000001</v>
      </c>
      <c r="FS70" s="204">
        <f t="shared" si="206"/>
        <v>0.43069999999999997</v>
      </c>
      <c r="FT70" s="183">
        <f t="shared" si="206"/>
        <v>0.40890000000000004</v>
      </c>
      <c r="FU70" s="162">
        <f t="shared" si="206"/>
        <v>0.40659999999999996</v>
      </c>
      <c r="FV70" s="204">
        <f t="shared" si="206"/>
        <v>0.40600000000000003</v>
      </c>
      <c r="FW70" s="183">
        <f t="shared" si="206"/>
        <v>0.40749999999999997</v>
      </c>
      <c r="FX70" s="162">
        <f t="shared" si="206"/>
        <v>0.4007</v>
      </c>
      <c r="FY70" s="204">
        <f t="shared" si="206"/>
        <v>0.41189999999999999</v>
      </c>
      <c r="FZ70" s="183">
        <f t="shared" si="206"/>
        <v>0.3896</v>
      </c>
      <c r="GA70" s="162">
        <f t="shared" si="206"/>
        <v>0.41599999999999998</v>
      </c>
      <c r="GB70" s="204">
        <f t="shared" si="206"/>
        <v>0.39639999999999997</v>
      </c>
      <c r="GC70" s="183">
        <f t="shared" si="206"/>
        <v>0.38980000000000004</v>
      </c>
      <c r="GD70" s="162">
        <f t="shared" si="206"/>
        <v>0.40670000000000001</v>
      </c>
      <c r="GE70" s="204">
        <f t="shared" si="206"/>
        <v>0.35319999999999996</v>
      </c>
      <c r="GF70" s="175">
        <f>SUM(GF51, -GF56)</f>
        <v>0.36709999999999998</v>
      </c>
      <c r="GG70" s="226">
        <f t="shared" ref="GG70:GL70" si="207">SUM(GG52, -GG58)</f>
        <v>0.36570000000000003</v>
      </c>
      <c r="GH70" s="90">
        <f t="shared" si="207"/>
        <v>0.35509999999999997</v>
      </c>
      <c r="GI70" s="141">
        <f t="shared" si="207"/>
        <v>0.37609999999999999</v>
      </c>
      <c r="GJ70" s="162">
        <f t="shared" si="207"/>
        <v>0.37809999999999999</v>
      </c>
      <c r="GK70" s="204">
        <f t="shared" si="207"/>
        <v>0.40390000000000004</v>
      </c>
      <c r="GL70" s="183">
        <f t="shared" si="207"/>
        <v>0.41930000000000001</v>
      </c>
      <c r="GM70" s="142">
        <f t="shared" ref="GM70:GU70" si="208">SUM(GM51, -GM56)</f>
        <v>0.38280000000000003</v>
      </c>
      <c r="GN70" s="116">
        <f t="shared" si="208"/>
        <v>0.39070000000000005</v>
      </c>
      <c r="GO70" s="175">
        <f t="shared" si="208"/>
        <v>0.4052</v>
      </c>
      <c r="GP70" s="142">
        <f t="shared" si="208"/>
        <v>0.3972</v>
      </c>
      <c r="GQ70" s="116">
        <f t="shared" si="208"/>
        <v>0.37430000000000002</v>
      </c>
      <c r="GR70" s="175">
        <f t="shared" si="208"/>
        <v>0.33329999999999999</v>
      </c>
      <c r="GS70" s="116">
        <f t="shared" si="208"/>
        <v>0.3493</v>
      </c>
      <c r="GT70" s="116">
        <f t="shared" si="208"/>
        <v>0.36109999999999998</v>
      </c>
      <c r="GU70" s="116">
        <f t="shared" si="208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 t="shared" ref="HH70:HM70" si="209">SUM(HH51, -HH56)</f>
        <v>0.40460000000000002</v>
      </c>
      <c r="HI70" s="142">
        <f t="shared" si="209"/>
        <v>0.4133</v>
      </c>
      <c r="HJ70" s="116">
        <f t="shared" si="209"/>
        <v>0.39129999999999998</v>
      </c>
      <c r="HK70" s="175">
        <f t="shared" si="209"/>
        <v>0.39790000000000003</v>
      </c>
      <c r="HL70" s="142">
        <f t="shared" si="209"/>
        <v>0.41160000000000002</v>
      </c>
      <c r="HM70" s="116">
        <f t="shared" si="209"/>
        <v>0.38970000000000005</v>
      </c>
      <c r="HN70" s="172">
        <f t="shared" ref="HN70:IF70" si="210">SUM(HN52, -HN58)</f>
        <v>0.39360000000000001</v>
      </c>
      <c r="HO70" s="140">
        <f t="shared" si="210"/>
        <v>0.40949999999999998</v>
      </c>
      <c r="HP70" s="112">
        <f t="shared" si="210"/>
        <v>0.40129999999999999</v>
      </c>
      <c r="HQ70" s="172">
        <f t="shared" si="210"/>
        <v>0.38850000000000001</v>
      </c>
      <c r="HR70" s="140">
        <f t="shared" si="210"/>
        <v>0.3649</v>
      </c>
      <c r="HS70" s="112">
        <f t="shared" si="210"/>
        <v>0.37470000000000003</v>
      </c>
      <c r="HT70" s="172">
        <f t="shared" si="210"/>
        <v>0.39940000000000003</v>
      </c>
      <c r="HU70" s="140">
        <f t="shared" si="210"/>
        <v>0.41159999999999997</v>
      </c>
      <c r="HV70" s="112">
        <f t="shared" si="210"/>
        <v>0.41010000000000002</v>
      </c>
      <c r="HW70" s="172">
        <f t="shared" si="210"/>
        <v>0.37590000000000001</v>
      </c>
      <c r="HX70" s="140">
        <f t="shared" si="210"/>
        <v>0.40400000000000003</v>
      </c>
      <c r="HY70" s="112">
        <f t="shared" si="210"/>
        <v>0.40890000000000004</v>
      </c>
      <c r="HZ70" s="172">
        <f t="shared" si="210"/>
        <v>0.43740000000000001</v>
      </c>
      <c r="IA70" s="140">
        <f t="shared" si="210"/>
        <v>0.4224</v>
      </c>
      <c r="IB70" s="112">
        <f t="shared" si="210"/>
        <v>0.42180000000000001</v>
      </c>
      <c r="IC70" s="172">
        <f t="shared" si="210"/>
        <v>0.41139999999999999</v>
      </c>
      <c r="ID70" s="222">
        <f t="shared" si="210"/>
        <v>0.4304</v>
      </c>
      <c r="IE70" s="89">
        <f t="shared" si="210"/>
        <v>0.48949999999999999</v>
      </c>
      <c r="IF70" s="172">
        <f t="shared" si="210"/>
        <v>0.49319999999999997</v>
      </c>
      <c r="IG70" s="222">
        <f t="shared" ref="IG70:IH70" si="211">SUM(IG52, -IG58)</f>
        <v>0.4844</v>
      </c>
      <c r="IH70" s="89">
        <f t="shared" si="211"/>
        <v>0.49480000000000002</v>
      </c>
      <c r="II70" s="172">
        <f t="shared" ref="II70" si="212">SUM(II52, -II58)</f>
        <v>0.49759999999999999</v>
      </c>
      <c r="IJ70" s="222">
        <f t="shared" ref="IJ70" si="213">SUM(IJ52, -IJ58)</f>
        <v>0.45989999999999998</v>
      </c>
      <c r="IK70" s="89">
        <f t="shared" ref="IK70:IL70" si="214">SUM(IK52, -IK58)</f>
        <v>0.47359999999999997</v>
      </c>
      <c r="IL70" s="146">
        <f t="shared" si="214"/>
        <v>0.49840000000000001</v>
      </c>
      <c r="IM70" s="140">
        <f t="shared" ref="IM70" si="215">SUM(IM52, -IM58)</f>
        <v>0.51880000000000004</v>
      </c>
      <c r="IN70" s="112">
        <f t="shared" ref="IN70:IT70" si="216">SUM(IN52, -IN58)</f>
        <v>0.51729999999999998</v>
      </c>
      <c r="IO70" s="172">
        <f t="shared" si="216"/>
        <v>0.51480000000000004</v>
      </c>
      <c r="IP70" s="140">
        <f t="shared" si="216"/>
        <v>0.5151</v>
      </c>
      <c r="IQ70" s="112">
        <f t="shared" si="216"/>
        <v>0.49919999999999998</v>
      </c>
      <c r="IR70" s="172">
        <f t="shared" si="216"/>
        <v>0.52249999999999996</v>
      </c>
      <c r="IS70" s="222">
        <f t="shared" si="216"/>
        <v>0.51580000000000004</v>
      </c>
      <c r="IT70" s="89">
        <f t="shared" si="216"/>
        <v>0.51329999999999998</v>
      </c>
      <c r="IU70" s="146">
        <f t="shared" ref="IU70:IV70" si="217">SUM(IU52, -IU58)</f>
        <v>0.51580000000000004</v>
      </c>
      <c r="IV70" s="112">
        <f t="shared" ref="IV70:IW70" si="218">SUM(IV52, -IV58)</f>
        <v>0.50459999999999994</v>
      </c>
      <c r="IW70" s="112">
        <f t="shared" si="218"/>
        <v>0.504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78" t="s">
        <v>63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59" t="s">
        <v>84</v>
      </c>
      <c r="HY71" s="119" t="s">
        <v>84</v>
      </c>
      <c r="HZ71" s="178" t="s">
        <v>63</v>
      </c>
      <c r="IA71" s="159" t="s">
        <v>63</v>
      </c>
      <c r="IB71" s="119" t="s">
        <v>63</v>
      </c>
      <c r="IC71" s="178" t="s">
        <v>84</v>
      </c>
      <c r="ID71" s="223" t="s">
        <v>84</v>
      </c>
      <c r="IE71" s="32" t="s">
        <v>84</v>
      </c>
      <c r="IF71" s="178" t="s">
        <v>84</v>
      </c>
      <c r="IG71" s="223" t="s">
        <v>84</v>
      </c>
      <c r="IH71" s="32" t="s">
        <v>84</v>
      </c>
      <c r="II71" s="178" t="s">
        <v>84</v>
      </c>
      <c r="IJ71" s="223" t="s">
        <v>84</v>
      </c>
      <c r="IK71" s="32" t="s">
        <v>84</v>
      </c>
      <c r="IL71" s="153" t="s">
        <v>84</v>
      </c>
      <c r="IM71" s="159" t="s">
        <v>84</v>
      </c>
      <c r="IN71" s="119" t="s">
        <v>63</v>
      </c>
      <c r="IO71" s="178" t="s">
        <v>63</v>
      </c>
      <c r="IP71" s="159" t="s">
        <v>63</v>
      </c>
      <c r="IQ71" s="119" t="s">
        <v>63</v>
      </c>
      <c r="IR71" s="178" t="s">
        <v>63</v>
      </c>
      <c r="IS71" s="223" t="s">
        <v>63</v>
      </c>
      <c r="IT71" s="32" t="s">
        <v>63</v>
      </c>
      <c r="IU71" s="153" t="s">
        <v>63</v>
      </c>
      <c r="IV71" s="119" t="s">
        <v>63</v>
      </c>
      <c r="IW71" s="119" t="s">
        <v>63</v>
      </c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219">SUM(L51, -L55)</f>
        <v>0.15260000000000001</v>
      </c>
      <c r="M72" s="144">
        <f t="shared" si="219"/>
        <v>0.15459999999999999</v>
      </c>
      <c r="N72" s="114">
        <f t="shared" si="219"/>
        <v>0.15390000000000001</v>
      </c>
      <c r="O72" s="174">
        <f t="shared" si="219"/>
        <v>0.1736</v>
      </c>
      <c r="P72" s="144">
        <f t="shared" si="219"/>
        <v>0.18690000000000001</v>
      </c>
      <c r="Q72" s="114">
        <f t="shared" si="219"/>
        <v>0.19530000000000003</v>
      </c>
      <c r="R72" s="175">
        <f t="shared" si="219"/>
        <v>0.20900000000000002</v>
      </c>
      <c r="S72" s="220">
        <f t="shared" si="219"/>
        <v>0.21690000000000001</v>
      </c>
      <c r="T72" s="15">
        <f t="shared" si="219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220">SUM(AZ51, -AZ56)</f>
        <v>0.24559999999999998</v>
      </c>
      <c r="BA72" s="116">
        <f t="shared" si="220"/>
        <v>0.24430000000000002</v>
      </c>
      <c r="BB72" s="171">
        <f t="shared" si="220"/>
        <v>0.26329999999999998</v>
      </c>
      <c r="BC72" s="149">
        <f t="shared" si="220"/>
        <v>0.30299999999999999</v>
      </c>
      <c r="BD72" s="116">
        <f t="shared" si="220"/>
        <v>0.29220000000000002</v>
      </c>
      <c r="BE72" s="175">
        <f t="shared" si="220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221">SUM(CP53, -CP58)</f>
        <v>0.31230000000000002</v>
      </c>
      <c r="CQ72" s="149">
        <f t="shared" si="221"/>
        <v>0.36319999999999997</v>
      </c>
      <c r="CR72" s="111">
        <f t="shared" si="221"/>
        <v>0.33150000000000002</v>
      </c>
      <c r="CS72" s="171">
        <f t="shared" si="221"/>
        <v>0.33660000000000001</v>
      </c>
      <c r="CT72" s="142">
        <f t="shared" si="221"/>
        <v>0.36480000000000001</v>
      </c>
      <c r="CU72" s="112">
        <f t="shared" si="221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SUM(CY53,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222">SUM(DF52, -DF57)</f>
        <v>0.3911</v>
      </c>
      <c r="DG72" s="111">
        <f t="shared" si="222"/>
        <v>0.38300000000000001</v>
      </c>
      <c r="DH72" s="171">
        <f t="shared" si="222"/>
        <v>0.39580000000000004</v>
      </c>
      <c r="DI72" s="142">
        <f t="shared" si="222"/>
        <v>0.3836</v>
      </c>
      <c r="DJ72" s="116">
        <f t="shared" si="222"/>
        <v>0.39</v>
      </c>
      <c r="DK72" s="175">
        <f t="shared" si="222"/>
        <v>0.35570000000000002</v>
      </c>
      <c r="DL72" s="116">
        <f t="shared" si="222"/>
        <v>0.3659</v>
      </c>
      <c r="DM72" s="111">
        <f t="shared" si="222"/>
        <v>0.36159999999999998</v>
      </c>
      <c r="DN72" s="328">
        <f t="shared" si="222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23">SUM(EC57, -EC68)</f>
        <v>0</v>
      </c>
      <c r="ED72" s="6">
        <f t="shared" si="223"/>
        <v>0</v>
      </c>
      <c r="EE72" s="6">
        <f t="shared" si="223"/>
        <v>0</v>
      </c>
      <c r="EF72" s="6">
        <f t="shared" si="223"/>
        <v>0</v>
      </c>
      <c r="EG72" s="6">
        <f t="shared" si="223"/>
        <v>0</v>
      </c>
      <c r="EH72" s="6">
        <f t="shared" si="223"/>
        <v>0</v>
      </c>
      <c r="EI72" s="6">
        <f t="shared" si="223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224">SUM(FS51, -FS56)</f>
        <v>0.39199999999999996</v>
      </c>
      <c r="FT72" s="175">
        <f t="shared" si="224"/>
        <v>0.37969999999999998</v>
      </c>
      <c r="FU72" s="142">
        <f t="shared" si="224"/>
        <v>0.39229999999999998</v>
      </c>
      <c r="FV72" s="116">
        <f t="shared" si="224"/>
        <v>0.39410000000000001</v>
      </c>
      <c r="FW72" s="175">
        <f t="shared" si="224"/>
        <v>0.38779999999999998</v>
      </c>
      <c r="FX72" s="142">
        <f t="shared" si="224"/>
        <v>0.38300000000000001</v>
      </c>
      <c r="FY72" s="116">
        <f t="shared" si="224"/>
        <v>0.35949999999999999</v>
      </c>
      <c r="FZ72" s="175">
        <f t="shared" si="224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225">SUM(GM51, -GM55)</f>
        <v>0.35200000000000004</v>
      </c>
      <c r="GN72" s="116">
        <f t="shared" si="225"/>
        <v>0.37280000000000002</v>
      </c>
      <c r="GO72" s="175">
        <f t="shared" si="225"/>
        <v>0.3624</v>
      </c>
      <c r="GP72" s="142">
        <f t="shared" si="225"/>
        <v>0.3669</v>
      </c>
      <c r="GQ72" s="116">
        <f t="shared" si="225"/>
        <v>0.32110000000000005</v>
      </c>
      <c r="GR72" s="175">
        <f t="shared" si="225"/>
        <v>0.27829999999999999</v>
      </c>
      <c r="GS72" s="116">
        <f t="shared" si="225"/>
        <v>0.30430000000000001</v>
      </c>
      <c r="GT72" s="116">
        <f t="shared" si="225"/>
        <v>0.31669999999999998</v>
      </c>
      <c r="GU72" s="204">
        <f>SUM(GU52, -GU58)</f>
        <v>0.31779999999999997</v>
      </c>
      <c r="GV72" s="6">
        <f t="shared" ref="GV72:HA72" si="226">SUM(GV57, -GV68)</f>
        <v>0</v>
      </c>
      <c r="GW72" s="6">
        <f t="shared" si="226"/>
        <v>0</v>
      </c>
      <c r="GX72" s="6">
        <f t="shared" si="226"/>
        <v>0</v>
      </c>
      <c r="GY72" s="6">
        <f t="shared" si="226"/>
        <v>0</v>
      </c>
      <c r="GZ72" s="6">
        <f t="shared" si="226"/>
        <v>0</v>
      </c>
      <c r="HA72" s="6">
        <f t="shared" si="226"/>
        <v>0</v>
      </c>
      <c r="HC72" s="162">
        <f>SUM(HC53, -HC58)</f>
        <v>0.36409999999999998</v>
      </c>
      <c r="HD72" s="204">
        <f>SUM(HD52, -HD58)</f>
        <v>0.34710000000000002</v>
      </c>
      <c r="HE72" s="172">
        <f>SUM(HE52, -HE58)</f>
        <v>0.36899999999999999</v>
      </c>
      <c r="HF72" s="142">
        <f>SUM(HF52, -HF58)</f>
        <v>0.3508</v>
      </c>
      <c r="HG72" s="116">
        <f>SUM(HG51, -HG56)</f>
        <v>0.34329999999999999</v>
      </c>
      <c r="HH72" s="175">
        <f t="shared" ref="HH72:HM72" si="227">SUM(HH52, -HH58)</f>
        <v>0.34210000000000002</v>
      </c>
      <c r="HI72" s="140">
        <f t="shared" si="227"/>
        <v>0.38739999999999997</v>
      </c>
      <c r="HJ72" s="112">
        <f t="shared" si="227"/>
        <v>0.3891</v>
      </c>
      <c r="HK72" s="172">
        <f t="shared" si="227"/>
        <v>0.37960000000000005</v>
      </c>
      <c r="HL72" s="140">
        <f t="shared" si="227"/>
        <v>0.3765</v>
      </c>
      <c r="HM72" s="112">
        <f t="shared" si="227"/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 t="shared" ref="HU72:IF72" si="228">SUM(HU52, -HU57)</f>
        <v>0.37239999999999995</v>
      </c>
      <c r="HV72" s="112">
        <f t="shared" si="228"/>
        <v>0.37959999999999999</v>
      </c>
      <c r="HW72" s="172">
        <f t="shared" si="228"/>
        <v>0.36199999999999999</v>
      </c>
      <c r="HX72" s="140">
        <f t="shared" si="228"/>
        <v>0.3911</v>
      </c>
      <c r="HY72" s="112">
        <f t="shared" si="228"/>
        <v>0.3947</v>
      </c>
      <c r="HZ72" s="172">
        <f t="shared" si="228"/>
        <v>0.41570000000000001</v>
      </c>
      <c r="IA72" s="140">
        <f t="shared" si="228"/>
        <v>0.41410000000000002</v>
      </c>
      <c r="IB72" s="112">
        <f t="shared" si="228"/>
        <v>0.41189999999999999</v>
      </c>
      <c r="IC72" s="172">
        <f t="shared" si="228"/>
        <v>0.39139999999999997</v>
      </c>
      <c r="ID72" s="222">
        <f t="shared" si="228"/>
        <v>0.39150000000000001</v>
      </c>
      <c r="IE72" s="89">
        <f t="shared" si="228"/>
        <v>0.42410000000000003</v>
      </c>
      <c r="IF72" s="172">
        <f t="shared" si="228"/>
        <v>0.44179999999999997</v>
      </c>
      <c r="IG72" s="222">
        <f t="shared" ref="IG72:IH72" si="229">SUM(IG52, -IG57)</f>
        <v>0.42899999999999999</v>
      </c>
      <c r="IH72" s="89">
        <f t="shared" si="229"/>
        <v>0.4486</v>
      </c>
      <c r="II72" s="172">
        <f t="shared" ref="II72" si="230">SUM(II52, -II57)</f>
        <v>0.45619999999999999</v>
      </c>
      <c r="IJ72" s="222">
        <f t="shared" ref="IJ72" si="231">SUM(IJ52, -IJ57)</f>
        <v>0.42609999999999998</v>
      </c>
      <c r="IK72" s="89">
        <f t="shared" ref="IK72:IL72" si="232">SUM(IK52, -IK57)</f>
        <v>0.45379999999999998</v>
      </c>
      <c r="IL72" s="146">
        <f t="shared" si="232"/>
        <v>0.48699999999999999</v>
      </c>
      <c r="IM72" s="140">
        <f t="shared" ref="IM72" si="233">SUM(IM52, -IM57)</f>
        <v>0.50860000000000005</v>
      </c>
      <c r="IN72" s="112">
        <f t="shared" ref="IN72:IT72" si="234">SUM(IN52, -IN57)</f>
        <v>0.51679999999999993</v>
      </c>
      <c r="IO72" s="172">
        <f t="shared" si="234"/>
        <v>0.50619999999999998</v>
      </c>
      <c r="IP72" s="140">
        <f t="shared" si="234"/>
        <v>0.50560000000000005</v>
      </c>
      <c r="IQ72" s="112">
        <f t="shared" si="234"/>
        <v>0.47260000000000002</v>
      </c>
      <c r="IR72" s="172">
        <f t="shared" si="234"/>
        <v>0.46860000000000002</v>
      </c>
      <c r="IS72" s="222">
        <f t="shared" si="234"/>
        <v>0.46929999999999999</v>
      </c>
      <c r="IT72" s="89">
        <f t="shared" si="234"/>
        <v>0.4723</v>
      </c>
      <c r="IU72" s="146">
        <f t="shared" ref="IU72:IV72" si="235">SUM(IU52, -IU57)</f>
        <v>0.46899999999999997</v>
      </c>
      <c r="IV72" s="112">
        <f t="shared" ref="IV72:IW72" si="236">SUM(IV52, -IV57)</f>
        <v>0.45690000000000003</v>
      </c>
      <c r="IW72" s="112">
        <f t="shared" si="236"/>
        <v>0.4572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37">SUM(JM57, -JM68)</f>
        <v>0</v>
      </c>
      <c r="JN72" s="6">
        <f t="shared" si="237"/>
        <v>0</v>
      </c>
      <c r="JO72" s="6">
        <f t="shared" si="237"/>
        <v>0</v>
      </c>
      <c r="JP72" s="6">
        <f t="shared" si="237"/>
        <v>0</v>
      </c>
      <c r="JQ72" s="6">
        <f t="shared" si="237"/>
        <v>0</v>
      </c>
      <c r="JR72" s="6">
        <f t="shared" si="237"/>
        <v>0</v>
      </c>
      <c r="JS72" s="6">
        <f t="shared" si="237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3" t="s">
        <v>70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38" t="s">
        <v>70</v>
      </c>
      <c r="HY73" s="113" t="s">
        <v>70</v>
      </c>
      <c r="HZ73" s="173" t="s">
        <v>60</v>
      </c>
      <c r="IA73" s="138" t="s">
        <v>60</v>
      </c>
      <c r="IB73" s="113" t="s">
        <v>60</v>
      </c>
      <c r="IC73" s="173" t="s">
        <v>70</v>
      </c>
      <c r="ID73" s="219" t="s">
        <v>70</v>
      </c>
      <c r="IE73" s="42" t="s">
        <v>70</v>
      </c>
      <c r="IF73" s="173" t="s">
        <v>70</v>
      </c>
      <c r="IG73" s="219" t="s">
        <v>70</v>
      </c>
      <c r="IH73" s="42" t="s">
        <v>70</v>
      </c>
      <c r="II73" s="173" t="s">
        <v>70</v>
      </c>
      <c r="IJ73" s="219" t="s">
        <v>70</v>
      </c>
      <c r="IK73" s="42" t="s">
        <v>70</v>
      </c>
      <c r="IL73" s="143" t="s">
        <v>70</v>
      </c>
      <c r="IM73" s="138" t="s">
        <v>70</v>
      </c>
      <c r="IN73" s="113" t="s">
        <v>60</v>
      </c>
      <c r="IO73" s="173" t="s">
        <v>60</v>
      </c>
      <c r="IP73" s="138" t="s">
        <v>60</v>
      </c>
      <c r="IQ73" s="113" t="s">
        <v>60</v>
      </c>
      <c r="IR73" s="173" t="s">
        <v>60</v>
      </c>
      <c r="IS73" s="219" t="s">
        <v>60</v>
      </c>
      <c r="IT73" s="42" t="s">
        <v>60</v>
      </c>
      <c r="IU73" s="143" t="s">
        <v>60</v>
      </c>
      <c r="IV73" s="113" t="s">
        <v>60</v>
      </c>
      <c r="IW73" s="113" t="s">
        <v>60</v>
      </c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38">SUM(O51, -O54)</f>
        <v>0.1535</v>
      </c>
      <c r="P74" s="142">
        <f t="shared" si="238"/>
        <v>0.18510000000000001</v>
      </c>
      <c r="Q74" s="112">
        <f t="shared" si="238"/>
        <v>0.17920000000000003</v>
      </c>
      <c r="R74" s="172">
        <f t="shared" si="238"/>
        <v>0.1988</v>
      </c>
      <c r="S74" s="220">
        <f t="shared" si="238"/>
        <v>0.21400000000000002</v>
      </c>
      <c r="T74" s="15">
        <f t="shared" si="238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39">SUM(CQ54, -CQ58)</f>
        <v>0.34360000000000002</v>
      </c>
      <c r="CR74" s="112">
        <f t="shared" si="239"/>
        <v>0.32479999999999998</v>
      </c>
      <c r="CS74" s="172">
        <f t="shared" si="239"/>
        <v>0.32750000000000001</v>
      </c>
      <c r="CT74" s="140">
        <f t="shared" si="239"/>
        <v>0.3614</v>
      </c>
      <c r="CU74" s="116">
        <f t="shared" si="239"/>
        <v>0.3337</v>
      </c>
      <c r="CV74" s="175">
        <f t="shared" si="239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40">SUM(DF53, -DF58)</f>
        <v>0.35589999999999999</v>
      </c>
      <c r="DG74" s="111">
        <f t="shared" si="240"/>
        <v>0.35389999999999999</v>
      </c>
      <c r="DH74" s="172">
        <f t="shared" si="240"/>
        <v>0.35060000000000002</v>
      </c>
      <c r="DI74" s="149">
        <f t="shared" si="240"/>
        <v>0.30449999999999999</v>
      </c>
      <c r="DJ74" s="111">
        <f t="shared" si="240"/>
        <v>0.29660000000000003</v>
      </c>
      <c r="DK74" s="171">
        <f t="shared" si="240"/>
        <v>0.28620000000000001</v>
      </c>
      <c r="DL74" s="112">
        <f t="shared" si="240"/>
        <v>0.29700000000000004</v>
      </c>
      <c r="DM74" s="112">
        <f t="shared" si="240"/>
        <v>0.30230000000000001</v>
      </c>
      <c r="DN74" s="328">
        <f t="shared" si="240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5">
        <f>SUM(HE53, -HE58)</f>
        <v>0.36080000000000001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 t="shared" ref="HU74:IF74" si="241">SUM(HU53, -HU58)</f>
        <v>0.371</v>
      </c>
      <c r="HV74" s="116">
        <f t="shared" si="241"/>
        <v>0.373</v>
      </c>
      <c r="HW74" s="175">
        <f t="shared" si="241"/>
        <v>0.33739999999999998</v>
      </c>
      <c r="HX74" s="142">
        <f t="shared" si="241"/>
        <v>0.34109999999999996</v>
      </c>
      <c r="HY74" s="116">
        <f t="shared" si="241"/>
        <v>0.34429999999999999</v>
      </c>
      <c r="HZ74" s="175">
        <f t="shared" si="241"/>
        <v>0.3493</v>
      </c>
      <c r="IA74" s="142">
        <f t="shared" si="241"/>
        <v>0.32879999999999998</v>
      </c>
      <c r="IB74" s="116">
        <f t="shared" si="241"/>
        <v>0.32950000000000002</v>
      </c>
      <c r="IC74" s="175">
        <f t="shared" si="241"/>
        <v>0.33960000000000001</v>
      </c>
      <c r="ID74" s="220">
        <f t="shared" si="241"/>
        <v>0.3619</v>
      </c>
      <c r="IE74" s="15">
        <f t="shared" si="241"/>
        <v>0.39269999999999999</v>
      </c>
      <c r="IF74" s="175">
        <f t="shared" si="241"/>
        <v>0.3977</v>
      </c>
      <c r="IG74" s="220">
        <f t="shared" ref="IG74:IH74" si="242">SUM(IG53, -IG58)</f>
        <v>0.38469999999999999</v>
      </c>
      <c r="IH74" s="15">
        <f t="shared" si="242"/>
        <v>0.40050000000000002</v>
      </c>
      <c r="II74" s="175">
        <f t="shared" ref="II74" si="243">SUM(II53, -II58)</f>
        <v>0.37390000000000001</v>
      </c>
      <c r="IJ74" s="220">
        <f t="shared" ref="IJ74" si="244">SUM(IJ53, -IJ58)</f>
        <v>0.34859999999999997</v>
      </c>
      <c r="IK74" s="15">
        <f t="shared" ref="IK74:IL74" si="245">SUM(IK53, -IK58)</f>
        <v>0.36159999999999998</v>
      </c>
      <c r="IL74" s="147">
        <f t="shared" si="245"/>
        <v>0.38160000000000005</v>
      </c>
      <c r="IM74" s="142">
        <f t="shared" ref="IM74" si="246">SUM(IM53, -IM58)</f>
        <v>0.3901</v>
      </c>
      <c r="IN74" s="116">
        <f t="shared" ref="IN74:IT74" si="247">SUM(IN53, -IN58)</f>
        <v>0.3891</v>
      </c>
      <c r="IO74" s="175">
        <f t="shared" si="247"/>
        <v>0.4002</v>
      </c>
      <c r="IP74" s="142">
        <f t="shared" si="247"/>
        <v>0.38580000000000003</v>
      </c>
      <c r="IQ74" s="116">
        <f t="shared" si="247"/>
        <v>0.38700000000000001</v>
      </c>
      <c r="IR74" s="175">
        <f t="shared" si="247"/>
        <v>0.41259999999999997</v>
      </c>
      <c r="IS74" s="220">
        <f t="shared" si="247"/>
        <v>0.40939999999999999</v>
      </c>
      <c r="IT74" s="15">
        <f t="shared" si="247"/>
        <v>0.40179999999999999</v>
      </c>
      <c r="IU74" s="147">
        <f t="shared" ref="IU74:IV74" si="248">SUM(IU53, -IU58)</f>
        <v>0.39760000000000001</v>
      </c>
      <c r="IV74" s="116">
        <f t="shared" ref="IV74:IW74" si="249">SUM(IV53, -IV58)</f>
        <v>0.41449999999999998</v>
      </c>
      <c r="IW74" s="116">
        <f t="shared" si="249"/>
        <v>0.4199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82" t="s">
        <v>67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38" t="s">
        <v>60</v>
      </c>
      <c r="HY75" s="113" t="s">
        <v>60</v>
      </c>
      <c r="HZ75" s="173" t="s">
        <v>70</v>
      </c>
      <c r="IA75" s="160" t="s">
        <v>44</v>
      </c>
      <c r="IB75" s="184" t="s">
        <v>44</v>
      </c>
      <c r="IC75" s="173" t="s">
        <v>60</v>
      </c>
      <c r="ID75" s="219" t="s">
        <v>60</v>
      </c>
      <c r="IE75" s="36" t="s">
        <v>67</v>
      </c>
      <c r="IF75" s="182" t="s">
        <v>67</v>
      </c>
      <c r="IG75" s="224" t="s">
        <v>67</v>
      </c>
      <c r="IH75" s="42" t="s">
        <v>60</v>
      </c>
      <c r="II75" s="182" t="s">
        <v>67</v>
      </c>
      <c r="IJ75" s="224" t="s">
        <v>67</v>
      </c>
      <c r="IK75" s="36" t="s">
        <v>67</v>
      </c>
      <c r="IL75" s="143" t="s">
        <v>60</v>
      </c>
      <c r="IM75" s="138" t="s">
        <v>60</v>
      </c>
      <c r="IN75" s="113" t="s">
        <v>70</v>
      </c>
      <c r="IO75" s="173" t="s">
        <v>70</v>
      </c>
      <c r="IP75" s="138" t="s">
        <v>70</v>
      </c>
      <c r="IQ75" s="113" t="s">
        <v>70</v>
      </c>
      <c r="IR75" s="173" t="s">
        <v>70</v>
      </c>
      <c r="IS75" s="219" t="s">
        <v>70</v>
      </c>
      <c r="IT75" s="42" t="s">
        <v>70</v>
      </c>
      <c r="IU75" s="143" t="s">
        <v>70</v>
      </c>
      <c r="IV75" s="113" t="s">
        <v>70</v>
      </c>
      <c r="IW75" s="113" t="s">
        <v>70</v>
      </c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50">SUM(O51, -O53)</f>
        <v>0.15140000000000001</v>
      </c>
      <c r="P76" s="140">
        <f t="shared" si="250"/>
        <v>0.18140000000000001</v>
      </c>
      <c r="Q76" s="116">
        <f t="shared" si="250"/>
        <v>0.15870000000000001</v>
      </c>
      <c r="R76" s="175">
        <f t="shared" si="250"/>
        <v>0.17290000000000003</v>
      </c>
      <c r="S76" s="222">
        <f t="shared" si="250"/>
        <v>0.18450000000000003</v>
      </c>
      <c r="T76" s="89">
        <f t="shared" si="250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51">SUM(AA52, -AA56)</f>
        <v>0.18609999999999999</v>
      </c>
      <c r="AB76" s="142">
        <f t="shared" si="251"/>
        <v>0.15279999999999999</v>
      </c>
      <c r="AC76" s="116">
        <f t="shared" si="251"/>
        <v>0.1673</v>
      </c>
      <c r="AD76" s="175">
        <f t="shared" si="251"/>
        <v>0.16539999999999999</v>
      </c>
      <c r="AE76" s="220">
        <f t="shared" si="251"/>
        <v>0.18379999999999999</v>
      </c>
      <c r="AF76" s="15">
        <f t="shared" si="251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52">SUM(AJ52, -AJ57)</f>
        <v>0.184</v>
      </c>
      <c r="AK76" s="220">
        <f t="shared" si="252"/>
        <v>0.17449999999999999</v>
      </c>
      <c r="AL76" s="15">
        <f t="shared" si="252"/>
        <v>0.1774</v>
      </c>
      <c r="AM76" s="147">
        <f t="shared" si="252"/>
        <v>0.21359999999999998</v>
      </c>
      <c r="AN76" s="140">
        <f t="shared" si="252"/>
        <v>0.20939999999999998</v>
      </c>
      <c r="AO76" s="112">
        <f t="shared" si="252"/>
        <v>0.22120000000000001</v>
      </c>
      <c r="AP76" s="172">
        <f t="shared" si="252"/>
        <v>0.20449999999999999</v>
      </c>
      <c r="AQ76" s="140">
        <f t="shared" si="252"/>
        <v>0.20030000000000001</v>
      </c>
      <c r="AR76" s="112">
        <f t="shared" si="252"/>
        <v>0.18330000000000002</v>
      </c>
      <c r="AS76" s="172">
        <f t="shared" si="252"/>
        <v>0.1966</v>
      </c>
      <c r="AT76" s="220">
        <f t="shared" si="252"/>
        <v>0.16650000000000001</v>
      </c>
      <c r="AU76" s="15">
        <f t="shared" si="252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53">SUM(BV52, -BV57)</f>
        <v>0.30099999999999999</v>
      </c>
      <c r="BW76" s="111">
        <f t="shared" si="253"/>
        <v>0.29299999999999998</v>
      </c>
      <c r="BX76" s="172">
        <f t="shared" si="253"/>
        <v>0.29100000000000004</v>
      </c>
      <c r="BY76" s="222">
        <f t="shared" si="253"/>
        <v>0.32620000000000005</v>
      </c>
      <c r="BZ76" s="89">
        <f t="shared" si="253"/>
        <v>0.3236</v>
      </c>
      <c r="CA76" s="146">
        <f t="shared" si="253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54">SUM(CX52, -CX57)</f>
        <v>0.28749999999999998</v>
      </c>
      <c r="CY76" s="183">
        <f t="shared" si="254"/>
        <v>0.29159999999999997</v>
      </c>
      <c r="CZ76" s="162">
        <f t="shared" si="254"/>
        <v>0.30359999999999998</v>
      </c>
      <c r="DA76" s="204">
        <f t="shared" si="254"/>
        <v>0.3135</v>
      </c>
      <c r="DB76" s="171">
        <f t="shared" si="254"/>
        <v>0.29959999999999998</v>
      </c>
      <c r="DC76" s="149">
        <f t="shared" si="254"/>
        <v>0.29769999999999996</v>
      </c>
      <c r="DD76" s="111">
        <f t="shared" si="254"/>
        <v>0.31810000000000005</v>
      </c>
      <c r="DE76" s="172">
        <f t="shared" ref="DE76:DN76" si="255">SUM(DE54, -DE58)</f>
        <v>0.35189999999999999</v>
      </c>
      <c r="DF76" s="140">
        <f t="shared" si="255"/>
        <v>0.35470000000000002</v>
      </c>
      <c r="DG76" s="112">
        <f t="shared" si="255"/>
        <v>0.34589999999999999</v>
      </c>
      <c r="DH76" s="171">
        <f t="shared" si="255"/>
        <v>0.34189999999999998</v>
      </c>
      <c r="DI76" s="140">
        <f t="shared" si="255"/>
        <v>0.30280000000000001</v>
      </c>
      <c r="DJ76" s="112">
        <f t="shared" si="255"/>
        <v>0.28839999999999999</v>
      </c>
      <c r="DK76" s="172">
        <f t="shared" si="255"/>
        <v>0.2742</v>
      </c>
      <c r="DL76" s="111">
        <f t="shared" si="255"/>
        <v>0.2717</v>
      </c>
      <c r="DM76" s="111">
        <f t="shared" si="255"/>
        <v>0.29559999999999997</v>
      </c>
      <c r="DN76" s="331">
        <f t="shared" si="255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83">
        <f>SUM(HE54, -HE58)</f>
        <v>0.35770000000000002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42">
        <f>SUM(HX53, -HX57)</f>
        <v>0.32819999999999999</v>
      </c>
      <c r="HY76" s="116">
        <f>SUM(HY53, -HY57)</f>
        <v>0.3301</v>
      </c>
      <c r="HZ76" s="175">
        <f>SUM(HZ53, -HZ57)</f>
        <v>0.3276</v>
      </c>
      <c r="IA76" s="142">
        <f>SUM(IA51, -IA56)</f>
        <v>0.32229999999999998</v>
      </c>
      <c r="IB76" s="116">
        <f>SUM(IB51, -IB56)</f>
        <v>0.32769999999999999</v>
      </c>
      <c r="IC76" s="175">
        <f>SUM(IC53, -IC57)</f>
        <v>0.3196</v>
      </c>
      <c r="ID76" s="220">
        <f>SUM(ID53, -ID57)</f>
        <v>0.32300000000000001</v>
      </c>
      <c r="IE76" s="215">
        <f>SUM(IE54, -IE58)</f>
        <v>0.33829999999999999</v>
      </c>
      <c r="IF76" s="183">
        <f>SUM(IF54, -IF58)</f>
        <v>0.35270000000000001</v>
      </c>
      <c r="IG76" s="230">
        <f>SUM(IG54, -IG58)</f>
        <v>0.35930000000000001</v>
      </c>
      <c r="IH76" s="15">
        <f>SUM(IH53, -IH57)</f>
        <v>0.3543</v>
      </c>
      <c r="II76" s="183">
        <f>SUM(II54, -II58)</f>
        <v>0.3569</v>
      </c>
      <c r="IJ76" s="230">
        <f>SUM(IJ54, -IJ58)</f>
        <v>0.34160000000000001</v>
      </c>
      <c r="IK76" s="215">
        <f>SUM(IK54, -IK58)</f>
        <v>0.3427</v>
      </c>
      <c r="IL76" s="147">
        <f t="shared" ref="IL76:IT76" si="256">SUM(IL53, -IL57)</f>
        <v>0.37019999999999997</v>
      </c>
      <c r="IM76" s="142">
        <f t="shared" si="256"/>
        <v>0.37990000000000002</v>
      </c>
      <c r="IN76" s="116">
        <f t="shared" si="256"/>
        <v>0.38859999999999995</v>
      </c>
      <c r="IO76" s="175">
        <f t="shared" si="256"/>
        <v>0.39159999999999995</v>
      </c>
      <c r="IP76" s="142">
        <f t="shared" si="256"/>
        <v>0.37630000000000002</v>
      </c>
      <c r="IQ76" s="116">
        <f t="shared" si="256"/>
        <v>0.3604</v>
      </c>
      <c r="IR76" s="175">
        <f t="shared" si="256"/>
        <v>0.35870000000000002</v>
      </c>
      <c r="IS76" s="220">
        <f t="shared" si="256"/>
        <v>0.3629</v>
      </c>
      <c r="IT76" s="15">
        <f t="shared" si="256"/>
        <v>0.36080000000000001</v>
      </c>
      <c r="IU76" s="147">
        <f t="shared" ref="IU76:IV76" si="257">SUM(IU53, -IU57)</f>
        <v>0.3508</v>
      </c>
      <c r="IV76" s="116">
        <f t="shared" ref="IV76:IW76" si="258">SUM(IV53, -IV57)</f>
        <v>0.36680000000000001</v>
      </c>
      <c r="IW76" s="116">
        <f t="shared" si="258"/>
        <v>0.37309999999999999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78" t="s">
        <v>84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60" t="s">
        <v>44</v>
      </c>
      <c r="HY77" s="184" t="s">
        <v>44</v>
      </c>
      <c r="HZ77" s="195" t="s">
        <v>44</v>
      </c>
      <c r="IA77" s="138" t="s">
        <v>70</v>
      </c>
      <c r="IB77" s="113" t="s">
        <v>70</v>
      </c>
      <c r="IC77" s="195" t="s">
        <v>44</v>
      </c>
      <c r="ID77" s="224" t="s">
        <v>67</v>
      </c>
      <c r="IE77" s="42" t="s">
        <v>60</v>
      </c>
      <c r="IF77" s="173" t="s">
        <v>60</v>
      </c>
      <c r="IG77" s="219" t="s">
        <v>60</v>
      </c>
      <c r="IH77" s="36" t="s">
        <v>67</v>
      </c>
      <c r="II77" s="173" t="s">
        <v>60</v>
      </c>
      <c r="IJ77" s="233" t="s">
        <v>37</v>
      </c>
      <c r="IK77" s="42" t="s">
        <v>60</v>
      </c>
      <c r="IL77" s="161" t="s">
        <v>67</v>
      </c>
      <c r="IM77" s="196" t="s">
        <v>67</v>
      </c>
      <c r="IN77" s="164" t="s">
        <v>59</v>
      </c>
      <c r="IO77" s="182" t="s">
        <v>59</v>
      </c>
      <c r="IP77" s="150" t="s">
        <v>45</v>
      </c>
      <c r="IQ77" s="115" t="s">
        <v>38</v>
      </c>
      <c r="IR77" s="176" t="s">
        <v>38</v>
      </c>
      <c r="IS77" s="255" t="s">
        <v>38</v>
      </c>
      <c r="IT77" s="11" t="s">
        <v>38</v>
      </c>
      <c r="IU77" s="151" t="s">
        <v>38</v>
      </c>
      <c r="IV77" s="115" t="s">
        <v>38</v>
      </c>
      <c r="IW77" s="115" t="s">
        <v>38</v>
      </c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59">SUM(CZ53, -CZ57)</f>
        <v>0.2883</v>
      </c>
      <c r="DA78" s="111">
        <f t="shared" si="259"/>
        <v>0.29959999999999998</v>
      </c>
      <c r="DB78" s="183">
        <f t="shared" si="259"/>
        <v>0.28610000000000002</v>
      </c>
      <c r="DC78" s="162">
        <f t="shared" si="259"/>
        <v>0.26800000000000002</v>
      </c>
      <c r="DD78" s="204">
        <f t="shared" si="259"/>
        <v>0.26529999999999998</v>
      </c>
      <c r="DE78" s="183">
        <f t="shared" si="259"/>
        <v>0.32490000000000002</v>
      </c>
      <c r="DF78" s="162">
        <f t="shared" si="259"/>
        <v>0.32469999999999999</v>
      </c>
      <c r="DG78" s="204">
        <f t="shared" si="259"/>
        <v>0.3196</v>
      </c>
      <c r="DH78" s="172">
        <f t="shared" si="259"/>
        <v>0.32120000000000004</v>
      </c>
      <c r="DI78" s="162">
        <f t="shared" si="259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60">SUM(EC67, -EC74)</f>
        <v>0</v>
      </c>
      <c r="ED78" s="6">
        <f t="shared" si="260"/>
        <v>0</v>
      </c>
      <c r="EE78" s="6">
        <f t="shared" si="260"/>
        <v>0</v>
      </c>
      <c r="EF78" s="6">
        <f t="shared" si="260"/>
        <v>0</v>
      </c>
      <c r="EG78" s="6">
        <f t="shared" si="260"/>
        <v>0</v>
      </c>
      <c r="EH78" s="6">
        <f t="shared" si="260"/>
        <v>0</v>
      </c>
      <c r="EI78" s="6">
        <f t="shared" si="260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61">SUM(FP53, -FP58)</f>
        <v>0.38100000000000001</v>
      </c>
      <c r="FQ78" s="175">
        <f t="shared" si="261"/>
        <v>0.35270000000000001</v>
      </c>
      <c r="FR78" s="142">
        <f t="shared" si="261"/>
        <v>0.37519999999999998</v>
      </c>
      <c r="FS78" s="116">
        <f t="shared" si="261"/>
        <v>0.36569999999999997</v>
      </c>
      <c r="FT78" s="175">
        <f t="shared" si="261"/>
        <v>0.35360000000000003</v>
      </c>
      <c r="FU78" s="142">
        <f t="shared" si="261"/>
        <v>0.34229999999999999</v>
      </c>
      <c r="FV78" s="116">
        <f t="shared" si="261"/>
        <v>0.35670000000000002</v>
      </c>
      <c r="FW78" s="175">
        <f t="shared" si="261"/>
        <v>0.35670000000000002</v>
      </c>
      <c r="FX78" s="149">
        <f>SUM(FX52, -FX57)</f>
        <v>0.34570000000000001</v>
      </c>
      <c r="FY78" s="112">
        <f t="shared" ref="FY78:GD78" si="262">SUM(FY54, -FY58)</f>
        <v>0.34179999999999999</v>
      </c>
      <c r="FZ78" s="172">
        <f t="shared" si="262"/>
        <v>0.30620000000000003</v>
      </c>
      <c r="GA78" s="142">
        <f t="shared" si="262"/>
        <v>0.30419999999999997</v>
      </c>
      <c r="GB78" s="116">
        <f t="shared" si="262"/>
        <v>0.2868</v>
      </c>
      <c r="GC78" s="175">
        <f t="shared" si="262"/>
        <v>0.28289999999999998</v>
      </c>
      <c r="GD78" s="142">
        <f t="shared" si="262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63">SUM(GV67, -GV74)</f>
        <v>0</v>
      </c>
      <c r="GW78" s="6">
        <f t="shared" si="263"/>
        <v>0</v>
      </c>
      <c r="GX78" s="6">
        <f t="shared" si="263"/>
        <v>0</v>
      </c>
      <c r="GY78" s="6">
        <f t="shared" si="263"/>
        <v>0</v>
      </c>
      <c r="GZ78" s="6">
        <f t="shared" si="263"/>
        <v>0</v>
      </c>
      <c r="HA78" s="6">
        <f t="shared" si="263"/>
        <v>0</v>
      </c>
      <c r="HC78" s="140">
        <f>SUM(HC52, -HC57)</f>
        <v>0.31559999999999999</v>
      </c>
      <c r="HD78" s="111">
        <f>SUM(HD52, -HD57)</f>
        <v>0.30690000000000001</v>
      </c>
      <c r="HE78" s="172">
        <f>SUM(HE52, -HE57)</f>
        <v>0.33119999999999999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42">
        <f>SUM(HX51, -HX56)</f>
        <v>0.31619999999999998</v>
      </c>
      <c r="HY78" s="116">
        <f>SUM(HY51, -HY56)</f>
        <v>0.32269999999999999</v>
      </c>
      <c r="HZ78" s="175">
        <f>SUM(HZ51, -HZ56)</f>
        <v>0.32689999999999997</v>
      </c>
      <c r="IA78" s="142">
        <f>SUM(IA53, -IA57)</f>
        <v>0.32050000000000001</v>
      </c>
      <c r="IB78" s="116">
        <f>SUM(IB53, -IB57)</f>
        <v>0.3196</v>
      </c>
      <c r="IC78" s="175">
        <f>SUM(IC51, -IC56)</f>
        <v>0.31739999999999996</v>
      </c>
      <c r="ID78" s="230">
        <f>SUM(ID54, -ID58)</f>
        <v>0.30259999999999998</v>
      </c>
      <c r="IE78" s="15">
        <f>SUM(IE53, -IE57)</f>
        <v>0.32730000000000004</v>
      </c>
      <c r="IF78" s="175">
        <f>SUM(IF53, -IF57)</f>
        <v>0.3463</v>
      </c>
      <c r="IG78" s="220">
        <f>SUM(IG53, -IG57)</f>
        <v>0.32929999999999998</v>
      </c>
      <c r="IH78" s="215">
        <f>SUM(IH54, -IH58)</f>
        <v>0.3503</v>
      </c>
      <c r="II78" s="175">
        <f>SUM(II53, -II57)</f>
        <v>0.33250000000000002</v>
      </c>
      <c r="IJ78" s="220">
        <f>SUM(IJ51, -IJ56)</f>
        <v>0.31869999999999998</v>
      </c>
      <c r="IK78" s="15">
        <f>SUM(IK53, -IK57)</f>
        <v>0.34179999999999999</v>
      </c>
      <c r="IL78" s="232">
        <f t="shared" ref="IL78:IT78" si="264">SUM(IL54, -IL58)</f>
        <v>0.3543</v>
      </c>
      <c r="IM78" s="162">
        <f t="shared" si="264"/>
        <v>0.32600000000000001</v>
      </c>
      <c r="IN78" s="111">
        <f t="shared" si="264"/>
        <v>0.31469999999999998</v>
      </c>
      <c r="IO78" s="171">
        <f t="shared" si="264"/>
        <v>0.32250000000000001</v>
      </c>
      <c r="IP78" s="162">
        <f t="shared" si="264"/>
        <v>0.31260000000000004</v>
      </c>
      <c r="IQ78" s="114">
        <f t="shared" si="264"/>
        <v>0.30830000000000002</v>
      </c>
      <c r="IR78" s="174">
        <f t="shared" si="264"/>
        <v>0.3422</v>
      </c>
      <c r="IS78" s="221">
        <f t="shared" si="264"/>
        <v>0.33309999999999995</v>
      </c>
      <c r="IT78" s="92">
        <f t="shared" si="264"/>
        <v>0.32829999999999998</v>
      </c>
      <c r="IU78" s="145">
        <f t="shared" ref="IU78:IV78" si="265">SUM(IU54, -IU58)</f>
        <v>0.33329999999999999</v>
      </c>
      <c r="IV78" s="114">
        <f t="shared" ref="IV78:IW78" si="266">SUM(IV54, -IV58)</f>
        <v>0.33609999999999995</v>
      </c>
      <c r="IW78" s="114">
        <f t="shared" si="266"/>
        <v>0.33610000000000001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67">SUM(JM67, -JM74)</f>
        <v>0</v>
      </c>
      <c r="JN78" s="6">
        <f t="shared" si="267"/>
        <v>0</v>
      </c>
      <c r="JO78" s="6">
        <f t="shared" si="267"/>
        <v>0</v>
      </c>
      <c r="JP78" s="6">
        <f t="shared" si="267"/>
        <v>0</v>
      </c>
      <c r="JQ78" s="6">
        <f t="shared" si="267"/>
        <v>0</v>
      </c>
      <c r="JR78" s="6">
        <f t="shared" si="267"/>
        <v>0</v>
      </c>
      <c r="JS78" s="6">
        <f t="shared" si="267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3" t="s">
        <v>60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60" t="s">
        <v>37</v>
      </c>
      <c r="HY79" s="184" t="s">
        <v>37</v>
      </c>
      <c r="HZ79" s="195" t="s">
        <v>37</v>
      </c>
      <c r="IA79" s="160" t="s">
        <v>37</v>
      </c>
      <c r="IB79" s="184" t="s">
        <v>37</v>
      </c>
      <c r="IC79" s="195" t="s">
        <v>37</v>
      </c>
      <c r="ID79" s="233" t="s">
        <v>37</v>
      </c>
      <c r="IE79" s="23" t="s">
        <v>37</v>
      </c>
      <c r="IF79" s="195" t="s">
        <v>37</v>
      </c>
      <c r="IG79" s="233" t="s">
        <v>37</v>
      </c>
      <c r="IH79" s="23" t="s">
        <v>37</v>
      </c>
      <c r="II79" s="195" t="s">
        <v>37</v>
      </c>
      <c r="IJ79" s="219" t="s">
        <v>60</v>
      </c>
      <c r="IK79" s="36" t="s">
        <v>59</v>
      </c>
      <c r="IL79" s="161" t="s">
        <v>59</v>
      </c>
      <c r="IM79" s="196" t="s">
        <v>59</v>
      </c>
      <c r="IN79" s="164" t="s">
        <v>67</v>
      </c>
      <c r="IO79" s="182" t="s">
        <v>67</v>
      </c>
      <c r="IP79" s="196" t="s">
        <v>59</v>
      </c>
      <c r="IQ79" s="256" t="s">
        <v>54</v>
      </c>
      <c r="IR79" s="179" t="s">
        <v>45</v>
      </c>
      <c r="IS79" s="228" t="s">
        <v>45</v>
      </c>
      <c r="IT79" s="18" t="s">
        <v>45</v>
      </c>
      <c r="IU79" s="158" t="s">
        <v>45</v>
      </c>
      <c r="IV79" s="118" t="s">
        <v>45</v>
      </c>
      <c r="IW79" s="118" t="s">
        <v>45</v>
      </c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SUM(CY54,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68">SUM(FK53, -FK57)</f>
        <v>0.35099999999999998</v>
      </c>
      <c r="FL80" s="142">
        <f t="shared" si="268"/>
        <v>0.36620000000000003</v>
      </c>
      <c r="FM80" s="116">
        <f t="shared" si="268"/>
        <v>0.35860000000000003</v>
      </c>
      <c r="FN80" s="175">
        <f t="shared" si="268"/>
        <v>0.35160000000000002</v>
      </c>
      <c r="FO80" s="142">
        <f t="shared" si="268"/>
        <v>0.36059999999999998</v>
      </c>
      <c r="FP80" s="116">
        <f t="shared" si="268"/>
        <v>0.35639999999999994</v>
      </c>
      <c r="FQ80" s="175">
        <f t="shared" si="268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5">
        <f>SUM(HE53, -HE57)</f>
        <v>0.32300000000000001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 t="shared" ref="HS80:IC80" si="269">SUM(HS51, -HS55)</f>
        <v>0.2833</v>
      </c>
      <c r="HT80" s="175">
        <f t="shared" si="269"/>
        <v>0.2923</v>
      </c>
      <c r="HU80" s="142">
        <f t="shared" si="269"/>
        <v>0.31230000000000002</v>
      </c>
      <c r="HV80" s="116">
        <f t="shared" si="269"/>
        <v>0.30420000000000003</v>
      </c>
      <c r="HW80" s="175">
        <f t="shared" si="269"/>
        <v>0.28759999999999997</v>
      </c>
      <c r="HX80" s="142">
        <f t="shared" si="269"/>
        <v>0.30209999999999998</v>
      </c>
      <c r="HY80" s="116">
        <f t="shared" si="269"/>
        <v>0.31420000000000003</v>
      </c>
      <c r="HZ80" s="175">
        <f t="shared" si="269"/>
        <v>0.31240000000000001</v>
      </c>
      <c r="IA80" s="142">
        <f t="shared" si="269"/>
        <v>0.31269999999999998</v>
      </c>
      <c r="IB80" s="116">
        <f t="shared" si="269"/>
        <v>0.3095</v>
      </c>
      <c r="IC80" s="175">
        <f t="shared" si="269"/>
        <v>0.29219999999999996</v>
      </c>
      <c r="ID80" s="220">
        <f t="shared" ref="ID80:II80" si="270">SUM(ID51, -ID56)</f>
        <v>0.29849999999999999</v>
      </c>
      <c r="IE80" s="15">
        <f t="shared" si="270"/>
        <v>0.32150000000000001</v>
      </c>
      <c r="IF80" s="175">
        <f t="shared" si="270"/>
        <v>0.30320000000000003</v>
      </c>
      <c r="IG80" s="220">
        <f t="shared" si="270"/>
        <v>0.31440000000000001</v>
      </c>
      <c r="IH80" s="15">
        <f t="shared" si="270"/>
        <v>0.32719999999999999</v>
      </c>
      <c r="II80" s="175">
        <f t="shared" si="270"/>
        <v>0.32140000000000002</v>
      </c>
      <c r="IJ80" s="220">
        <f>SUM(IJ53, -IJ57)</f>
        <v>0.31479999999999997</v>
      </c>
      <c r="IK80" s="90">
        <f>SUM(IK54, -IK57)</f>
        <v>0.32289999999999996</v>
      </c>
      <c r="IL80" s="141">
        <f>SUM(IL54, -IL57)</f>
        <v>0.34289999999999998</v>
      </c>
      <c r="IM80" s="149">
        <f>SUM(IM54, -IM57)</f>
        <v>0.31580000000000003</v>
      </c>
      <c r="IN80" s="204">
        <f>SUM(IN54, -IN57)</f>
        <v>0.31419999999999998</v>
      </c>
      <c r="IO80" s="183">
        <f>SUM(IO54, -IO57)</f>
        <v>0.31389999999999996</v>
      </c>
      <c r="IP80" s="149">
        <f>SUM(IP55, -IP58)</f>
        <v>0.3095</v>
      </c>
      <c r="IQ80" s="116">
        <f>SUM(IQ51, -IQ56)</f>
        <v>0.2969</v>
      </c>
      <c r="IR80" s="183">
        <f>SUM(IR55, -IR58)</f>
        <v>0.30959999999999999</v>
      </c>
      <c r="IS80" s="230">
        <f>SUM(IS55, -IS58)</f>
        <v>0.31339999999999996</v>
      </c>
      <c r="IT80" s="215">
        <f>SUM(IT55, -IT58)</f>
        <v>0.31009999999999999</v>
      </c>
      <c r="IU80" s="232">
        <f>SUM(IU55, -IU58)</f>
        <v>0.31190000000000001</v>
      </c>
      <c r="IV80" s="204">
        <f>SUM(IV55, -IV58)</f>
        <v>0.31709999999999999</v>
      </c>
      <c r="IW80" s="204">
        <f>SUM(IW55, -IW58)</f>
        <v>0.32289999999999996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82" t="s">
        <v>59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96" t="s">
        <v>67</v>
      </c>
      <c r="HY81" s="164" t="s">
        <v>67</v>
      </c>
      <c r="HZ81" s="182" t="s">
        <v>59</v>
      </c>
      <c r="IA81" s="196" t="s">
        <v>59</v>
      </c>
      <c r="IB81" s="164" t="s">
        <v>59</v>
      </c>
      <c r="IC81" s="182" t="s">
        <v>67</v>
      </c>
      <c r="ID81" s="233" t="s">
        <v>44</v>
      </c>
      <c r="IE81" s="23" t="s">
        <v>44</v>
      </c>
      <c r="IF81" s="182" t="s">
        <v>59</v>
      </c>
      <c r="IG81" s="224" t="s">
        <v>59</v>
      </c>
      <c r="IH81" s="23" t="s">
        <v>44</v>
      </c>
      <c r="II81" s="182" t="s">
        <v>59</v>
      </c>
      <c r="IJ81" s="224" t="s">
        <v>59</v>
      </c>
      <c r="IK81" s="23" t="s">
        <v>37</v>
      </c>
      <c r="IL81" s="229" t="s">
        <v>44</v>
      </c>
      <c r="IM81" s="150" t="s">
        <v>46</v>
      </c>
      <c r="IN81" s="118" t="s">
        <v>45</v>
      </c>
      <c r="IO81" s="179" t="s">
        <v>45</v>
      </c>
      <c r="IP81" s="150" t="s">
        <v>46</v>
      </c>
      <c r="IQ81" s="118" t="s">
        <v>45</v>
      </c>
      <c r="IR81" s="182" t="s">
        <v>59</v>
      </c>
      <c r="IS81" s="224" t="s">
        <v>59</v>
      </c>
      <c r="IT81" s="36" t="s">
        <v>59</v>
      </c>
      <c r="IU81" s="161" t="s">
        <v>59</v>
      </c>
      <c r="IV81" s="256" t="s">
        <v>54</v>
      </c>
      <c r="IW81" s="164" t="s">
        <v>59</v>
      </c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71">SUM(Q52, -Q56)</f>
        <v>0.107</v>
      </c>
      <c r="R82" s="172">
        <f t="shared" si="271"/>
        <v>0.11929999999999999</v>
      </c>
      <c r="S82" s="222">
        <f t="shared" si="271"/>
        <v>0.1293</v>
      </c>
      <c r="T82" s="89">
        <f t="shared" si="271"/>
        <v>0.13999999999999999</v>
      </c>
      <c r="U82" s="146">
        <f t="shared" si="271"/>
        <v>9.820000000000001E-2</v>
      </c>
      <c r="V82" s="222">
        <f t="shared" si="271"/>
        <v>0.1032</v>
      </c>
      <c r="W82" s="89">
        <f t="shared" si="271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72">SUM(BE52, -BE56)</f>
        <v>0.23449999999999999</v>
      </c>
      <c r="BF82" s="142">
        <f t="shared" si="272"/>
        <v>0.22810000000000002</v>
      </c>
      <c r="BG82" s="116">
        <f t="shared" si="272"/>
        <v>0.21359999999999998</v>
      </c>
      <c r="BH82" s="175">
        <f t="shared" si="272"/>
        <v>0.19950000000000001</v>
      </c>
      <c r="BI82" s="142">
        <f t="shared" si="272"/>
        <v>0.1976</v>
      </c>
      <c r="BJ82" s="116">
        <f t="shared" si="272"/>
        <v>0.2019</v>
      </c>
      <c r="BK82" s="175">
        <f t="shared" si="272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73">SUM(CD55, -CD58)</f>
        <v>0.19339999999999999</v>
      </c>
      <c r="CE82" s="144">
        <f t="shared" si="273"/>
        <v>0.1938</v>
      </c>
      <c r="CF82" s="114">
        <f t="shared" si="273"/>
        <v>0.18729999999999999</v>
      </c>
      <c r="CG82" s="174">
        <f t="shared" si="273"/>
        <v>0.1948</v>
      </c>
      <c r="CH82" s="144">
        <f t="shared" si="273"/>
        <v>0.19270000000000001</v>
      </c>
      <c r="CI82" s="114">
        <f t="shared" si="273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74">SUM(DT53, -DT57)</f>
        <v>0.3422</v>
      </c>
      <c r="DU82" s="162">
        <f t="shared" si="274"/>
        <v>0.3332</v>
      </c>
      <c r="DV82" s="204">
        <f t="shared" si="274"/>
        <v>0.30959999999999999</v>
      </c>
      <c r="DW82" s="183">
        <f t="shared" si="274"/>
        <v>0.3236</v>
      </c>
      <c r="DX82" s="204">
        <f t="shared" si="274"/>
        <v>0.30349999999999999</v>
      </c>
      <c r="DY82" s="112">
        <f t="shared" si="274"/>
        <v>0.27749999999999997</v>
      </c>
      <c r="DZ82" s="111">
        <f t="shared" si="27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75">SUM(EK53, -EK57)</f>
        <v>0.29409999999999997</v>
      </c>
      <c r="EL82" s="111">
        <f t="shared" si="275"/>
        <v>0.31609999999999999</v>
      </c>
      <c r="EM82" s="171">
        <f t="shared" si="275"/>
        <v>0.27789999999999998</v>
      </c>
      <c r="EN82" s="149">
        <f t="shared" si="275"/>
        <v>0.30230000000000001</v>
      </c>
      <c r="EO82" s="111">
        <f t="shared" si="275"/>
        <v>0.30509999999999998</v>
      </c>
      <c r="EP82" s="171">
        <f t="shared" si="275"/>
        <v>0.31040000000000001</v>
      </c>
      <c r="EQ82" s="149">
        <f t="shared" si="275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1">
        <f>SUM(HE54, -HE57)</f>
        <v>0.31990000000000002</v>
      </c>
      <c r="HF82" s="149">
        <f>SUM(HF54, -HF57)</f>
        <v>0.2898</v>
      </c>
      <c r="HG82" s="111">
        <f>SUM(HG54, -HG57)</f>
        <v>0.2903</v>
      </c>
      <c r="HH82" s="172">
        <f t="shared" ref="HH82:HM82" si="276">SUM(HH53, -HH57)</f>
        <v>0.28160000000000002</v>
      </c>
      <c r="HI82" s="142">
        <f t="shared" si="276"/>
        <v>0.32190000000000002</v>
      </c>
      <c r="HJ82" s="116">
        <f t="shared" si="276"/>
        <v>0.30790000000000001</v>
      </c>
      <c r="HK82" s="175">
        <f t="shared" si="276"/>
        <v>0.29680000000000001</v>
      </c>
      <c r="HL82" s="149">
        <f t="shared" si="276"/>
        <v>0.29410000000000003</v>
      </c>
      <c r="HM82" s="116">
        <f t="shared" si="276"/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 t="shared" ref="HR82:IC82" si="277">SUM(HR54, -HR58)</f>
        <v>0.27639999999999998</v>
      </c>
      <c r="HS82" s="204">
        <f t="shared" si="277"/>
        <v>0.27979999999999999</v>
      </c>
      <c r="HT82" s="183">
        <f t="shared" si="277"/>
        <v>0.29020000000000001</v>
      </c>
      <c r="HU82" s="162">
        <f t="shared" si="277"/>
        <v>0.29309999999999997</v>
      </c>
      <c r="HV82" s="204">
        <f t="shared" si="277"/>
        <v>0.28459999999999996</v>
      </c>
      <c r="HW82" s="183">
        <f t="shared" si="277"/>
        <v>0.26989999999999997</v>
      </c>
      <c r="HX82" s="162">
        <f t="shared" si="277"/>
        <v>0.28270000000000001</v>
      </c>
      <c r="HY82" s="204">
        <f t="shared" si="277"/>
        <v>0.28739999999999999</v>
      </c>
      <c r="HZ82" s="171">
        <f t="shared" si="277"/>
        <v>0.30249999999999999</v>
      </c>
      <c r="IA82" s="149">
        <f t="shared" si="277"/>
        <v>0.28799999999999998</v>
      </c>
      <c r="IB82" s="111">
        <f t="shared" si="277"/>
        <v>0.28660000000000002</v>
      </c>
      <c r="IC82" s="183">
        <f t="shared" si="277"/>
        <v>0.28559999999999997</v>
      </c>
      <c r="ID82" s="220">
        <f>SUM(ID51, -ID55)</f>
        <v>0.29770000000000002</v>
      </c>
      <c r="IE82" s="15">
        <f>SUM(IE51, -IE55)</f>
        <v>0.30109999999999998</v>
      </c>
      <c r="IF82" s="171">
        <f>SUM(IF54, -IF57)</f>
        <v>0.30130000000000001</v>
      </c>
      <c r="IG82" s="226">
        <f>SUM(IG54, -IG57)</f>
        <v>0.3039</v>
      </c>
      <c r="IH82" s="15">
        <f>SUM(IH51, -IH55)</f>
        <v>0.30830000000000002</v>
      </c>
      <c r="II82" s="171">
        <f>SUM(II54, -II57)</f>
        <v>0.3155</v>
      </c>
      <c r="IJ82" s="226">
        <f>SUM(IJ54, -IJ57)</f>
        <v>0.30779999999999996</v>
      </c>
      <c r="IK82" s="15">
        <f>SUM(IK51, -IK56)</f>
        <v>0.3175</v>
      </c>
      <c r="IL82" s="147">
        <f>SUM(IL51, -IL56)</f>
        <v>0.29440000000000005</v>
      </c>
      <c r="IM82" s="242">
        <f>SUM(IM55, -IM58)</f>
        <v>0.30310000000000004</v>
      </c>
      <c r="IN82" s="204">
        <f>SUM(IN55, -IN58)</f>
        <v>0.30359999999999998</v>
      </c>
      <c r="IO82" s="183">
        <f>SUM(IO55, -IO58)</f>
        <v>0.31310000000000004</v>
      </c>
      <c r="IP82" s="242">
        <f>SUM(IP54, -IP57)</f>
        <v>0.30310000000000004</v>
      </c>
      <c r="IQ82" s="204">
        <f>SUM(IQ55, -IQ58)</f>
        <v>0.29499999999999998</v>
      </c>
      <c r="IR82" s="171">
        <f>SUM(IR56, -IR58)</f>
        <v>0.30909999999999999</v>
      </c>
      <c r="IS82" s="226">
        <f>SUM(IS56, -IS58)</f>
        <v>0.31</v>
      </c>
      <c r="IT82" s="90">
        <f>SUM(IT56, -IT58)</f>
        <v>0.30549999999999999</v>
      </c>
      <c r="IU82" s="141">
        <f>SUM(IU56, -IU58)</f>
        <v>0.30909999999999999</v>
      </c>
      <c r="IV82" s="116">
        <f>SUM(IV51, -IV56)</f>
        <v>0.30520000000000003</v>
      </c>
      <c r="IW82" s="111">
        <f>SUM(IW56, -IW58)</f>
        <v>0.2999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95" t="s">
        <v>37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96" t="s">
        <v>59</v>
      </c>
      <c r="HY83" s="164" t="s">
        <v>59</v>
      </c>
      <c r="HZ83" s="182" t="s">
        <v>67</v>
      </c>
      <c r="IA83" s="196" t="s">
        <v>67</v>
      </c>
      <c r="IB83" s="164" t="s">
        <v>67</v>
      </c>
      <c r="IC83" s="182" t="s">
        <v>59</v>
      </c>
      <c r="ID83" s="228" t="s">
        <v>46</v>
      </c>
      <c r="IE83" s="18" t="s">
        <v>46</v>
      </c>
      <c r="IF83" s="195" t="s">
        <v>44</v>
      </c>
      <c r="IG83" s="228" t="s">
        <v>46</v>
      </c>
      <c r="IH83" s="36" t="s">
        <v>59</v>
      </c>
      <c r="II83" s="195" t="s">
        <v>44</v>
      </c>
      <c r="IJ83" s="233" t="s">
        <v>44</v>
      </c>
      <c r="IK83" s="23" t="s">
        <v>44</v>
      </c>
      <c r="IL83" s="229" t="s">
        <v>37</v>
      </c>
      <c r="IM83" s="160" t="s">
        <v>37</v>
      </c>
      <c r="IN83" s="118" t="s">
        <v>46</v>
      </c>
      <c r="IO83" s="179" t="s">
        <v>46</v>
      </c>
      <c r="IP83" s="196" t="s">
        <v>67</v>
      </c>
      <c r="IQ83" s="184" t="s">
        <v>44</v>
      </c>
      <c r="IR83" s="259" t="s">
        <v>54</v>
      </c>
      <c r="IS83" s="266" t="s">
        <v>54</v>
      </c>
      <c r="IT83" s="260" t="s">
        <v>54</v>
      </c>
      <c r="IU83" s="151" t="s">
        <v>39</v>
      </c>
      <c r="IV83" s="164" t="s">
        <v>59</v>
      </c>
      <c r="IW83" s="256" t="s">
        <v>54</v>
      </c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78">SUM(BE52, -BE55)</f>
        <v>0.2238</v>
      </c>
      <c r="BF84" s="142">
        <f t="shared" si="278"/>
        <v>0.22100000000000003</v>
      </c>
      <c r="BG84" s="116">
        <f t="shared" si="278"/>
        <v>0.2127</v>
      </c>
      <c r="BH84" s="175">
        <f t="shared" si="278"/>
        <v>0.19350000000000001</v>
      </c>
      <c r="BI84" s="142">
        <f t="shared" si="278"/>
        <v>0.18340000000000001</v>
      </c>
      <c r="BJ84" s="116">
        <f t="shared" si="278"/>
        <v>0.19309999999999999</v>
      </c>
      <c r="BK84" s="175">
        <f t="shared" si="278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79">SUM(DS54, -DS57)</f>
        <v>0.31369999999999998</v>
      </c>
      <c r="DT84" s="172">
        <f t="shared" si="279"/>
        <v>0.33260000000000001</v>
      </c>
      <c r="DU84" s="140">
        <f t="shared" si="279"/>
        <v>0.318</v>
      </c>
      <c r="DV84" s="112">
        <f t="shared" si="279"/>
        <v>0.29580000000000001</v>
      </c>
      <c r="DW84" s="172">
        <f t="shared" si="279"/>
        <v>0.3145</v>
      </c>
      <c r="DX84" s="112">
        <f t="shared" si="279"/>
        <v>0.29530000000000001</v>
      </c>
      <c r="DY84" s="111">
        <f t="shared" si="279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80">SUM(EC73, -EC80)</f>
        <v>0</v>
      </c>
      <c r="ED84" s="6">
        <f t="shared" si="280"/>
        <v>0</v>
      </c>
      <c r="EE84" s="6">
        <f t="shared" si="280"/>
        <v>0</v>
      </c>
      <c r="EF84" s="6">
        <f t="shared" si="280"/>
        <v>0</v>
      </c>
      <c r="EG84" s="6">
        <f t="shared" si="280"/>
        <v>0</v>
      </c>
      <c r="EH84" s="6">
        <f t="shared" si="280"/>
        <v>0</v>
      </c>
      <c r="EI84" s="6">
        <f t="shared" si="280"/>
        <v>0</v>
      </c>
      <c r="EK84" s="140">
        <f t="shared" ref="EK84:ES84" si="281">SUM(EK54, -EK57)</f>
        <v>0.27239999999999998</v>
      </c>
      <c r="EL84" s="112">
        <f t="shared" si="281"/>
        <v>0.2974</v>
      </c>
      <c r="EM84" s="172">
        <f t="shared" si="281"/>
        <v>0.25990000000000002</v>
      </c>
      <c r="EN84" s="140">
        <f t="shared" si="281"/>
        <v>0.27800000000000002</v>
      </c>
      <c r="EO84" s="112">
        <f t="shared" si="281"/>
        <v>0.29089999999999999</v>
      </c>
      <c r="EP84" s="172">
        <f t="shared" si="281"/>
        <v>0.27529999999999999</v>
      </c>
      <c r="EQ84" s="140">
        <f t="shared" si="281"/>
        <v>0.26890000000000003</v>
      </c>
      <c r="ER84" s="112">
        <f t="shared" si="281"/>
        <v>0.27149999999999996</v>
      </c>
      <c r="ES84" s="172">
        <f t="shared" si="281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82">SUM(GV73, -GV80)</f>
        <v>0</v>
      </c>
      <c r="GW84" s="6">
        <f t="shared" si="282"/>
        <v>0</v>
      </c>
      <c r="GX84" s="6">
        <f t="shared" si="282"/>
        <v>0</v>
      </c>
      <c r="GY84" s="6">
        <f t="shared" si="282"/>
        <v>0</v>
      </c>
      <c r="GZ84" s="6">
        <f t="shared" si="282"/>
        <v>0</v>
      </c>
      <c r="HA84" s="6">
        <f t="shared" si="282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SUM(HE51, -HE55)</f>
        <v>0.31680000000000003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 t="shared" ref="HI84:HO84" si="283">SUM(HI54, -HI57)</f>
        <v>0.29370000000000002</v>
      </c>
      <c r="HJ84" s="111">
        <f t="shared" si="283"/>
        <v>0.29149999999999998</v>
      </c>
      <c r="HK84" s="171">
        <f t="shared" si="283"/>
        <v>0.28470000000000001</v>
      </c>
      <c r="HL84" s="142">
        <f t="shared" si="283"/>
        <v>0.28700000000000003</v>
      </c>
      <c r="HM84" s="111">
        <f t="shared" si="283"/>
        <v>0.27929999999999999</v>
      </c>
      <c r="HN84" s="171">
        <f t="shared" si="283"/>
        <v>0.26890000000000003</v>
      </c>
      <c r="HO84" s="149">
        <f t="shared" si="283"/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 t="shared" ref="HW84:IC84" si="284">SUM(HW54, -HW57)</f>
        <v>0.25600000000000001</v>
      </c>
      <c r="HX84" s="149">
        <f t="shared" si="284"/>
        <v>0.26979999999999998</v>
      </c>
      <c r="HY84" s="111">
        <f t="shared" si="284"/>
        <v>0.2732</v>
      </c>
      <c r="HZ84" s="183">
        <f t="shared" si="284"/>
        <v>0.28079999999999999</v>
      </c>
      <c r="IA84" s="162">
        <f t="shared" si="284"/>
        <v>0.2797</v>
      </c>
      <c r="IB84" s="204">
        <f t="shared" si="284"/>
        <v>0.2767</v>
      </c>
      <c r="IC84" s="171">
        <f t="shared" si="284"/>
        <v>0.2656</v>
      </c>
      <c r="ID84" s="234">
        <f>SUM(ID55, -ID58)</f>
        <v>0.27189999999999998</v>
      </c>
      <c r="IE84" s="273">
        <f>SUM(IE55, -IE58)</f>
        <v>0.30180000000000001</v>
      </c>
      <c r="IF84" s="175">
        <f>SUM(IF51, -IF55)</f>
        <v>0.29560000000000003</v>
      </c>
      <c r="IG84" s="234">
        <f>SUM(IG55, -IG58)</f>
        <v>0.30020000000000002</v>
      </c>
      <c r="IH84" s="90">
        <f>SUM(IH54, -IH57)</f>
        <v>0.30409999999999998</v>
      </c>
      <c r="II84" s="175">
        <f>SUM(II51, -II55)</f>
        <v>0.30859999999999999</v>
      </c>
      <c r="IJ84" s="220">
        <f>SUM(IJ51, -IJ55)</f>
        <v>0.30249999999999999</v>
      </c>
      <c r="IK84" s="15">
        <f>SUM(IK51, -IK55)</f>
        <v>0.30399999999999999</v>
      </c>
      <c r="IL84" s="147">
        <f>SUM(IL51, -IL55)</f>
        <v>0.29330000000000001</v>
      </c>
      <c r="IM84" s="142">
        <f>SUM(IM51, -IM56)</f>
        <v>0.29960000000000003</v>
      </c>
      <c r="IN84" s="243">
        <f>SUM(IN55, -IN57)</f>
        <v>0.30309999999999998</v>
      </c>
      <c r="IO84" s="269">
        <f>SUM(IO55, -IO57)</f>
        <v>0.30449999999999999</v>
      </c>
      <c r="IP84" s="162">
        <f>SUM(IP55, -IP57)</f>
        <v>0.3</v>
      </c>
      <c r="IQ84" s="116">
        <f>SUM(IQ51, -IQ55)</f>
        <v>0.29100000000000004</v>
      </c>
      <c r="IR84" s="175">
        <f>SUM(IR51, -IR56)</f>
        <v>0.2898</v>
      </c>
      <c r="IS84" s="220">
        <f>SUM(IS51, -IS56)</f>
        <v>0.28739999999999999</v>
      </c>
      <c r="IT84" s="15">
        <f>SUM(IT51, -IT56)</f>
        <v>0.29209999999999997</v>
      </c>
      <c r="IU84" s="146">
        <f>SUM(IU54, -IU57)</f>
        <v>0.28649999999999998</v>
      </c>
      <c r="IV84" s="111">
        <f>SUM(IV56, -IV58)</f>
        <v>0.29819999999999997</v>
      </c>
      <c r="IW84" s="116">
        <f>SUM(IW51, -IW56)</f>
        <v>0.29930000000000001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85">SUM(JM73, -JM80)</f>
        <v>0</v>
      </c>
      <c r="JN84" s="6">
        <f t="shared" si="285"/>
        <v>0</v>
      </c>
      <c r="JO84" s="6">
        <f t="shared" si="285"/>
        <v>0</v>
      </c>
      <c r="JP84" s="6">
        <f t="shared" si="285"/>
        <v>0</v>
      </c>
      <c r="JQ84" s="6">
        <f t="shared" si="285"/>
        <v>0</v>
      </c>
      <c r="JR84" s="6">
        <f t="shared" si="285"/>
        <v>0</v>
      </c>
      <c r="JS84" s="6">
        <f t="shared" si="285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76" t="s">
        <v>39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157" t="s">
        <v>54</v>
      </c>
      <c r="HY85" s="256" t="s">
        <v>54</v>
      </c>
      <c r="HZ85" s="259" t="s">
        <v>54</v>
      </c>
      <c r="IA85" s="157" t="s">
        <v>54</v>
      </c>
      <c r="IB85" s="256" t="s">
        <v>54</v>
      </c>
      <c r="IC85" s="259" t="s">
        <v>54</v>
      </c>
      <c r="ID85" s="255" t="s">
        <v>39</v>
      </c>
      <c r="IE85" s="11" t="s">
        <v>39</v>
      </c>
      <c r="IF85" s="179" t="s">
        <v>46</v>
      </c>
      <c r="IG85" s="233" t="s">
        <v>44</v>
      </c>
      <c r="IH85" s="18" t="s">
        <v>46</v>
      </c>
      <c r="II85" s="179" t="s">
        <v>46</v>
      </c>
      <c r="IJ85" s="228" t="s">
        <v>46</v>
      </c>
      <c r="IK85" s="18" t="s">
        <v>46</v>
      </c>
      <c r="IL85" s="151" t="s">
        <v>39</v>
      </c>
      <c r="IM85" s="150" t="s">
        <v>45</v>
      </c>
      <c r="IN85" s="184" t="s">
        <v>37</v>
      </c>
      <c r="IO85" s="176" t="s">
        <v>38</v>
      </c>
      <c r="IP85" s="154" t="s">
        <v>38</v>
      </c>
      <c r="IQ85" s="164" t="s">
        <v>59</v>
      </c>
      <c r="IR85" s="195" t="s">
        <v>44</v>
      </c>
      <c r="IS85" s="255" t="s">
        <v>39</v>
      </c>
      <c r="IT85" s="23" t="s">
        <v>44</v>
      </c>
      <c r="IU85" s="265" t="s">
        <v>54</v>
      </c>
      <c r="IV85" s="115" t="s">
        <v>39</v>
      </c>
      <c r="IW85" s="115" t="s">
        <v>39</v>
      </c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86">SUM(BD53, -BD57)</f>
        <v>0.15740000000000001</v>
      </c>
      <c r="BE86" s="172">
        <f t="shared" si="286"/>
        <v>0.2077</v>
      </c>
      <c r="BF86" s="140">
        <f t="shared" si="286"/>
        <v>0.20429999999999998</v>
      </c>
      <c r="BG86" s="112">
        <f t="shared" si="286"/>
        <v>0.19500000000000001</v>
      </c>
      <c r="BH86" s="172">
        <f t="shared" si="286"/>
        <v>0.17849999999999999</v>
      </c>
      <c r="BI86" s="162">
        <f t="shared" si="286"/>
        <v>0.16689999999999999</v>
      </c>
      <c r="BJ86" s="112">
        <f t="shared" si="286"/>
        <v>0.18679999999999999</v>
      </c>
      <c r="BK86" s="172">
        <f t="shared" si="286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87">SUM(BV52, -BV56)</f>
        <v>0.2329</v>
      </c>
      <c r="BW86" s="116">
        <f t="shared" si="287"/>
        <v>0.22009999999999999</v>
      </c>
      <c r="BX86" s="175">
        <f t="shared" si="287"/>
        <v>0.21760000000000002</v>
      </c>
      <c r="BY86" s="220">
        <f t="shared" si="287"/>
        <v>0.25340000000000001</v>
      </c>
      <c r="BZ86" s="15">
        <f t="shared" si="287"/>
        <v>0.24309999999999998</v>
      </c>
      <c r="CA86" s="147">
        <f t="shared" si="287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88">SUM(CR52, -CR56)</f>
        <v>0.20519999999999999</v>
      </c>
      <c r="CS86" s="175">
        <f t="shared" si="288"/>
        <v>0.19850000000000001</v>
      </c>
      <c r="CT86" s="142">
        <f t="shared" si="288"/>
        <v>0.20760000000000001</v>
      </c>
      <c r="CU86" s="116">
        <f t="shared" si="288"/>
        <v>0.2117</v>
      </c>
      <c r="CV86" s="175">
        <f t="shared" si="288"/>
        <v>0.1971</v>
      </c>
      <c r="CW86" s="142">
        <f t="shared" si="288"/>
        <v>0.1923</v>
      </c>
      <c r="CX86" s="111">
        <f>SUM(CX54, -CX57)</f>
        <v>0.22939999999999999</v>
      </c>
      <c r="CY86" s="171">
        <f>SUM(CY53,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2">
        <f>SUM(HE55, -HE58)</f>
        <v>0.23180000000000001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 t="shared" ref="HP86:HV86" si="289">SUM(HP54, -HP57)</f>
        <v>0.25619999999999998</v>
      </c>
      <c r="HQ86" s="171">
        <f t="shared" si="289"/>
        <v>0.2442</v>
      </c>
      <c r="HR86" s="149">
        <f t="shared" si="289"/>
        <v>0.23980000000000001</v>
      </c>
      <c r="HS86" s="111">
        <f t="shared" si="289"/>
        <v>0.2427</v>
      </c>
      <c r="HT86" s="171">
        <f t="shared" si="289"/>
        <v>0.24509999999999998</v>
      </c>
      <c r="HU86" s="149">
        <f t="shared" si="289"/>
        <v>0.25390000000000001</v>
      </c>
      <c r="HV86" s="111">
        <f t="shared" si="289"/>
        <v>0.25409999999999999</v>
      </c>
      <c r="HW86" s="175">
        <f t="shared" ref="HW86:IC86" si="290">SUM(HW51, -HW54)</f>
        <v>0.23859999999999998</v>
      </c>
      <c r="HX86" s="142">
        <f t="shared" si="290"/>
        <v>0.24210000000000001</v>
      </c>
      <c r="HY86" s="116">
        <f t="shared" si="290"/>
        <v>0.25170000000000003</v>
      </c>
      <c r="HZ86" s="175">
        <f t="shared" si="290"/>
        <v>0.2419</v>
      </c>
      <c r="IA86" s="142">
        <f t="shared" si="290"/>
        <v>0.25209999999999999</v>
      </c>
      <c r="IB86" s="116">
        <f t="shared" si="290"/>
        <v>0.2576</v>
      </c>
      <c r="IC86" s="175">
        <f t="shared" si="290"/>
        <v>0.2646</v>
      </c>
      <c r="ID86" s="222">
        <f>SUM(ID56, -ID58)</f>
        <v>0.27110000000000001</v>
      </c>
      <c r="IE86" s="89">
        <f>SUM(IE56, -IE58)</f>
        <v>0.28139999999999998</v>
      </c>
      <c r="IF86" s="269">
        <f>SUM(IF55, -IF58)</f>
        <v>0.29259999999999997</v>
      </c>
      <c r="IG86" s="220">
        <f>SUM(IG51, -IG55)</f>
        <v>0.29459999999999997</v>
      </c>
      <c r="IH86" s="273">
        <f>SUM(IH55, -IH58)</f>
        <v>0.30199999999999999</v>
      </c>
      <c r="II86" s="269">
        <f>SUM(II55, -II58)</f>
        <v>0.3024</v>
      </c>
      <c r="IJ86" s="234">
        <f>SUM(IJ55, -IJ58)</f>
        <v>0.29659999999999997</v>
      </c>
      <c r="IK86" s="273">
        <f>SUM(IK55, -IK58)</f>
        <v>0.29619999999999996</v>
      </c>
      <c r="IL86" s="146">
        <f>SUM(IL55, -IL58)</f>
        <v>0.28790000000000004</v>
      </c>
      <c r="IM86" s="162">
        <f>SUM(IM55, -IM57)</f>
        <v>0.29290000000000005</v>
      </c>
      <c r="IN86" s="116">
        <f>SUM(IN51, -IN56)</f>
        <v>0.29920000000000002</v>
      </c>
      <c r="IO86" s="174">
        <f>SUM(IO56, -IO58)</f>
        <v>0.3009</v>
      </c>
      <c r="IP86" s="144">
        <f>SUM(IP56, -IP58)</f>
        <v>0.29380000000000001</v>
      </c>
      <c r="IQ86" s="111">
        <f>SUM(IQ56, -IQ58)</f>
        <v>0.28910000000000002</v>
      </c>
      <c r="IR86" s="175">
        <f>SUM(IR51, -IR55)</f>
        <v>0.2893</v>
      </c>
      <c r="IS86" s="222">
        <f>SUM(IS54, -IS57)</f>
        <v>0.28659999999999997</v>
      </c>
      <c r="IT86" s="15">
        <f>SUM(IT51, -IT55)</f>
        <v>0.28749999999999998</v>
      </c>
      <c r="IU86" s="147">
        <f>SUM(IU51, -IU56)</f>
        <v>0.28520000000000001</v>
      </c>
      <c r="IV86" s="112">
        <f>SUM(IV54, -IV57)</f>
        <v>0.28839999999999999</v>
      </c>
      <c r="IW86" s="112">
        <f>SUM(IW54, -IW57)</f>
        <v>0.2893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8" t="s">
        <v>47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54" t="s">
        <v>39</v>
      </c>
      <c r="HY87" s="115" t="s">
        <v>39</v>
      </c>
      <c r="HZ87" s="176" t="s">
        <v>38</v>
      </c>
      <c r="IA87" s="154" t="s">
        <v>38</v>
      </c>
      <c r="IB87" s="115" t="s">
        <v>38</v>
      </c>
      <c r="IC87" s="176" t="s">
        <v>39</v>
      </c>
      <c r="ID87" s="266" t="s">
        <v>54</v>
      </c>
      <c r="IE87" s="36" t="s">
        <v>59</v>
      </c>
      <c r="IF87" s="176" t="s">
        <v>39</v>
      </c>
      <c r="IG87" s="255" t="s">
        <v>39</v>
      </c>
      <c r="IH87" s="11" t="s">
        <v>39</v>
      </c>
      <c r="II87" s="176" t="s">
        <v>39</v>
      </c>
      <c r="IJ87" s="255" t="s">
        <v>39</v>
      </c>
      <c r="IK87" s="11" t="s">
        <v>39</v>
      </c>
      <c r="IL87" s="158" t="s">
        <v>46</v>
      </c>
      <c r="IM87" s="154" t="s">
        <v>39</v>
      </c>
      <c r="IN87" s="115" t="s">
        <v>38</v>
      </c>
      <c r="IO87" s="176" t="s">
        <v>39</v>
      </c>
      <c r="IP87" s="160" t="s">
        <v>37</v>
      </c>
      <c r="IQ87" s="115" t="s">
        <v>39</v>
      </c>
      <c r="IR87" s="176" t="s">
        <v>39</v>
      </c>
      <c r="IS87" s="233" t="s">
        <v>44</v>
      </c>
      <c r="IT87" s="11" t="s">
        <v>39</v>
      </c>
      <c r="IU87" s="229" t="s">
        <v>44</v>
      </c>
      <c r="IV87" s="184" t="s">
        <v>44</v>
      </c>
      <c r="IW87" s="184" t="s">
        <v>44</v>
      </c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SUM(CY54,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91">SUM(DE52, -DE55)</f>
        <v>0.21659999999999999</v>
      </c>
      <c r="DF88" s="142">
        <f t="shared" si="291"/>
        <v>0.23190000000000002</v>
      </c>
      <c r="DG88" s="116">
        <f t="shared" si="291"/>
        <v>0.23139999999999999</v>
      </c>
      <c r="DH88" s="175">
        <f t="shared" si="291"/>
        <v>0.23710000000000001</v>
      </c>
      <c r="DI88" s="142">
        <f t="shared" si="291"/>
        <v>0.22919999999999999</v>
      </c>
      <c r="DJ88" s="116">
        <f t="shared" si="291"/>
        <v>0.2407</v>
      </c>
      <c r="DK88" s="175">
        <f t="shared" si="291"/>
        <v>0.2074</v>
      </c>
      <c r="DL88" s="116">
        <f t="shared" si="291"/>
        <v>0.214</v>
      </c>
      <c r="DM88" s="116">
        <f t="shared" si="291"/>
        <v>0.19929999999999998</v>
      </c>
      <c r="DN88" s="326">
        <f t="shared" si="291"/>
        <v>0.23680000000000001</v>
      </c>
      <c r="DO88" s="342">
        <f>SUM(DO73, -DO78)</f>
        <v>0</v>
      </c>
      <c r="DP88" s="116">
        <f t="shared" ref="DP88:DU88" si="292">SUM(DP52, -DP55)</f>
        <v>0.25539999999999996</v>
      </c>
      <c r="DQ88" s="175">
        <f t="shared" si="292"/>
        <v>0.22369999999999998</v>
      </c>
      <c r="DR88" s="142">
        <f t="shared" si="292"/>
        <v>0.21279999999999999</v>
      </c>
      <c r="DS88" s="116">
        <f t="shared" si="292"/>
        <v>0.20549999999999999</v>
      </c>
      <c r="DT88" s="175">
        <f t="shared" si="292"/>
        <v>0.21829999999999999</v>
      </c>
      <c r="DU88" s="142">
        <f t="shared" si="292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93">SUM(FP51, -FP53)</f>
        <v>0.24810000000000001</v>
      </c>
      <c r="FQ88" s="174">
        <f t="shared" si="293"/>
        <v>0.27559999999999996</v>
      </c>
      <c r="FR88" s="144">
        <f t="shared" si="293"/>
        <v>0.26170000000000004</v>
      </c>
      <c r="FS88" s="114">
        <f t="shared" si="293"/>
        <v>0.2591</v>
      </c>
      <c r="FT88" s="174">
        <f t="shared" si="293"/>
        <v>0.25209999999999999</v>
      </c>
      <c r="FU88" s="144">
        <f t="shared" si="293"/>
        <v>0.26449999999999996</v>
      </c>
      <c r="FV88" s="114">
        <f t="shared" si="293"/>
        <v>0.25339999999999996</v>
      </c>
      <c r="FW88" s="174">
        <f t="shared" si="293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5">
        <f>SUM(HE52, -HE56)</f>
        <v>0.19869999999999999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 t="shared" ref="HR88:IC88" si="294">SUM(HR55, -HR58)</f>
        <v>0.2389</v>
      </c>
      <c r="HS88" s="112">
        <f t="shared" si="294"/>
        <v>0.24110000000000001</v>
      </c>
      <c r="HT88" s="172">
        <f t="shared" si="294"/>
        <v>0.24420000000000003</v>
      </c>
      <c r="HU88" s="140">
        <f t="shared" si="294"/>
        <v>0.23569999999999997</v>
      </c>
      <c r="HV88" s="112">
        <f t="shared" si="294"/>
        <v>0.23419999999999999</v>
      </c>
      <c r="HW88" s="172">
        <f t="shared" si="294"/>
        <v>0.22089999999999999</v>
      </c>
      <c r="HX88" s="140">
        <f t="shared" si="294"/>
        <v>0.22269999999999998</v>
      </c>
      <c r="HY88" s="112">
        <f t="shared" si="294"/>
        <v>0.22490000000000002</v>
      </c>
      <c r="HZ88" s="174">
        <f t="shared" si="294"/>
        <v>0.23200000000000001</v>
      </c>
      <c r="IA88" s="144">
        <f t="shared" si="294"/>
        <v>0.22739999999999999</v>
      </c>
      <c r="IB88" s="114">
        <f t="shared" si="294"/>
        <v>0.23470000000000002</v>
      </c>
      <c r="IC88" s="172">
        <f t="shared" si="294"/>
        <v>0.25800000000000001</v>
      </c>
      <c r="ID88" s="220">
        <f>SUM(ID51, -ID54)</f>
        <v>0.26700000000000002</v>
      </c>
      <c r="IE88" s="90">
        <f>SUM(IE54, -IE57)</f>
        <v>0.27290000000000003</v>
      </c>
      <c r="IF88" s="172">
        <f t="shared" ref="IF88:IN88" si="295">SUM(IF56, -IF58)</f>
        <v>0.28499999999999998</v>
      </c>
      <c r="IG88" s="222">
        <f t="shared" si="295"/>
        <v>0.28039999999999998</v>
      </c>
      <c r="IH88" s="89">
        <f t="shared" si="295"/>
        <v>0.28310000000000002</v>
      </c>
      <c r="II88" s="172">
        <f t="shared" si="295"/>
        <v>0.28959999999999997</v>
      </c>
      <c r="IJ88" s="222">
        <f t="shared" si="295"/>
        <v>0.28039999999999998</v>
      </c>
      <c r="IK88" s="89">
        <f t="shared" si="295"/>
        <v>0.28269999999999995</v>
      </c>
      <c r="IL88" s="267">
        <f t="shared" si="295"/>
        <v>0.2868</v>
      </c>
      <c r="IM88" s="140">
        <f t="shared" si="295"/>
        <v>0.2853</v>
      </c>
      <c r="IN88" s="114">
        <f t="shared" si="295"/>
        <v>0.28619999999999995</v>
      </c>
      <c r="IO88" s="172">
        <f>SUM(IO56, -IO57)</f>
        <v>0.29229999999999995</v>
      </c>
      <c r="IP88" s="142">
        <f>SUM(IP51, -IP56)</f>
        <v>0.29350000000000004</v>
      </c>
      <c r="IQ88" s="112">
        <f>SUM(IQ54, -IQ57)</f>
        <v>0.28170000000000001</v>
      </c>
      <c r="IR88" s="172">
        <f>SUM(IR54, -IR57)</f>
        <v>0.2883</v>
      </c>
      <c r="IS88" s="220">
        <f>SUM(IS51, -IS55)</f>
        <v>0.28400000000000003</v>
      </c>
      <c r="IT88" s="89">
        <f>SUM(IT54, -IT57)</f>
        <v>0.2873</v>
      </c>
      <c r="IU88" s="147">
        <f>SUM(IU51, -IU55)</f>
        <v>0.28239999999999998</v>
      </c>
      <c r="IV88" s="116">
        <f>SUM(IV51, -IV55)</f>
        <v>0.2863</v>
      </c>
      <c r="IW88" s="116">
        <f>SUM(IW51, -IW55)</f>
        <v>0.27630000000000005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76" t="s">
        <v>38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54" t="s">
        <v>38</v>
      </c>
      <c r="HY89" s="118" t="s">
        <v>46</v>
      </c>
      <c r="HZ89" s="178" t="s">
        <v>47</v>
      </c>
      <c r="IA89" s="154" t="s">
        <v>39</v>
      </c>
      <c r="IB89" s="115" t="s">
        <v>39</v>
      </c>
      <c r="IC89" s="176" t="s">
        <v>38</v>
      </c>
      <c r="ID89" s="224" t="s">
        <v>59</v>
      </c>
      <c r="IE89" s="260" t="s">
        <v>54</v>
      </c>
      <c r="IF89" s="179" t="s">
        <v>45</v>
      </c>
      <c r="IG89" s="228" t="s">
        <v>45</v>
      </c>
      <c r="IH89" s="260" t="s">
        <v>54</v>
      </c>
      <c r="II89" s="179" t="s">
        <v>45</v>
      </c>
      <c r="IJ89" s="228" t="s">
        <v>45</v>
      </c>
      <c r="IK89" s="18" t="s">
        <v>45</v>
      </c>
      <c r="IL89" s="151" t="s">
        <v>38</v>
      </c>
      <c r="IM89" s="160" t="s">
        <v>44</v>
      </c>
      <c r="IN89" s="115" t="s">
        <v>39</v>
      </c>
      <c r="IO89" s="195" t="s">
        <v>37</v>
      </c>
      <c r="IP89" s="154" t="s">
        <v>39</v>
      </c>
      <c r="IQ89" s="184" t="s">
        <v>37</v>
      </c>
      <c r="IR89" s="195" t="s">
        <v>37</v>
      </c>
      <c r="IS89" s="228" t="s">
        <v>46</v>
      </c>
      <c r="IT89" s="23" t="s">
        <v>37</v>
      </c>
      <c r="IU89" s="158" t="s">
        <v>46</v>
      </c>
      <c r="IV89" s="118" t="s">
        <v>46</v>
      </c>
      <c r="IW89" s="118" t="s">
        <v>46</v>
      </c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SUM(CY53, -CY56)</f>
        <v>0.2029</v>
      </c>
      <c r="CZ90" s="142">
        <f t="shared" ref="CZ90:DE90" si="296">SUM(CZ53, -CZ56)</f>
        <v>0.19919999999999999</v>
      </c>
      <c r="DA90" s="116">
        <f t="shared" si="296"/>
        <v>0.1968</v>
      </c>
      <c r="DB90" s="175">
        <f t="shared" si="296"/>
        <v>0.19270000000000001</v>
      </c>
      <c r="DC90" s="142">
        <f t="shared" si="296"/>
        <v>0.17620000000000002</v>
      </c>
      <c r="DD90" s="116">
        <f t="shared" si="296"/>
        <v>0.1749</v>
      </c>
      <c r="DE90" s="175">
        <f t="shared" si="296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97">SUM(DH55, -DH58)</f>
        <v>0.18809999999999999</v>
      </c>
      <c r="DI90" s="144">
        <f t="shared" si="297"/>
        <v>0.19260000000000002</v>
      </c>
      <c r="DJ90" s="114">
        <f t="shared" si="297"/>
        <v>0.18720000000000001</v>
      </c>
      <c r="DK90" s="174">
        <f t="shared" si="297"/>
        <v>0.193</v>
      </c>
      <c r="DL90" s="114">
        <f t="shared" si="297"/>
        <v>0.18990000000000001</v>
      </c>
      <c r="DM90" s="114">
        <f t="shared" si="297"/>
        <v>0.19640000000000002</v>
      </c>
      <c r="DN90" s="334">
        <f t="shared" si="297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98">SUM(EC79, -EC86)</f>
        <v>0</v>
      </c>
      <c r="ED90" s="6">
        <f t="shared" si="298"/>
        <v>0</v>
      </c>
      <c r="EE90" s="6">
        <f t="shared" si="298"/>
        <v>0</v>
      </c>
      <c r="EF90" s="6">
        <f t="shared" si="298"/>
        <v>0</v>
      </c>
      <c r="EG90" s="6">
        <f t="shared" si="298"/>
        <v>0</v>
      </c>
      <c r="EH90" s="6">
        <f t="shared" si="298"/>
        <v>0</v>
      </c>
      <c r="EI90" s="6">
        <f t="shared" si="298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99">SUM(FR55, -FR58)</f>
        <v>0.2482</v>
      </c>
      <c r="FS90" s="243">
        <f t="shared" si="299"/>
        <v>0.25769999999999998</v>
      </c>
      <c r="FT90" s="269">
        <f t="shared" si="299"/>
        <v>0.23880000000000001</v>
      </c>
      <c r="FU90" s="242">
        <f t="shared" si="299"/>
        <v>0.23779999999999998</v>
      </c>
      <c r="FV90" s="243">
        <f t="shared" si="299"/>
        <v>0.2422</v>
      </c>
      <c r="FW90" s="269">
        <f t="shared" si="299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300">SUM(GV79, -GV86)</f>
        <v>0</v>
      </c>
      <c r="GW90" s="6">
        <f t="shared" si="300"/>
        <v>0</v>
      </c>
      <c r="GX90" s="6">
        <f t="shared" si="300"/>
        <v>0</v>
      </c>
      <c r="GY90" s="6">
        <f t="shared" si="300"/>
        <v>0</v>
      </c>
      <c r="GZ90" s="6">
        <f t="shared" si="300"/>
        <v>0</v>
      </c>
      <c r="HA90" s="6">
        <f t="shared" si="300"/>
        <v>0</v>
      </c>
      <c r="HC90" s="142">
        <f>SUM(HC53, -HC56)</f>
        <v>0.19359999999999999</v>
      </c>
      <c r="HD90" s="116">
        <f>SUM(HD52, -HD56)</f>
        <v>0.19069999999999998</v>
      </c>
      <c r="HE90" s="174">
        <f>SUM(HE55, -HE57)</f>
        <v>0.19400000000000001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44">
        <f>SUM(HX55, -HX57)</f>
        <v>0.20979999999999999</v>
      </c>
      <c r="HY90" s="243">
        <f>SUM(HY56, -HY58)</f>
        <v>0.21640000000000001</v>
      </c>
      <c r="HZ90" s="175">
        <f>SUM(HZ52, -HZ56)</f>
        <v>0.21990000000000001</v>
      </c>
      <c r="IA90" s="140">
        <f>SUM(IA55, -IA57)</f>
        <v>0.21909999999999999</v>
      </c>
      <c r="IB90" s="112">
        <f>SUM(IB55, -IB57)</f>
        <v>0.2248</v>
      </c>
      <c r="IC90" s="174">
        <f>SUM(IC55, -IC57)</f>
        <v>0.23799999999999999</v>
      </c>
      <c r="ID90" s="226">
        <f>SUM(ID54, -ID57)</f>
        <v>0.26369999999999999</v>
      </c>
      <c r="IE90" s="15">
        <f>SUM(IE51, -IE54)</f>
        <v>0.2646</v>
      </c>
      <c r="IF90" s="183">
        <f>SUM(IF55, -IF57)</f>
        <v>0.24119999999999997</v>
      </c>
      <c r="IG90" s="230">
        <f>SUM(IG55, -IG57)</f>
        <v>0.24479999999999999</v>
      </c>
      <c r="IH90" s="15">
        <f>SUM(IH51, -IH54)</f>
        <v>0.26</v>
      </c>
      <c r="II90" s="183">
        <f>SUM(II55, -II57)</f>
        <v>0.26100000000000001</v>
      </c>
      <c r="IJ90" s="230">
        <f>SUM(IJ55, -IJ57)</f>
        <v>0.26279999999999998</v>
      </c>
      <c r="IK90" s="215">
        <f>SUM(IK55, -IK57)</f>
        <v>0.27639999999999998</v>
      </c>
      <c r="IL90" s="145">
        <f>SUM(IL55, -IL57)</f>
        <v>0.27650000000000002</v>
      </c>
      <c r="IM90" s="142">
        <f>SUM(IM51, -IM55)</f>
        <v>0.28179999999999999</v>
      </c>
      <c r="IN90" s="112">
        <f>SUM(IN56, -IN57)</f>
        <v>0.28569999999999995</v>
      </c>
      <c r="IO90" s="175">
        <f>SUM(IO51, -IO56)</f>
        <v>0.28860000000000002</v>
      </c>
      <c r="IP90" s="140">
        <f>SUM(IP56, -IP57)</f>
        <v>0.2843</v>
      </c>
      <c r="IQ90" s="116">
        <f>SUM(IQ51, -IQ54)</f>
        <v>0.2777</v>
      </c>
      <c r="IR90" s="175">
        <f>SUM(IR51, -IR54)</f>
        <v>0.25669999999999998</v>
      </c>
      <c r="IS90" s="234">
        <f>SUM(IS55, -IS57)</f>
        <v>0.26689999999999997</v>
      </c>
      <c r="IT90" s="15">
        <f>SUM(IT51, -IT54)</f>
        <v>0.26929999999999998</v>
      </c>
      <c r="IU90" s="267">
        <f>SUM(IU55, -IU57)</f>
        <v>0.2651</v>
      </c>
      <c r="IV90" s="243">
        <f>SUM(IV55, -IV57)</f>
        <v>0.26940000000000003</v>
      </c>
      <c r="IW90" s="243">
        <f>SUM(IW55, -IW57)</f>
        <v>0.27609999999999996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301">SUM(JM79, -JM86)</f>
        <v>0</v>
      </c>
      <c r="JN90" s="6">
        <f t="shared" si="301"/>
        <v>0</v>
      </c>
      <c r="JO90" s="6">
        <f t="shared" si="301"/>
        <v>0</v>
      </c>
      <c r="JP90" s="6">
        <f t="shared" si="301"/>
        <v>0</v>
      </c>
      <c r="JQ90" s="6">
        <f t="shared" si="301"/>
        <v>0</v>
      </c>
      <c r="JR90" s="6">
        <f t="shared" si="301"/>
        <v>0</v>
      </c>
      <c r="JS90" s="6">
        <f t="shared" si="301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259" t="s">
        <v>54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50" t="s">
        <v>46</v>
      </c>
      <c r="HY91" s="115" t="s">
        <v>38</v>
      </c>
      <c r="HZ91" s="179" t="s">
        <v>45</v>
      </c>
      <c r="IA91" s="150" t="s">
        <v>45</v>
      </c>
      <c r="IB91" s="118" t="s">
        <v>45</v>
      </c>
      <c r="IC91" s="179" t="s">
        <v>46</v>
      </c>
      <c r="ID91" s="228" t="s">
        <v>45</v>
      </c>
      <c r="IE91" s="18" t="s">
        <v>45</v>
      </c>
      <c r="IF91" s="259" t="s">
        <v>54</v>
      </c>
      <c r="IG91" s="266" t="s">
        <v>54</v>
      </c>
      <c r="IH91" s="18" t="s">
        <v>45</v>
      </c>
      <c r="II91" s="259" t="s">
        <v>54</v>
      </c>
      <c r="IJ91" s="266" t="s">
        <v>54</v>
      </c>
      <c r="IK91" s="11" t="s">
        <v>38</v>
      </c>
      <c r="IL91" s="158" t="s">
        <v>45</v>
      </c>
      <c r="IM91" s="154" t="s">
        <v>38</v>
      </c>
      <c r="IN91" s="184" t="s">
        <v>44</v>
      </c>
      <c r="IO91" s="195" t="s">
        <v>44</v>
      </c>
      <c r="IP91" s="157" t="s">
        <v>54</v>
      </c>
      <c r="IQ91" s="118" t="s">
        <v>46</v>
      </c>
      <c r="IR91" s="179" t="s">
        <v>46</v>
      </c>
      <c r="IS91" s="233" t="s">
        <v>37</v>
      </c>
      <c r="IT91" s="18" t="s">
        <v>46</v>
      </c>
      <c r="IU91" s="161" t="s">
        <v>67</v>
      </c>
      <c r="IV91" s="184" t="s">
        <v>37</v>
      </c>
      <c r="IW91" s="184" t="s">
        <v>37</v>
      </c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302">SUM(FR56, -FR58)</f>
        <v>0.23520000000000002</v>
      </c>
      <c r="FS92" s="112">
        <f t="shared" si="302"/>
        <v>0.23280000000000001</v>
      </c>
      <c r="FT92" s="172">
        <f t="shared" si="302"/>
        <v>0.22600000000000003</v>
      </c>
      <c r="FU92" s="140">
        <f t="shared" si="302"/>
        <v>0.21449999999999997</v>
      </c>
      <c r="FV92" s="112">
        <f t="shared" si="302"/>
        <v>0.216</v>
      </c>
      <c r="FW92" s="172">
        <f t="shared" si="302"/>
        <v>0.22409999999999999</v>
      </c>
      <c r="FX92" s="140">
        <f t="shared" si="302"/>
        <v>0.23620000000000002</v>
      </c>
      <c r="FY92" s="112">
        <f t="shared" si="302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SUM(HE51, -HE54)</f>
        <v>0.19090000000000001</v>
      </c>
      <c r="HF92" s="162">
        <f>SUM(HF51, -HF53)</f>
        <v>0.18689999999999998</v>
      </c>
      <c r="HG92" s="116">
        <f>SUM(HG51, -HG54)</f>
        <v>0.18809999999999999</v>
      </c>
      <c r="HH92" s="174">
        <f t="shared" ref="HH92:HM92" si="303">SUM(HH51, -HH52)</f>
        <v>0.22439999999999999</v>
      </c>
      <c r="HI92" s="162">
        <f t="shared" si="303"/>
        <v>0.21510000000000001</v>
      </c>
      <c r="HJ92" s="204">
        <f t="shared" si="303"/>
        <v>0.20879999999999999</v>
      </c>
      <c r="HK92" s="183">
        <f t="shared" si="303"/>
        <v>0.21330000000000002</v>
      </c>
      <c r="HL92" s="162">
        <f t="shared" si="303"/>
        <v>0.2278</v>
      </c>
      <c r="HM92" s="204">
        <f t="shared" si="303"/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2">
        <f>SUM(HX56, -HX58)</f>
        <v>0.20859999999999998</v>
      </c>
      <c r="HY92" s="114">
        <f>SUM(HY55, -HY57)</f>
        <v>0.2107</v>
      </c>
      <c r="HZ92" s="183">
        <f>SUM(HZ56, -HZ58)</f>
        <v>0.2175</v>
      </c>
      <c r="IA92" s="162">
        <f>SUM(IA56, -IA58)</f>
        <v>0.21779999999999999</v>
      </c>
      <c r="IB92" s="204">
        <f>SUM(IB56, -IB58)</f>
        <v>0.21650000000000003</v>
      </c>
      <c r="IC92" s="269">
        <f>SUM(IC56, -IC58)</f>
        <v>0.23279999999999998</v>
      </c>
      <c r="ID92" s="230">
        <f>SUM(ID55, -ID57)</f>
        <v>0.23300000000000001</v>
      </c>
      <c r="IE92" s="215">
        <f>SUM(IE55, -IE57)</f>
        <v>0.2364</v>
      </c>
      <c r="IF92" s="175">
        <f>SUM(IF51, -IF54)</f>
        <v>0.23550000000000001</v>
      </c>
      <c r="IG92" s="220">
        <f>SUM(IG51, -IG54)</f>
        <v>0.23549999999999999</v>
      </c>
      <c r="IH92" s="215">
        <f>SUM(IH55, -IH57)</f>
        <v>0.25579999999999997</v>
      </c>
      <c r="II92" s="175">
        <f>SUM(II51, -II54)</f>
        <v>0.25409999999999999</v>
      </c>
      <c r="IJ92" s="220">
        <f>SUM(IJ51, -IJ54)</f>
        <v>0.25749999999999995</v>
      </c>
      <c r="IK92" s="92">
        <f>SUM(IK56, -IK57)</f>
        <v>0.26289999999999997</v>
      </c>
      <c r="IL92" s="232">
        <f>SUM(IL56, -IL57)</f>
        <v>0.27539999999999998</v>
      </c>
      <c r="IM92" s="144">
        <f>SUM(IM56, -IM57)</f>
        <v>0.27510000000000001</v>
      </c>
      <c r="IN92" s="116">
        <f>SUM(IN51, -IN55)</f>
        <v>0.28179999999999999</v>
      </c>
      <c r="IO92" s="175">
        <f>SUM(IO51, -IO55)</f>
        <v>0.27639999999999998</v>
      </c>
      <c r="IP92" s="142">
        <f>SUM(IP51, -IP55)</f>
        <v>0.27780000000000005</v>
      </c>
      <c r="IQ92" s="243">
        <f>SUM(IQ55, -IQ57)</f>
        <v>0.26839999999999997</v>
      </c>
      <c r="IR92" s="269">
        <f>SUM(IR55, -IR57)</f>
        <v>0.25569999999999998</v>
      </c>
      <c r="IS92" s="220">
        <f>SUM(IS51, -IS54)</f>
        <v>0.26429999999999998</v>
      </c>
      <c r="IT92" s="273">
        <f>SUM(IT55, -IT57)</f>
        <v>0.26910000000000001</v>
      </c>
      <c r="IU92" s="232">
        <f>SUM(IU56, -IU57)</f>
        <v>0.26229999999999998</v>
      </c>
      <c r="IV92" s="116">
        <f>SUM(IV51, -IV54)</f>
        <v>0.26730000000000004</v>
      </c>
      <c r="IW92" s="116">
        <f>SUM(IW51, -IW54)</f>
        <v>0.2631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73" t="s">
        <v>49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50" t="s">
        <v>45</v>
      </c>
      <c r="HY93" s="118" t="s">
        <v>45</v>
      </c>
      <c r="HZ93" s="176" t="s">
        <v>39</v>
      </c>
      <c r="IA93" s="160" t="s">
        <v>55</v>
      </c>
      <c r="IB93" s="184" t="s">
        <v>55</v>
      </c>
      <c r="IC93" s="179" t="s">
        <v>45</v>
      </c>
      <c r="ID93" s="255" t="s">
        <v>38</v>
      </c>
      <c r="IE93" s="11" t="s">
        <v>38</v>
      </c>
      <c r="IF93" s="176" t="s">
        <v>38</v>
      </c>
      <c r="IG93" s="255" t="s">
        <v>38</v>
      </c>
      <c r="IH93" s="11" t="s">
        <v>38</v>
      </c>
      <c r="II93" s="176" t="s">
        <v>38</v>
      </c>
      <c r="IJ93" s="233" t="s">
        <v>55</v>
      </c>
      <c r="IK93" s="260" t="s">
        <v>54</v>
      </c>
      <c r="IL93" s="265" t="s">
        <v>54</v>
      </c>
      <c r="IM93" s="157" t="s">
        <v>54</v>
      </c>
      <c r="IN93" s="256" t="s">
        <v>54</v>
      </c>
      <c r="IO93" s="259" t="s">
        <v>54</v>
      </c>
      <c r="IP93" s="160" t="s">
        <v>44</v>
      </c>
      <c r="IQ93" s="164" t="s">
        <v>67</v>
      </c>
      <c r="IR93" s="182" t="s">
        <v>67</v>
      </c>
      <c r="IS93" s="224" t="s">
        <v>67</v>
      </c>
      <c r="IT93" s="36" t="s">
        <v>67</v>
      </c>
      <c r="IU93" s="229" t="s">
        <v>37</v>
      </c>
      <c r="IV93" s="164" t="s">
        <v>67</v>
      </c>
      <c r="IW93" s="164" t="s">
        <v>67</v>
      </c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304">SUM(BU54, -BU56)</f>
        <v>0.1968</v>
      </c>
      <c r="BV94" s="142">
        <f t="shared" si="304"/>
        <v>0.19769999999999999</v>
      </c>
      <c r="BW94" s="116">
        <f t="shared" si="304"/>
        <v>0.17959999999999998</v>
      </c>
      <c r="BX94" s="175">
        <f t="shared" si="304"/>
        <v>0.1862</v>
      </c>
      <c r="BY94" s="220">
        <f t="shared" si="304"/>
        <v>0.19790000000000002</v>
      </c>
      <c r="BZ94" s="15">
        <f t="shared" si="304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305">SUM(DC54, -DC56)</f>
        <v>0.15679999999999999</v>
      </c>
      <c r="DD94" s="116">
        <f t="shared" si="305"/>
        <v>0.16189999999999999</v>
      </c>
      <c r="DE94" s="175">
        <f t="shared" si="305"/>
        <v>0.18730000000000002</v>
      </c>
      <c r="DF94" s="142">
        <f t="shared" si="305"/>
        <v>0.18480000000000002</v>
      </c>
      <c r="DG94" s="116">
        <f t="shared" si="305"/>
        <v>0.18049999999999999</v>
      </c>
      <c r="DH94" s="175">
        <f t="shared" si="305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75">
        <f>SUM(HE53, -HE56)</f>
        <v>0.1905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162">
        <f>SUM(HX56, -HX57)</f>
        <v>0.19569999999999999</v>
      </c>
      <c r="HY94" s="204">
        <f>SUM(HY56, -HY57)</f>
        <v>0.20219999999999999</v>
      </c>
      <c r="HZ94" s="172">
        <f>SUM(HZ55, -HZ57)</f>
        <v>0.21030000000000001</v>
      </c>
      <c r="IA94" s="144">
        <f>SUM(IA51, -IA53)</f>
        <v>0.21129999999999999</v>
      </c>
      <c r="IB94" s="114">
        <f>SUM(IB51, -IB53)</f>
        <v>0.2147</v>
      </c>
      <c r="IC94" s="183">
        <f t="shared" ref="IC94:II94" si="306">SUM(IC56, -IC57)</f>
        <v>0.21279999999999999</v>
      </c>
      <c r="ID94" s="221">
        <f t="shared" si="306"/>
        <v>0.23220000000000002</v>
      </c>
      <c r="IE94" s="92">
        <f t="shared" si="306"/>
        <v>0.21600000000000003</v>
      </c>
      <c r="IF94" s="174">
        <f t="shared" si="306"/>
        <v>0.23359999999999997</v>
      </c>
      <c r="IG94" s="221">
        <f t="shared" si="306"/>
        <v>0.22500000000000001</v>
      </c>
      <c r="IH94" s="92">
        <f t="shared" si="306"/>
        <v>0.2369</v>
      </c>
      <c r="II94" s="174">
        <f t="shared" si="306"/>
        <v>0.2482</v>
      </c>
      <c r="IJ94" s="221">
        <f>SUM(IJ51, -IJ53)</f>
        <v>0.2505</v>
      </c>
      <c r="IK94" s="15">
        <f t="shared" ref="IK94:IP94" si="307">SUM(IK51, -IK54)</f>
        <v>0.25749999999999995</v>
      </c>
      <c r="IL94" s="147">
        <f t="shared" si="307"/>
        <v>0.22690000000000002</v>
      </c>
      <c r="IM94" s="142">
        <f t="shared" si="307"/>
        <v>0.25890000000000002</v>
      </c>
      <c r="IN94" s="116">
        <f t="shared" si="307"/>
        <v>0.2707</v>
      </c>
      <c r="IO94" s="175">
        <f t="shared" si="307"/>
        <v>0.26700000000000002</v>
      </c>
      <c r="IP94" s="142">
        <f t="shared" si="307"/>
        <v>0.2747</v>
      </c>
      <c r="IQ94" s="204">
        <f>SUM(IQ56, -IQ57)</f>
        <v>0.26250000000000001</v>
      </c>
      <c r="IR94" s="183">
        <f>SUM(IR56, -IR57)</f>
        <v>0.25519999999999998</v>
      </c>
      <c r="IS94" s="230">
        <f>SUM(IS56, -IS57)</f>
        <v>0.26350000000000001</v>
      </c>
      <c r="IT94" s="215">
        <f>SUM(IT56, -IT57)</f>
        <v>0.26450000000000001</v>
      </c>
      <c r="IU94" s="147">
        <f>SUM(IU51, -IU54)</f>
        <v>0.26100000000000001</v>
      </c>
      <c r="IV94" s="204">
        <f>SUM(IV56, -IV57)</f>
        <v>0.2505</v>
      </c>
      <c r="IW94" s="204">
        <f>SUM(IW56, -IW57)</f>
        <v>0.25309999999999999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195" t="s">
        <v>55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59" t="s">
        <v>47</v>
      </c>
      <c r="HY95" s="184" t="s">
        <v>55</v>
      </c>
      <c r="HZ95" s="178" t="s">
        <v>40</v>
      </c>
      <c r="IA95" s="150" t="s">
        <v>46</v>
      </c>
      <c r="IB95" s="118" t="s">
        <v>46</v>
      </c>
      <c r="IC95" s="195" t="s">
        <v>55</v>
      </c>
      <c r="ID95" s="233" t="s">
        <v>55</v>
      </c>
      <c r="IE95" s="23" t="s">
        <v>55</v>
      </c>
      <c r="IF95" s="178" t="s">
        <v>40</v>
      </c>
      <c r="IG95" s="233" t="s">
        <v>55</v>
      </c>
      <c r="IH95" s="32" t="s">
        <v>40</v>
      </c>
      <c r="II95" s="195" t="s">
        <v>55</v>
      </c>
      <c r="IJ95" s="255" t="s">
        <v>38</v>
      </c>
      <c r="IK95" s="23" t="s">
        <v>55</v>
      </c>
      <c r="IL95" s="153" t="s">
        <v>47</v>
      </c>
      <c r="IM95" s="159" t="s">
        <v>40</v>
      </c>
      <c r="IN95" s="119" t="s">
        <v>40</v>
      </c>
      <c r="IO95" s="178" t="s">
        <v>40</v>
      </c>
      <c r="IP95" s="159" t="s">
        <v>40</v>
      </c>
      <c r="IQ95" s="119" t="s">
        <v>64</v>
      </c>
      <c r="IR95" s="178" t="s">
        <v>64</v>
      </c>
      <c r="IS95" s="223" t="s">
        <v>64</v>
      </c>
      <c r="IT95" s="32" t="s">
        <v>64</v>
      </c>
      <c r="IU95" s="153" t="s">
        <v>64</v>
      </c>
      <c r="IV95" s="119" t="s">
        <v>64</v>
      </c>
      <c r="IW95" s="119" t="s">
        <v>64</v>
      </c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08">SUM(EC85, -EC92)</f>
        <v>0</v>
      </c>
      <c r="ED96" s="6">
        <f t="shared" si="308"/>
        <v>0</v>
      </c>
      <c r="EE96" s="6">
        <f t="shared" si="308"/>
        <v>0</v>
      </c>
      <c r="EF96" s="6">
        <f t="shared" si="308"/>
        <v>0</v>
      </c>
      <c r="EG96" s="6">
        <f t="shared" si="308"/>
        <v>0</v>
      </c>
      <c r="EH96" s="6">
        <f t="shared" si="308"/>
        <v>0</v>
      </c>
      <c r="EI96" s="6">
        <f t="shared" si="308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309">SUM(GV85, -GV92)</f>
        <v>0</v>
      </c>
      <c r="GW96" s="6">
        <f t="shared" si="309"/>
        <v>0</v>
      </c>
      <c r="GX96" s="6">
        <f t="shared" si="309"/>
        <v>0</v>
      </c>
      <c r="GY96" s="6">
        <f t="shared" si="309"/>
        <v>0</v>
      </c>
      <c r="GZ96" s="6">
        <f t="shared" si="309"/>
        <v>0</v>
      </c>
      <c r="HA96" s="6">
        <f t="shared" si="309"/>
        <v>0</v>
      </c>
      <c r="HC96" s="144">
        <f>SUM(HC55, -HC57)</f>
        <v>0.16439999999999999</v>
      </c>
      <c r="HD96" s="116">
        <f>SUM(HD51, -HD52)</f>
        <v>0.1653</v>
      </c>
      <c r="HE96" s="174">
        <f>SUM(HE51, -HE53)</f>
        <v>0.18780000000000002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42">
        <f>SUM(HX52, -HX56)</f>
        <v>0.19540000000000002</v>
      </c>
      <c r="HY96" s="114">
        <f>SUM(HY51, -HY53)</f>
        <v>0.19480000000000003</v>
      </c>
      <c r="HZ96" s="175">
        <f>SUM(HZ52, -HZ55)</f>
        <v>0.2054</v>
      </c>
      <c r="IA96" s="242">
        <f>SUM(IA56, -IA57)</f>
        <v>0.20949999999999999</v>
      </c>
      <c r="IB96" s="243">
        <f>SUM(IB56, -IB57)</f>
        <v>0.20660000000000001</v>
      </c>
      <c r="IC96" s="174">
        <f>SUM(IC51, -IC53)</f>
        <v>0.21059999999999998</v>
      </c>
      <c r="ID96" s="221">
        <f>SUM(ID51, -ID53)</f>
        <v>0.2077</v>
      </c>
      <c r="IE96" s="92">
        <f>SUM(IE51, -IE53)</f>
        <v>0.2102</v>
      </c>
      <c r="IF96" s="175">
        <f>SUM(IF52, -IF56)</f>
        <v>0.2082</v>
      </c>
      <c r="IG96" s="221">
        <f>SUM(IG51, -IG53)</f>
        <v>0.21010000000000001</v>
      </c>
      <c r="IH96" s="15">
        <f>SUM(IH52, -IH56)</f>
        <v>0.2117</v>
      </c>
      <c r="II96" s="174">
        <f>SUM(II51, -II53)</f>
        <v>0.23710000000000001</v>
      </c>
      <c r="IJ96" s="221">
        <f>SUM(IJ56, -IJ57)</f>
        <v>0.24659999999999999</v>
      </c>
      <c r="IK96" s="92">
        <f>SUM(IK51, -IK53)</f>
        <v>0.23859999999999998</v>
      </c>
      <c r="IL96" s="147">
        <f t="shared" ref="IL96:IT96" si="310">SUM(IL52, -IL56)</f>
        <v>0.21159999999999998</v>
      </c>
      <c r="IM96" s="142">
        <f t="shared" si="310"/>
        <v>0.23349999999999999</v>
      </c>
      <c r="IN96" s="116">
        <f t="shared" si="310"/>
        <v>0.2311</v>
      </c>
      <c r="IO96" s="175">
        <f t="shared" si="310"/>
        <v>0.21390000000000001</v>
      </c>
      <c r="IP96" s="142">
        <f t="shared" si="310"/>
        <v>0.2213</v>
      </c>
      <c r="IQ96" s="116">
        <f t="shared" si="310"/>
        <v>0.21010000000000001</v>
      </c>
      <c r="IR96" s="175">
        <f t="shared" si="310"/>
        <v>0.21340000000000001</v>
      </c>
      <c r="IS96" s="220">
        <f t="shared" si="310"/>
        <v>0.20580000000000001</v>
      </c>
      <c r="IT96" s="15">
        <f t="shared" si="310"/>
        <v>0.20780000000000001</v>
      </c>
      <c r="IU96" s="147">
        <f>SUM(IU52, -IU56)</f>
        <v>0.20669999999999999</v>
      </c>
      <c r="IV96" s="116">
        <f>SUM(IV52, -IV56)</f>
        <v>0.20640000000000003</v>
      </c>
      <c r="IW96" s="116">
        <f>SUM(IW52, -IW56)</f>
        <v>0.2041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311">SUM(JM85, -JM92)</f>
        <v>0</v>
      </c>
      <c r="JN96" s="6">
        <f t="shared" si="311"/>
        <v>0</v>
      </c>
      <c r="JO96" s="6">
        <f t="shared" si="311"/>
        <v>0</v>
      </c>
      <c r="JP96" s="6">
        <f t="shared" si="311"/>
        <v>0</v>
      </c>
      <c r="JQ96" s="6">
        <f t="shared" si="311"/>
        <v>0</v>
      </c>
      <c r="JR96" s="6">
        <f t="shared" si="311"/>
        <v>0</v>
      </c>
      <c r="JS96" s="6">
        <f t="shared" si="311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82" t="s">
        <v>48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60" t="s">
        <v>55</v>
      </c>
      <c r="HY97" s="119" t="s">
        <v>47</v>
      </c>
      <c r="HZ97" s="179" t="s">
        <v>46</v>
      </c>
      <c r="IA97" s="159" t="s">
        <v>47</v>
      </c>
      <c r="IB97" s="119" t="s">
        <v>47</v>
      </c>
      <c r="IC97" s="178" t="s">
        <v>47</v>
      </c>
      <c r="ID97" s="223" t="s">
        <v>40</v>
      </c>
      <c r="IE97" s="32" t="s">
        <v>40</v>
      </c>
      <c r="IF97" s="178" t="s">
        <v>47</v>
      </c>
      <c r="IG97" s="223" t="s">
        <v>40</v>
      </c>
      <c r="IH97" s="23" t="s">
        <v>55</v>
      </c>
      <c r="II97" s="178" t="s">
        <v>40</v>
      </c>
      <c r="IJ97" s="223" t="s">
        <v>40</v>
      </c>
      <c r="IK97" s="32" t="s">
        <v>40</v>
      </c>
      <c r="IL97" s="153" t="s">
        <v>40</v>
      </c>
      <c r="IM97" s="159" t="s">
        <v>47</v>
      </c>
      <c r="IN97" s="119" t="s">
        <v>47</v>
      </c>
      <c r="IO97" s="178" t="s">
        <v>47</v>
      </c>
      <c r="IP97" s="159" t="s">
        <v>64</v>
      </c>
      <c r="IQ97" s="119" t="s">
        <v>47</v>
      </c>
      <c r="IR97" s="178" t="s">
        <v>47</v>
      </c>
      <c r="IS97" s="223" t="s">
        <v>47</v>
      </c>
      <c r="IT97" s="32" t="s">
        <v>47</v>
      </c>
      <c r="IU97" s="153" t="s">
        <v>47</v>
      </c>
      <c r="IV97" s="184" t="s">
        <v>55</v>
      </c>
      <c r="IW97" s="119" t="s">
        <v>47</v>
      </c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312">SUM(ES56, -ES57)</f>
        <v>0.1905</v>
      </c>
      <c r="ET98" s="162">
        <f t="shared" si="312"/>
        <v>0.1933</v>
      </c>
      <c r="EU98" s="204">
        <f t="shared" si="312"/>
        <v>0.19350000000000001</v>
      </c>
      <c r="EV98" s="183">
        <f t="shared" si="312"/>
        <v>0.1973</v>
      </c>
      <c r="EW98" s="162">
        <f t="shared" si="312"/>
        <v>0.1961</v>
      </c>
      <c r="EX98" s="243">
        <f t="shared" si="312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313">SUM(FK56, -FK57)</f>
        <v>0.2011</v>
      </c>
      <c r="FL98" s="162">
        <f t="shared" si="313"/>
        <v>0.21800000000000003</v>
      </c>
      <c r="FM98" s="204">
        <f t="shared" si="313"/>
        <v>0.20580000000000001</v>
      </c>
      <c r="FN98" s="183">
        <f t="shared" si="313"/>
        <v>0.20130000000000001</v>
      </c>
      <c r="FO98" s="162">
        <f t="shared" si="313"/>
        <v>0.2039</v>
      </c>
      <c r="FP98" s="204">
        <f t="shared" si="313"/>
        <v>0.21519999999999997</v>
      </c>
      <c r="FQ98" s="183">
        <f t="shared" si="313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314">SUM(GO53, -GO56)</f>
        <v>0.1394</v>
      </c>
      <c r="GP98" s="142">
        <f t="shared" si="314"/>
        <v>0.14990000000000001</v>
      </c>
      <c r="GQ98" s="116">
        <f t="shared" si="314"/>
        <v>0.15029999999999999</v>
      </c>
      <c r="GR98" s="175">
        <f t="shared" si="314"/>
        <v>0.1431</v>
      </c>
      <c r="GS98" s="116">
        <f t="shared" si="314"/>
        <v>0.15920000000000001</v>
      </c>
      <c r="GT98" s="116">
        <f t="shared" si="314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5">
        <f>SUM(HE54, -HE56)</f>
        <v>0.18740000000000001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44">
        <f>SUM(HX51, -HX53)</f>
        <v>0.1837</v>
      </c>
      <c r="HY98" s="116">
        <f>SUM(HY52, -HY56)</f>
        <v>0.1925</v>
      </c>
      <c r="HZ98" s="269">
        <f>SUM(HZ56, -HZ57)</f>
        <v>0.1958</v>
      </c>
      <c r="IA98" s="142">
        <f>SUM(IA52, -IA56)</f>
        <v>0.2046</v>
      </c>
      <c r="IB98" s="116">
        <f>SUM(IB52, -IB56)</f>
        <v>0.20529999999999998</v>
      </c>
      <c r="IC98" s="175">
        <f>SUM(IC52, -IC56)</f>
        <v>0.17860000000000001</v>
      </c>
      <c r="ID98" s="220">
        <f>SUM(ID52, -ID56)</f>
        <v>0.1593</v>
      </c>
      <c r="IE98" s="15">
        <f>SUM(IE52, -IE56)</f>
        <v>0.20810000000000001</v>
      </c>
      <c r="IF98" s="175">
        <f>SUM(IF52, -IF55)</f>
        <v>0.2006</v>
      </c>
      <c r="IG98" s="220">
        <f>SUM(IG52, -IG56)</f>
        <v>0.20399999999999999</v>
      </c>
      <c r="IH98" s="92">
        <f>SUM(IH51, -IH53)</f>
        <v>0.20979999999999999</v>
      </c>
      <c r="II98" s="175">
        <f>SUM(II52, -II56)</f>
        <v>0.20799999999999999</v>
      </c>
      <c r="IJ98" s="220">
        <f>SUM(IJ52, -IJ56)</f>
        <v>0.17949999999999999</v>
      </c>
      <c r="IK98" s="15">
        <f>SUM(IK52, -IK56)</f>
        <v>0.19089999999999999</v>
      </c>
      <c r="IL98" s="147">
        <f t="shared" ref="IL98:IT98" si="315">SUM(IL52, -IL55)</f>
        <v>0.21049999999999999</v>
      </c>
      <c r="IM98" s="142">
        <f t="shared" si="315"/>
        <v>0.2157</v>
      </c>
      <c r="IN98" s="116">
        <f t="shared" si="315"/>
        <v>0.2137</v>
      </c>
      <c r="IO98" s="175">
        <f t="shared" si="315"/>
        <v>0.20170000000000002</v>
      </c>
      <c r="IP98" s="142">
        <f t="shared" si="315"/>
        <v>0.2056</v>
      </c>
      <c r="IQ98" s="116">
        <f t="shared" si="315"/>
        <v>0.20419999999999999</v>
      </c>
      <c r="IR98" s="175">
        <f t="shared" si="315"/>
        <v>0.21290000000000001</v>
      </c>
      <c r="IS98" s="220">
        <f t="shared" si="315"/>
        <v>0.2024</v>
      </c>
      <c r="IT98" s="15">
        <f t="shared" si="315"/>
        <v>0.20319999999999999</v>
      </c>
      <c r="IU98" s="147">
        <f>SUM(IU52, -IU55)</f>
        <v>0.2039</v>
      </c>
      <c r="IV98" s="114">
        <f>SUM(IV51, -IV53)</f>
        <v>0.18890000000000001</v>
      </c>
      <c r="IW98" s="116">
        <f>SUM(IW52, -IW55)</f>
        <v>0.18110000000000001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95" t="s">
        <v>53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59" t="s">
        <v>40</v>
      </c>
      <c r="HY99" s="119" t="s">
        <v>40</v>
      </c>
      <c r="HZ99" s="195" t="s">
        <v>55</v>
      </c>
      <c r="IA99" s="159" t="s">
        <v>40</v>
      </c>
      <c r="IB99" s="119" t="s">
        <v>40</v>
      </c>
      <c r="IC99" s="178" t="s">
        <v>40</v>
      </c>
      <c r="ID99" s="223" t="s">
        <v>47</v>
      </c>
      <c r="IE99" s="32" t="s">
        <v>47</v>
      </c>
      <c r="IF99" s="195" t="s">
        <v>55</v>
      </c>
      <c r="IG99" s="223" t="s">
        <v>47</v>
      </c>
      <c r="IH99" s="32" t="s">
        <v>47</v>
      </c>
      <c r="II99" s="178" t="s">
        <v>47</v>
      </c>
      <c r="IJ99" s="223" t="s">
        <v>47</v>
      </c>
      <c r="IK99" s="32" t="s">
        <v>47</v>
      </c>
      <c r="IL99" s="229" t="s">
        <v>55</v>
      </c>
      <c r="IM99" s="160" t="s">
        <v>55</v>
      </c>
      <c r="IN99" s="119" t="s">
        <v>64</v>
      </c>
      <c r="IO99" s="178" t="s">
        <v>64</v>
      </c>
      <c r="IP99" s="159" t="s">
        <v>47</v>
      </c>
      <c r="IQ99" s="184" t="s">
        <v>55</v>
      </c>
      <c r="IR99" s="195" t="s">
        <v>55</v>
      </c>
      <c r="IS99" s="233" t="s">
        <v>55</v>
      </c>
      <c r="IT99" s="23" t="s">
        <v>55</v>
      </c>
      <c r="IU99" s="229" t="s">
        <v>55</v>
      </c>
      <c r="IV99" s="119" t="s">
        <v>47</v>
      </c>
      <c r="IW99" s="184" t="s">
        <v>55</v>
      </c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316">SUM(BS56, -BS58)</f>
        <v>0.1308</v>
      </c>
      <c r="BT100" s="112">
        <f t="shared" si="316"/>
        <v>0.11999999999999998</v>
      </c>
      <c r="BU100" s="174">
        <f t="shared" si="316"/>
        <v>0.13389999999999999</v>
      </c>
      <c r="BV100" s="144">
        <f t="shared" si="316"/>
        <v>0.14529999999999998</v>
      </c>
      <c r="BW100" s="114">
        <f t="shared" si="316"/>
        <v>0.15360000000000001</v>
      </c>
      <c r="BX100" s="174">
        <f t="shared" si="316"/>
        <v>0.15440000000000001</v>
      </c>
      <c r="BY100" s="221">
        <f t="shared" si="316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SUM(CY54,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317">SUM(EM52, -EM56)</f>
        <v>0.1613</v>
      </c>
      <c r="EN100" s="142">
        <f t="shared" si="317"/>
        <v>0.16400000000000001</v>
      </c>
      <c r="EO100" s="116">
        <f t="shared" si="317"/>
        <v>0.16200000000000001</v>
      </c>
      <c r="EP100" s="175">
        <f t="shared" si="317"/>
        <v>0.1633</v>
      </c>
      <c r="EQ100" s="142">
        <f t="shared" si="317"/>
        <v>0.1545</v>
      </c>
      <c r="ER100" s="116">
        <f t="shared" si="317"/>
        <v>0.14460000000000001</v>
      </c>
      <c r="ES100" s="175">
        <f t="shared" si="317"/>
        <v>0.1545</v>
      </c>
      <c r="ET100" s="142">
        <f t="shared" si="317"/>
        <v>0.15029999999999999</v>
      </c>
      <c r="EU100" s="116">
        <f t="shared" si="317"/>
        <v>0.13469999999999999</v>
      </c>
      <c r="EV100" s="175">
        <f t="shared" si="317"/>
        <v>0.10389999999999999</v>
      </c>
      <c r="EW100" s="142">
        <f t="shared" si="317"/>
        <v>0.11760000000000001</v>
      </c>
      <c r="EX100" s="116">
        <f t="shared" si="317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318">SUM(FK52, -FK56)</f>
        <v>0.18160000000000001</v>
      </c>
      <c r="FL100" s="142">
        <f t="shared" si="318"/>
        <v>0.16259999999999999</v>
      </c>
      <c r="FM100" s="116">
        <f t="shared" si="318"/>
        <v>0.15740000000000001</v>
      </c>
      <c r="FN100" s="175">
        <f t="shared" si="318"/>
        <v>0.1603</v>
      </c>
      <c r="FO100" s="142">
        <f t="shared" si="318"/>
        <v>0.17699999999999999</v>
      </c>
      <c r="FP100" s="116">
        <f t="shared" si="318"/>
        <v>0.16789999999999999</v>
      </c>
      <c r="FQ100" s="175">
        <f t="shared" si="318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183">
        <f>SUM(HE51, -HE52)</f>
        <v>0.17960000000000004</v>
      </c>
      <c r="HF100" s="242">
        <f>SUM(HF56, -HF58)</f>
        <v>0.16389999999999999</v>
      </c>
      <c r="HG100" s="116">
        <f>SUM(HG54, -HG56)</f>
        <v>0.1552</v>
      </c>
      <c r="HH100" s="175">
        <f t="shared" ref="HH100:HM100" si="319">SUM(HH53, -HH56)</f>
        <v>0.15909999999999999</v>
      </c>
      <c r="HI100" s="142">
        <f t="shared" si="319"/>
        <v>0.18540000000000001</v>
      </c>
      <c r="HJ100" s="116">
        <f t="shared" si="319"/>
        <v>0.1661</v>
      </c>
      <c r="HK100" s="175">
        <f t="shared" si="319"/>
        <v>0.15239999999999998</v>
      </c>
      <c r="HL100" s="142">
        <f t="shared" si="319"/>
        <v>0.14729999999999999</v>
      </c>
      <c r="HM100" s="116">
        <f t="shared" si="319"/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42">
        <f>SUM(HX52, -HX55)</f>
        <v>0.18130000000000002</v>
      </c>
      <c r="HY100" s="116">
        <f>SUM(HY52, -HY55)</f>
        <v>0.184</v>
      </c>
      <c r="HZ100" s="174">
        <f>SUM(HZ51, -HZ53)</f>
        <v>0.1951</v>
      </c>
      <c r="IA100" s="142">
        <f>SUM(IA52, -IA55)</f>
        <v>0.19500000000000001</v>
      </c>
      <c r="IB100" s="116">
        <f>SUM(IB52, -IB55)</f>
        <v>0.18709999999999999</v>
      </c>
      <c r="IC100" s="175">
        <f>SUM(IC52, -IC55)</f>
        <v>0.15340000000000001</v>
      </c>
      <c r="ID100" s="220">
        <f>SUM(ID52, -ID55)</f>
        <v>0.1585</v>
      </c>
      <c r="IE100" s="15">
        <f>SUM(IE52, -IE55)</f>
        <v>0.18770000000000001</v>
      </c>
      <c r="IF100" s="174">
        <f>SUM(IF51, -IF53)</f>
        <v>0.1905</v>
      </c>
      <c r="IG100" s="220">
        <f>SUM(IG52, -IG55)</f>
        <v>0.1842</v>
      </c>
      <c r="IH100" s="15">
        <f>SUM(IH52, -IH55)</f>
        <v>0.1928</v>
      </c>
      <c r="II100" s="175">
        <f>SUM(II52, -II55)</f>
        <v>0.19520000000000001</v>
      </c>
      <c r="IJ100" s="220">
        <f>SUM(IJ52, -IJ55)</f>
        <v>0.1633</v>
      </c>
      <c r="IK100" s="15">
        <f>SUM(IK52, -IK55)</f>
        <v>0.1774</v>
      </c>
      <c r="IL100" s="145">
        <f>SUM(IL51, -IL53)</f>
        <v>0.19960000000000003</v>
      </c>
      <c r="IM100" s="144">
        <f>SUM(IM51, -IM53)</f>
        <v>0.19480000000000003</v>
      </c>
      <c r="IN100" s="116">
        <f>SUM(IN52, -IN54)</f>
        <v>0.2026</v>
      </c>
      <c r="IO100" s="175">
        <f>SUM(IO52, -IO54)</f>
        <v>0.1923</v>
      </c>
      <c r="IP100" s="142">
        <f>SUM(IP52, -IP54)</f>
        <v>0.20250000000000001</v>
      </c>
      <c r="IQ100" s="114">
        <f>SUM(IQ51, -IQ53)</f>
        <v>0.19900000000000001</v>
      </c>
      <c r="IR100" s="174">
        <f>SUM(IR51, -IR53)</f>
        <v>0.18629999999999999</v>
      </c>
      <c r="IS100" s="221">
        <f>SUM(IS51, -IS53)</f>
        <v>0.188</v>
      </c>
      <c r="IT100" s="92">
        <f>SUM(IT51, -IT53)</f>
        <v>0.19579999999999997</v>
      </c>
      <c r="IU100" s="145">
        <f>SUM(IU51, -IU53)</f>
        <v>0.19669999999999999</v>
      </c>
      <c r="IV100" s="116">
        <f>SUM(IV52, -IV55)</f>
        <v>0.1875</v>
      </c>
      <c r="IW100" s="114">
        <f>SUM(IW51, -IW53)</f>
        <v>0.17930000000000001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9" t="s">
        <v>46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38" t="s">
        <v>49</v>
      </c>
      <c r="HY101" s="184" t="s">
        <v>53</v>
      </c>
      <c r="HZ101" s="178" t="s">
        <v>64</v>
      </c>
      <c r="IA101" s="159" t="s">
        <v>64</v>
      </c>
      <c r="IB101" s="119" t="s">
        <v>64</v>
      </c>
      <c r="IC101" s="195" t="s">
        <v>53</v>
      </c>
      <c r="ID101" s="233" t="s">
        <v>53</v>
      </c>
      <c r="IE101" s="32" t="s">
        <v>64</v>
      </c>
      <c r="IF101" s="178" t="s">
        <v>64</v>
      </c>
      <c r="IG101" s="223" t="s">
        <v>64</v>
      </c>
      <c r="IH101" s="32" t="s">
        <v>64</v>
      </c>
      <c r="II101" s="178" t="s">
        <v>64</v>
      </c>
      <c r="IJ101" s="233" t="s">
        <v>53</v>
      </c>
      <c r="IK101" s="32" t="s">
        <v>64</v>
      </c>
      <c r="IL101" s="153" t="s">
        <v>64</v>
      </c>
      <c r="IM101" s="159" t="s">
        <v>64</v>
      </c>
      <c r="IN101" s="184" t="s">
        <v>55</v>
      </c>
      <c r="IO101" s="195" t="s">
        <v>55</v>
      </c>
      <c r="IP101" s="160" t="s">
        <v>55</v>
      </c>
      <c r="IQ101" s="119" t="s">
        <v>40</v>
      </c>
      <c r="IR101" s="178" t="s">
        <v>40</v>
      </c>
      <c r="IS101" s="223" t="s">
        <v>40</v>
      </c>
      <c r="IT101" s="32" t="s">
        <v>40</v>
      </c>
      <c r="IU101" s="153" t="s">
        <v>40</v>
      </c>
      <c r="IV101" s="119" t="s">
        <v>40</v>
      </c>
      <c r="IW101" s="119" t="s">
        <v>40</v>
      </c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320">SUM(BL57, -BL58)</f>
        <v>0.11630000000000001</v>
      </c>
      <c r="BM102" s="112">
        <f t="shared" si="320"/>
        <v>0.11269999999999999</v>
      </c>
      <c r="BN102" s="172">
        <f t="shared" si="320"/>
        <v>0.11739999999999999</v>
      </c>
      <c r="BO102" s="114">
        <f t="shared" si="320"/>
        <v>0.1109</v>
      </c>
      <c r="BP102" s="114">
        <f t="shared" si="320"/>
        <v>0.11410000000000001</v>
      </c>
      <c r="BQ102" s="114">
        <f t="shared" si="320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21">SUM(EC91, -EC98)</f>
        <v>0</v>
      </c>
      <c r="ED102" s="6">
        <f t="shared" si="321"/>
        <v>0</v>
      </c>
      <c r="EE102" s="6">
        <f t="shared" si="321"/>
        <v>0</v>
      </c>
      <c r="EF102" s="6">
        <f t="shared" si="321"/>
        <v>0</v>
      </c>
      <c r="EG102" s="6">
        <f t="shared" si="321"/>
        <v>0</v>
      </c>
      <c r="EH102" s="6">
        <f t="shared" si="321"/>
        <v>0</v>
      </c>
      <c r="EI102" s="6">
        <f t="shared" si="321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322">SUM(ER53, -ER56)</f>
        <v>0.11599999999999999</v>
      </c>
      <c r="ES102" s="175">
        <f t="shared" si="322"/>
        <v>0.13800000000000001</v>
      </c>
      <c r="ET102" s="142">
        <f t="shared" si="322"/>
        <v>0.1168</v>
      </c>
      <c r="EU102" s="116">
        <f t="shared" si="322"/>
        <v>0.11699999999999999</v>
      </c>
      <c r="EV102" s="175">
        <f t="shared" si="322"/>
        <v>0.1008</v>
      </c>
      <c r="EW102" s="142">
        <f t="shared" si="322"/>
        <v>0.10050000000000001</v>
      </c>
      <c r="EX102" s="116">
        <f t="shared" si="322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323">SUM(FO52, -FO55)</f>
        <v>0.17280000000000001</v>
      </c>
      <c r="FP102" s="116">
        <f t="shared" si="323"/>
        <v>0.16419999999999998</v>
      </c>
      <c r="FQ102" s="175">
        <f t="shared" si="323"/>
        <v>0.1719</v>
      </c>
      <c r="FR102" s="142">
        <f t="shared" si="323"/>
        <v>0.18870000000000001</v>
      </c>
      <c r="FS102" s="116">
        <f t="shared" si="323"/>
        <v>0.17300000000000001</v>
      </c>
      <c r="FT102" s="175">
        <f t="shared" si="323"/>
        <v>0.17009999999999997</v>
      </c>
      <c r="FU102" s="142">
        <f t="shared" si="323"/>
        <v>0.16879999999999998</v>
      </c>
      <c r="FV102" s="116">
        <f t="shared" si="323"/>
        <v>0.1638</v>
      </c>
      <c r="FW102" s="175">
        <f t="shared" si="323"/>
        <v>0.159</v>
      </c>
      <c r="FX102" s="142">
        <f t="shared" si="323"/>
        <v>0.1401</v>
      </c>
      <c r="FY102" s="116">
        <f t="shared" si="323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324">SUM(GV91, -GV98)</f>
        <v>0</v>
      </c>
      <c r="GW102" s="6">
        <f t="shared" si="324"/>
        <v>0</v>
      </c>
      <c r="GX102" s="6">
        <f t="shared" si="324"/>
        <v>0</v>
      </c>
      <c r="GY102" s="6">
        <f t="shared" si="324"/>
        <v>0</v>
      </c>
      <c r="GZ102" s="6">
        <f t="shared" si="324"/>
        <v>0</v>
      </c>
      <c r="HA102" s="6">
        <f t="shared" si="324"/>
        <v>0</v>
      </c>
      <c r="HC102" s="142">
        <f>SUM(HC54, -HC56)</f>
        <v>0.14910000000000001</v>
      </c>
      <c r="HD102" s="116">
        <f>SUM(HD54, -HD56)</f>
        <v>0.14550000000000002</v>
      </c>
      <c r="HE102" s="269">
        <f>SUM(HE56, -HE58)</f>
        <v>0.17030000000000001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42">
        <f>SUM(HX53, -HX56)</f>
        <v>0.13250000000000001</v>
      </c>
      <c r="HY102" s="204">
        <f>SUM(HY51, -HY52)</f>
        <v>0.13020000000000001</v>
      </c>
      <c r="HZ102" s="175">
        <f>SUM(HZ52, -HZ54)</f>
        <v>0.13490000000000002</v>
      </c>
      <c r="IA102" s="142">
        <f>SUM(IA52, -IA54)</f>
        <v>0.13440000000000002</v>
      </c>
      <c r="IB102" s="116">
        <f>SUM(IB52, -IB54)</f>
        <v>0.13519999999999999</v>
      </c>
      <c r="IC102" s="183">
        <f>SUM(IC51, -IC52)</f>
        <v>0.13879999999999998</v>
      </c>
      <c r="ID102" s="230">
        <f>SUM(ID51, -ID52)</f>
        <v>0.13919999999999999</v>
      </c>
      <c r="IE102" s="15">
        <f>SUM(IE52, -IE54)</f>
        <v>0.1512</v>
      </c>
      <c r="IF102" s="175">
        <f>SUM(IF52, -IF54)</f>
        <v>0.14049999999999999</v>
      </c>
      <c r="IG102" s="220">
        <f>SUM(IG52, -IG54)</f>
        <v>0.12509999999999999</v>
      </c>
      <c r="IH102" s="15">
        <f>SUM(IH52, -IH54)</f>
        <v>0.14450000000000002</v>
      </c>
      <c r="II102" s="175">
        <f>SUM(II52, -II54)</f>
        <v>0.14069999999999999</v>
      </c>
      <c r="IJ102" s="230">
        <f>SUM(IJ51, -IJ52)</f>
        <v>0.13919999999999999</v>
      </c>
      <c r="IK102" s="15">
        <f>SUM(IK52, -IK54)</f>
        <v>0.13089999999999999</v>
      </c>
      <c r="IL102" s="147">
        <f>SUM(IL52, -IL54)</f>
        <v>0.14409999999999998</v>
      </c>
      <c r="IM102" s="142">
        <f>SUM(IM52, -IM54)</f>
        <v>0.1928</v>
      </c>
      <c r="IN102" s="114">
        <f>SUM(IN51, -IN53)</f>
        <v>0.1963</v>
      </c>
      <c r="IO102" s="174">
        <f>SUM(IO51, -IO53)</f>
        <v>0.1893</v>
      </c>
      <c r="IP102" s="144">
        <f>SUM(IP51, -IP53)</f>
        <v>0.20150000000000001</v>
      </c>
      <c r="IQ102" s="116">
        <f>SUM(IQ52, -IQ54)</f>
        <v>0.19090000000000001</v>
      </c>
      <c r="IR102" s="175">
        <f>SUM(IR52, -IR54)</f>
        <v>0.18029999999999999</v>
      </c>
      <c r="IS102" s="220">
        <f>SUM(IS52, -IS54)</f>
        <v>0.1827</v>
      </c>
      <c r="IT102" s="15">
        <f>SUM(IT52, -IT54)</f>
        <v>0.185</v>
      </c>
      <c r="IU102" s="147">
        <f>SUM(IU52, -IU54)</f>
        <v>0.1825</v>
      </c>
      <c r="IV102" s="116">
        <f>SUM(IV52, -IV54)</f>
        <v>0.16850000000000001</v>
      </c>
      <c r="IW102" s="116">
        <f>SUM(IW52, -IW54)</f>
        <v>0.16790000000000002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325">SUM(JM91, -JM98)</f>
        <v>0</v>
      </c>
      <c r="JN102" s="6">
        <f t="shared" si="325"/>
        <v>0</v>
      </c>
      <c r="JO102" s="6">
        <f t="shared" si="325"/>
        <v>0</v>
      </c>
      <c r="JP102" s="6">
        <f t="shared" si="325"/>
        <v>0</v>
      </c>
      <c r="JQ102" s="6">
        <f t="shared" si="325"/>
        <v>0</v>
      </c>
      <c r="JR102" s="6">
        <f t="shared" si="325"/>
        <v>0</v>
      </c>
      <c r="JS102" s="6">
        <f t="shared" si="325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78" t="s">
        <v>40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59" t="s">
        <v>64</v>
      </c>
      <c r="HY103" s="113" t="s">
        <v>49</v>
      </c>
      <c r="HZ103" s="173" t="s">
        <v>49</v>
      </c>
      <c r="IA103" s="160" t="s">
        <v>53</v>
      </c>
      <c r="IB103" s="184" t="s">
        <v>53</v>
      </c>
      <c r="IC103" s="178" t="s">
        <v>64</v>
      </c>
      <c r="ID103" s="223" t="s">
        <v>64</v>
      </c>
      <c r="IE103" s="23" t="s">
        <v>53</v>
      </c>
      <c r="IF103" s="173" t="s">
        <v>42</v>
      </c>
      <c r="IG103" s="233" t="s">
        <v>53</v>
      </c>
      <c r="IH103" s="42" t="s">
        <v>42</v>
      </c>
      <c r="II103" s="178" t="s">
        <v>65</v>
      </c>
      <c r="IJ103" s="223" t="s">
        <v>64</v>
      </c>
      <c r="IK103" s="23" t="s">
        <v>53</v>
      </c>
      <c r="IL103" s="153" t="s">
        <v>65</v>
      </c>
      <c r="IM103" s="159" t="s">
        <v>65</v>
      </c>
      <c r="IN103" s="119" t="s">
        <v>65</v>
      </c>
      <c r="IO103" s="178" t="s">
        <v>65</v>
      </c>
      <c r="IP103" s="159" t="s">
        <v>65</v>
      </c>
      <c r="IQ103" s="119" t="s">
        <v>65</v>
      </c>
      <c r="IR103" s="178" t="s">
        <v>65</v>
      </c>
      <c r="IS103" s="223" t="s">
        <v>65</v>
      </c>
      <c r="IT103" s="32" t="s">
        <v>65</v>
      </c>
      <c r="IU103" s="153" t="s">
        <v>65</v>
      </c>
      <c r="IV103" s="113" t="s">
        <v>68</v>
      </c>
      <c r="IW103" s="113" t="s">
        <v>68</v>
      </c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326">SUM(BE56, -BE58)</f>
        <v>0.1037</v>
      </c>
      <c r="BF104" s="162">
        <f t="shared" si="326"/>
        <v>0.1012</v>
      </c>
      <c r="BG104" s="204">
        <f t="shared" si="326"/>
        <v>0.10639999999999999</v>
      </c>
      <c r="BH104" s="174">
        <f t="shared" si="326"/>
        <v>0.1026</v>
      </c>
      <c r="BI104" s="144">
        <f t="shared" si="326"/>
        <v>0.10390000000000001</v>
      </c>
      <c r="BJ104" s="114">
        <f t="shared" si="326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SUM(CY53,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327">SUM(ER52, -ER55)</f>
        <v>0.1143</v>
      </c>
      <c r="ES104" s="175">
        <f t="shared" si="327"/>
        <v>0.12440000000000001</v>
      </c>
      <c r="ET104" s="142">
        <f t="shared" si="327"/>
        <v>0.1167</v>
      </c>
      <c r="EU104" s="116">
        <f t="shared" si="327"/>
        <v>0.10249999999999999</v>
      </c>
      <c r="EV104" s="175">
        <f t="shared" si="327"/>
        <v>7.46E-2</v>
      </c>
      <c r="EW104" s="142">
        <f t="shared" si="327"/>
        <v>9.0200000000000002E-2</v>
      </c>
      <c r="EX104" s="116">
        <f t="shared" si="327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328">SUM(FO53, -FO56)</f>
        <v>0.15670000000000001</v>
      </c>
      <c r="FP104" s="116">
        <f t="shared" si="328"/>
        <v>0.14119999999999999</v>
      </c>
      <c r="FQ104" s="175">
        <f t="shared" si="328"/>
        <v>0.1249</v>
      </c>
      <c r="FR104" s="142">
        <f t="shared" si="328"/>
        <v>0.14000000000000001</v>
      </c>
      <c r="FS104" s="116">
        <f t="shared" si="328"/>
        <v>0.13289999999999999</v>
      </c>
      <c r="FT104" s="175">
        <f t="shared" si="328"/>
        <v>0.12759999999999999</v>
      </c>
      <c r="FU104" s="142">
        <f t="shared" si="328"/>
        <v>0.1278</v>
      </c>
      <c r="FV104" s="116">
        <f t="shared" si="328"/>
        <v>0.14069999999999999</v>
      </c>
      <c r="FW104" s="175">
        <f t="shared" si="328"/>
        <v>0.1326</v>
      </c>
      <c r="FX104" s="142">
        <f t="shared" si="328"/>
        <v>0.12809999999999999</v>
      </c>
      <c r="FY104" s="116">
        <f t="shared" si="328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SUM(HE52, -HE55)</f>
        <v>0.13719999999999999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42">
        <f>SUM(HX52, -HX54)</f>
        <v>0.12130000000000002</v>
      </c>
      <c r="HY104" s="116">
        <f>SUM(HY53, -HY56)</f>
        <v>0.12789999999999999</v>
      </c>
      <c r="HZ104" s="175">
        <f>SUM(HZ53, -HZ56)</f>
        <v>0.1318</v>
      </c>
      <c r="IA104" s="162">
        <f>SUM(IA51, -IA52)</f>
        <v>0.11769999999999997</v>
      </c>
      <c r="IB104" s="204">
        <f>SUM(IB51, -IB52)</f>
        <v>0.12240000000000001</v>
      </c>
      <c r="IC104" s="175">
        <f>SUM(IC52, -IC54)</f>
        <v>0.1258</v>
      </c>
      <c r="ID104" s="220">
        <f>SUM(ID52, -ID54)</f>
        <v>0.12780000000000002</v>
      </c>
      <c r="IE104" s="215">
        <f>SUM(IE51, -IE52)</f>
        <v>0.1134</v>
      </c>
      <c r="IF104" s="175">
        <f>SUM(IF53, -IF56)</f>
        <v>0.11269999999999999</v>
      </c>
      <c r="IG104" s="230">
        <f>SUM(IG51, -IG52)</f>
        <v>0.1104</v>
      </c>
      <c r="IH104" s="15">
        <f>SUM(IH53, -IH56)</f>
        <v>0.1174</v>
      </c>
      <c r="II104" s="175">
        <f>SUM(II52, -II53)</f>
        <v>0.1237</v>
      </c>
      <c r="IJ104" s="220">
        <f>SUM(IJ52, -IJ54)</f>
        <v>0.11829999999999999</v>
      </c>
      <c r="IK104" s="215">
        <f>SUM(IK51, -IK52)</f>
        <v>0.12659999999999999</v>
      </c>
      <c r="IL104" s="147">
        <f t="shared" ref="IL104:IT104" si="329">SUM(IL52, -IL53)</f>
        <v>0.11679999999999999</v>
      </c>
      <c r="IM104" s="142">
        <f t="shared" si="329"/>
        <v>0.12869999999999998</v>
      </c>
      <c r="IN104" s="116">
        <f t="shared" si="329"/>
        <v>0.12820000000000001</v>
      </c>
      <c r="IO104" s="175">
        <f t="shared" si="329"/>
        <v>0.11460000000000001</v>
      </c>
      <c r="IP104" s="142">
        <f t="shared" si="329"/>
        <v>0.12930000000000003</v>
      </c>
      <c r="IQ104" s="116">
        <f t="shared" si="329"/>
        <v>0.11220000000000001</v>
      </c>
      <c r="IR104" s="175">
        <f t="shared" si="329"/>
        <v>0.1099</v>
      </c>
      <c r="IS104" s="220">
        <f t="shared" si="329"/>
        <v>0.10639999999999999</v>
      </c>
      <c r="IT104" s="15">
        <f t="shared" si="329"/>
        <v>0.1115</v>
      </c>
      <c r="IU104" s="147">
        <f>SUM(IU52, -IU53)</f>
        <v>0.11819999999999999</v>
      </c>
      <c r="IV104" s="112">
        <f>SUM(IV53, -IV56)</f>
        <v>0.1163</v>
      </c>
      <c r="IW104" s="112">
        <f>SUM(IW53, -IW56)</f>
        <v>0.12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9" t="s">
        <v>45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60" t="s">
        <v>53</v>
      </c>
      <c r="HY105" s="119" t="s">
        <v>64</v>
      </c>
      <c r="HZ105" s="173" t="s">
        <v>42</v>
      </c>
      <c r="IA105" s="138" t="s">
        <v>49</v>
      </c>
      <c r="IB105" s="113" t="s">
        <v>49</v>
      </c>
      <c r="IC105" s="173" t="s">
        <v>49</v>
      </c>
      <c r="ID105" s="219" t="s">
        <v>42</v>
      </c>
      <c r="IE105" s="42" t="s">
        <v>42</v>
      </c>
      <c r="IF105" s="173" t="s">
        <v>49</v>
      </c>
      <c r="IG105" s="219" t="s">
        <v>42</v>
      </c>
      <c r="IH105" s="23" t="s">
        <v>53</v>
      </c>
      <c r="II105" s="195" t="s">
        <v>53</v>
      </c>
      <c r="IJ105" s="223" t="s">
        <v>65</v>
      </c>
      <c r="IK105" s="32" t="s">
        <v>65</v>
      </c>
      <c r="IL105" s="143" t="s">
        <v>49</v>
      </c>
      <c r="IM105" s="138" t="s">
        <v>42</v>
      </c>
      <c r="IN105" s="113" t="s">
        <v>42</v>
      </c>
      <c r="IO105" s="173" t="s">
        <v>42</v>
      </c>
      <c r="IP105" s="138" t="s">
        <v>42</v>
      </c>
      <c r="IQ105" s="113" t="s">
        <v>68</v>
      </c>
      <c r="IR105" s="173" t="s">
        <v>68</v>
      </c>
      <c r="IS105" s="219" t="s">
        <v>68</v>
      </c>
      <c r="IT105" s="42" t="s">
        <v>68</v>
      </c>
      <c r="IU105" s="143" t="s">
        <v>68</v>
      </c>
      <c r="IV105" s="184" t="s">
        <v>53</v>
      </c>
      <c r="IW105" s="113" t="s">
        <v>49</v>
      </c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330">SUM(FH53, -FH55)</f>
        <v>0.1164</v>
      </c>
      <c r="FI106" s="142">
        <f t="shared" si="330"/>
        <v>0.11109999999999999</v>
      </c>
      <c r="FJ106" s="116">
        <f t="shared" si="330"/>
        <v>0.1169</v>
      </c>
      <c r="FK106" s="175">
        <f t="shared" si="330"/>
        <v>0.1477</v>
      </c>
      <c r="FL106" s="142">
        <f t="shared" si="330"/>
        <v>0.14050000000000001</v>
      </c>
      <c r="FM106" s="116">
        <f t="shared" si="330"/>
        <v>0.13020000000000001</v>
      </c>
      <c r="FN106" s="175">
        <f t="shared" si="330"/>
        <v>0.13250000000000001</v>
      </c>
      <c r="FO106" s="142">
        <f t="shared" si="330"/>
        <v>0.1525</v>
      </c>
      <c r="FP106" s="116">
        <f t="shared" si="330"/>
        <v>0.13749999999999998</v>
      </c>
      <c r="FQ106" s="175">
        <f t="shared" si="330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83">
        <f>SUM(HE56, -HE57)</f>
        <v>0.13250000000000001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162">
        <f>SUM(HX51, -HX52)</f>
        <v>0.12079999999999999</v>
      </c>
      <c r="HY106" s="116">
        <f>SUM(HY52, -HY54)</f>
        <v>0.1215</v>
      </c>
      <c r="HZ106" s="175">
        <f>SUM(HZ53, -HZ55)</f>
        <v>0.1173</v>
      </c>
      <c r="IA106" s="142">
        <f>SUM(IA53, -IA56)</f>
        <v>0.111</v>
      </c>
      <c r="IB106" s="116">
        <f>SUM(IB53, -IB56)</f>
        <v>0.11299999999999999</v>
      </c>
      <c r="IC106" s="175">
        <f>SUM(IC53, -IC56)</f>
        <v>0.10679999999999999</v>
      </c>
      <c r="ID106" s="220">
        <f>SUM(ID53, -ID56)</f>
        <v>9.0800000000000006E-2</v>
      </c>
      <c r="IE106" s="15">
        <f>SUM(IE53, -IE56)</f>
        <v>0.1113</v>
      </c>
      <c r="IF106" s="175">
        <f>SUM(IF53, -IF55)</f>
        <v>0.1051</v>
      </c>
      <c r="IG106" s="220">
        <f>SUM(IG53, -IG56)</f>
        <v>0.10429999999999999</v>
      </c>
      <c r="IH106" s="215">
        <f>SUM(IH51, -IH52)</f>
        <v>0.11549999999999999</v>
      </c>
      <c r="II106" s="183">
        <f>SUM(II51, -II52)</f>
        <v>0.1134</v>
      </c>
      <c r="IJ106" s="220">
        <f>SUM(IJ52, -IJ53)</f>
        <v>0.11129999999999998</v>
      </c>
      <c r="IK106" s="15">
        <f>SUM(IK52, -IK53)</f>
        <v>0.11199999999999999</v>
      </c>
      <c r="IL106" s="147">
        <f t="shared" ref="IL106:IT106" si="331">SUM(IL53, -IL56)</f>
        <v>9.4799999999999995E-2</v>
      </c>
      <c r="IM106" s="142">
        <f t="shared" si="331"/>
        <v>0.1048</v>
      </c>
      <c r="IN106" s="116">
        <f t="shared" si="331"/>
        <v>0.10289999999999999</v>
      </c>
      <c r="IO106" s="175">
        <f t="shared" si="331"/>
        <v>9.9299999999999999E-2</v>
      </c>
      <c r="IP106" s="142">
        <f t="shared" si="331"/>
        <v>9.1999999999999998E-2</v>
      </c>
      <c r="IQ106" s="112">
        <f t="shared" si="331"/>
        <v>9.7900000000000001E-2</v>
      </c>
      <c r="IR106" s="172">
        <f t="shared" si="331"/>
        <v>0.10349999999999999</v>
      </c>
      <c r="IS106" s="222">
        <f t="shared" si="331"/>
        <v>9.9400000000000002E-2</v>
      </c>
      <c r="IT106" s="89">
        <f t="shared" si="331"/>
        <v>9.6299999999999997E-2</v>
      </c>
      <c r="IU106" s="146">
        <f>SUM(IU53, -IU56)</f>
        <v>8.8500000000000009E-2</v>
      </c>
      <c r="IV106" s="204">
        <f>SUM(IV51, -IV52)</f>
        <v>9.8799999999999999E-2</v>
      </c>
      <c r="IW106" s="116">
        <f>SUM(IW53, -IW55)</f>
        <v>9.7000000000000003E-2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3" t="s">
        <v>42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38" t="s">
        <v>42</v>
      </c>
      <c r="HY107" s="113" t="s">
        <v>42</v>
      </c>
      <c r="HZ107" s="195" t="s">
        <v>53</v>
      </c>
      <c r="IA107" s="138" t="s">
        <v>42</v>
      </c>
      <c r="IB107" s="113" t="s">
        <v>42</v>
      </c>
      <c r="IC107" s="173" t="s">
        <v>42</v>
      </c>
      <c r="ID107" s="219" t="s">
        <v>49</v>
      </c>
      <c r="IE107" s="32" t="s">
        <v>65</v>
      </c>
      <c r="IF107" s="178" t="s">
        <v>65</v>
      </c>
      <c r="IG107" s="223" t="s">
        <v>65</v>
      </c>
      <c r="IH107" s="42" t="s">
        <v>49</v>
      </c>
      <c r="II107" s="173" t="s">
        <v>42</v>
      </c>
      <c r="IJ107" s="219" t="s">
        <v>42</v>
      </c>
      <c r="IK107" s="42" t="s">
        <v>42</v>
      </c>
      <c r="IL107" s="143" t="s">
        <v>42</v>
      </c>
      <c r="IM107" s="138" t="s">
        <v>49</v>
      </c>
      <c r="IN107" s="113" t="s">
        <v>49</v>
      </c>
      <c r="IO107" s="173" t="s">
        <v>49</v>
      </c>
      <c r="IP107" s="138" t="s">
        <v>68</v>
      </c>
      <c r="IQ107" s="113" t="s">
        <v>49</v>
      </c>
      <c r="IR107" s="173" t="s">
        <v>49</v>
      </c>
      <c r="IS107" s="219" t="s">
        <v>49</v>
      </c>
      <c r="IT107" s="42" t="s">
        <v>49</v>
      </c>
      <c r="IU107" s="143" t="s">
        <v>49</v>
      </c>
      <c r="IV107" s="113" t="s">
        <v>49</v>
      </c>
      <c r="IW107" s="184" t="s">
        <v>53</v>
      </c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-CY53)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32">SUM(EC97, -EC104)</f>
        <v>0</v>
      </c>
      <c r="ED108" s="6">
        <f t="shared" si="332"/>
        <v>0</v>
      </c>
      <c r="EE108" s="6">
        <f t="shared" si="332"/>
        <v>0</v>
      </c>
      <c r="EF108" s="6">
        <f t="shared" si="332"/>
        <v>0</v>
      </c>
      <c r="EG108" s="6">
        <f t="shared" si="332"/>
        <v>0</v>
      </c>
      <c r="EH108" s="6">
        <f t="shared" si="332"/>
        <v>0</v>
      </c>
      <c r="EI108" s="6">
        <f t="shared" si="332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333">SUM(FB53, -FB55)</f>
        <v>8.5100000000000009E-2</v>
      </c>
      <c r="FC108" s="414">
        <f t="shared" si="333"/>
        <v>8.0600000000000005E-2</v>
      </c>
      <c r="FD108" s="372">
        <f t="shared" si="333"/>
        <v>8.0499999999999988E-2</v>
      </c>
      <c r="FE108" s="415">
        <f t="shared" si="333"/>
        <v>9.7700000000000009E-2</v>
      </c>
      <c r="FF108" s="142">
        <f t="shared" si="333"/>
        <v>9.4500000000000001E-2</v>
      </c>
      <c r="FG108" s="116">
        <f t="shared" si="333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334">SUM(GV97, -GV104)</f>
        <v>0</v>
      </c>
      <c r="GW108" s="6">
        <f t="shared" si="334"/>
        <v>0</v>
      </c>
      <c r="GX108" s="6">
        <f t="shared" si="334"/>
        <v>0</v>
      </c>
      <c r="GY108" s="6">
        <f t="shared" si="334"/>
        <v>0</v>
      </c>
      <c r="GZ108" s="6">
        <f t="shared" si="334"/>
        <v>0</v>
      </c>
      <c r="HA108" s="6">
        <f t="shared" si="334"/>
        <v>0</v>
      </c>
      <c r="HC108" s="162">
        <f>SUM(HC56, -HC57)</f>
        <v>0.1215</v>
      </c>
      <c r="HD108" s="204">
        <f>SUM(HD56, -HD57)</f>
        <v>0.1162</v>
      </c>
      <c r="HE108" s="175">
        <f>SUM(HE53, -HE55)</f>
        <v>0.129</v>
      </c>
      <c r="HF108" s="142">
        <f t="shared" ref="HF108:HL108" si="335">SUM(HF53, -HF55)</f>
        <v>9.6500000000000002E-2</v>
      </c>
      <c r="HG108" s="116">
        <f t="shared" si="335"/>
        <v>0.10729999999999999</v>
      </c>
      <c r="HH108" s="175">
        <f t="shared" si="335"/>
        <v>9.0200000000000002E-2</v>
      </c>
      <c r="HI108" s="142">
        <f t="shared" si="335"/>
        <v>0.12820000000000001</v>
      </c>
      <c r="HJ108" s="116">
        <f t="shared" si="335"/>
        <v>0.1273</v>
      </c>
      <c r="HK108" s="175">
        <f t="shared" si="335"/>
        <v>0.1042</v>
      </c>
      <c r="HL108" s="142">
        <f t="shared" si="335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42">
        <f>SUM(HX53, -HX55)</f>
        <v>0.11840000000000001</v>
      </c>
      <c r="HY108" s="116">
        <f>SUM(HY53, -HY55)</f>
        <v>0.11939999999999999</v>
      </c>
      <c r="HZ108" s="183">
        <f>SUM(HZ51, -HZ52)</f>
        <v>0.10699999999999998</v>
      </c>
      <c r="IA108" s="142">
        <f>SUM(IA53, -IA55)</f>
        <v>0.1014</v>
      </c>
      <c r="IB108" s="116">
        <f>SUM(IB53, -IB55)</f>
        <v>9.4799999999999995E-2</v>
      </c>
      <c r="IC108" s="175">
        <f>SUM(IC53, -IC55)</f>
        <v>8.1599999999999992E-2</v>
      </c>
      <c r="ID108" s="220">
        <f>SUM(ID53, -ID55)</f>
        <v>9.0000000000000011E-2</v>
      </c>
      <c r="IE108" s="15">
        <f>SUM(IE52, -IE53)</f>
        <v>9.6799999999999997E-2</v>
      </c>
      <c r="IF108" s="175">
        <f>SUM(IF52, -IF53)</f>
        <v>9.5499999999999988E-2</v>
      </c>
      <c r="IG108" s="220">
        <f>SUM(IG52, -IG53)</f>
        <v>9.9699999999999997E-2</v>
      </c>
      <c r="IH108" s="15">
        <f>SUM(IH53, -IH55)</f>
        <v>9.8500000000000004E-2</v>
      </c>
      <c r="II108" s="175">
        <f>SUM(II53, -II56)</f>
        <v>8.43E-2</v>
      </c>
      <c r="IJ108" s="220">
        <f>SUM(IJ53, -IJ56)</f>
        <v>6.8199999999999997E-2</v>
      </c>
      <c r="IK108" s="15">
        <f>SUM(IK53, -IK56)</f>
        <v>7.8899999999999998E-2</v>
      </c>
      <c r="IL108" s="147">
        <f t="shared" ref="IL108:IT108" si="336">SUM(IL53, -IL55)</f>
        <v>9.3700000000000006E-2</v>
      </c>
      <c r="IM108" s="142">
        <f t="shared" si="336"/>
        <v>8.7000000000000008E-2</v>
      </c>
      <c r="IN108" s="116">
        <f t="shared" si="336"/>
        <v>8.5499999999999993E-2</v>
      </c>
      <c r="IO108" s="175">
        <f t="shared" si="336"/>
        <v>8.7099999999999997E-2</v>
      </c>
      <c r="IP108" s="140">
        <f t="shared" si="336"/>
        <v>7.6299999999999993E-2</v>
      </c>
      <c r="IQ108" s="116">
        <f t="shared" si="336"/>
        <v>9.1999999999999998E-2</v>
      </c>
      <c r="IR108" s="175">
        <f t="shared" si="336"/>
        <v>0.10299999999999999</v>
      </c>
      <c r="IS108" s="220">
        <f t="shared" si="336"/>
        <v>9.6000000000000002E-2</v>
      </c>
      <c r="IT108" s="15">
        <f t="shared" si="336"/>
        <v>9.1700000000000004E-2</v>
      </c>
      <c r="IU108" s="147">
        <f>SUM(IU53, -IU55)</f>
        <v>8.5699999999999998E-2</v>
      </c>
      <c r="IV108" s="116">
        <f>SUM(IV53, -IV55)</f>
        <v>9.74E-2</v>
      </c>
      <c r="IW108" s="204">
        <f>SUM(IW51, -IW52)</f>
        <v>9.5200000000000007E-2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37">SUM(JM97, -JM104)</f>
        <v>0</v>
      </c>
      <c r="JN108" s="6">
        <f t="shared" si="337"/>
        <v>0</v>
      </c>
      <c r="JO108" s="6">
        <f t="shared" si="337"/>
        <v>0</v>
      </c>
      <c r="JP108" s="6">
        <f t="shared" si="337"/>
        <v>0</v>
      </c>
      <c r="JQ108" s="6">
        <f t="shared" si="337"/>
        <v>0</v>
      </c>
      <c r="JR108" s="6">
        <f t="shared" si="337"/>
        <v>0</v>
      </c>
      <c r="JS108" s="6">
        <f t="shared" si="337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82" t="s">
        <v>41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96" t="s">
        <v>48</v>
      </c>
      <c r="HY109" s="164" t="s">
        <v>48</v>
      </c>
      <c r="HZ109" s="178" t="s">
        <v>65</v>
      </c>
      <c r="IA109" s="159" t="s">
        <v>65</v>
      </c>
      <c r="IB109" s="119" t="s">
        <v>65</v>
      </c>
      <c r="IC109" s="178" t="s">
        <v>65</v>
      </c>
      <c r="ID109" s="223" t="s">
        <v>65</v>
      </c>
      <c r="IE109" s="42" t="s">
        <v>49</v>
      </c>
      <c r="IF109" s="195" t="s">
        <v>53</v>
      </c>
      <c r="IG109" s="219" t="s">
        <v>49</v>
      </c>
      <c r="IH109" s="32" t="s">
        <v>65</v>
      </c>
      <c r="II109" s="173" t="s">
        <v>49</v>
      </c>
      <c r="IJ109" s="224" t="s">
        <v>41</v>
      </c>
      <c r="IK109" s="42" t="s">
        <v>49</v>
      </c>
      <c r="IL109" s="229" t="s">
        <v>53</v>
      </c>
      <c r="IM109" s="160" t="s">
        <v>53</v>
      </c>
      <c r="IN109" s="113" t="s">
        <v>68</v>
      </c>
      <c r="IO109" s="173" t="s">
        <v>68</v>
      </c>
      <c r="IP109" s="138" t="s">
        <v>49</v>
      </c>
      <c r="IQ109" s="184" t="s">
        <v>53</v>
      </c>
      <c r="IR109" s="195" t="s">
        <v>53</v>
      </c>
      <c r="IS109" s="233" t="s">
        <v>53</v>
      </c>
      <c r="IT109" s="23" t="s">
        <v>53</v>
      </c>
      <c r="IU109" s="229" t="s">
        <v>53</v>
      </c>
      <c r="IV109" s="119" t="s">
        <v>65</v>
      </c>
      <c r="IW109" s="119" t="s">
        <v>65</v>
      </c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338">SUM(CX51, -CX53)</f>
        <v>7.51E-2</v>
      </c>
      <c r="CY110" s="175">
        <f>SUM(CY51, -CY54)</f>
        <v>6.6400000000000015E-2</v>
      </c>
      <c r="CZ110" s="144">
        <f t="shared" si="338"/>
        <v>5.7499999999999996E-2</v>
      </c>
      <c r="DA110" s="114">
        <f t="shared" si="338"/>
        <v>4.3099999999999986E-2</v>
      </c>
      <c r="DB110" s="172">
        <f t="shared" si="338"/>
        <v>5.4799999999999988E-2</v>
      </c>
      <c r="DC110" s="140">
        <f t="shared" si="338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339">SUM(EN54, -EN55)</f>
        <v>8.5300000000000001E-2</v>
      </c>
      <c r="EO110" s="116">
        <f t="shared" si="339"/>
        <v>9.2700000000000005E-2</v>
      </c>
      <c r="EP110" s="175">
        <f t="shared" si="339"/>
        <v>9.9199999999999997E-2</v>
      </c>
      <c r="EQ110" s="142">
        <f t="shared" si="339"/>
        <v>8.1199999999999994E-2</v>
      </c>
      <c r="ER110" s="116">
        <f t="shared" si="339"/>
        <v>6.25E-2</v>
      </c>
      <c r="ES110" s="175">
        <f t="shared" si="339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340">SUM(FO54, -FO55)</f>
        <v>9.4799999999999995E-2</v>
      </c>
      <c r="FP110" s="116">
        <f t="shared" si="340"/>
        <v>8.5999999999999993E-2</v>
      </c>
      <c r="FQ110" s="175">
        <f t="shared" si="340"/>
        <v>9.5299999999999996E-2</v>
      </c>
      <c r="FR110" s="142">
        <f t="shared" si="340"/>
        <v>0.12130000000000001</v>
      </c>
      <c r="FS110" s="116">
        <f t="shared" si="340"/>
        <v>9.8299999999999998E-2</v>
      </c>
      <c r="FT110" s="175">
        <f t="shared" si="340"/>
        <v>0.1055</v>
      </c>
      <c r="FU110" s="142">
        <f t="shared" si="340"/>
        <v>9.2599999999999988E-2</v>
      </c>
      <c r="FV110" s="116">
        <f t="shared" si="340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SUM(HE54, -HE55)</f>
        <v>0.12589999999999998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42">
        <f>SUM(HX54, -HX56)</f>
        <v>7.4099999999999999E-2</v>
      </c>
      <c r="HY110" s="116">
        <f>SUM(HY54, -HY56)</f>
        <v>7.1000000000000008E-2</v>
      </c>
      <c r="HZ110" s="175">
        <f>SUM(HZ52, -HZ53)</f>
        <v>8.8100000000000012E-2</v>
      </c>
      <c r="IA110" s="142">
        <f>SUM(IA52, -IA53)</f>
        <v>9.3600000000000003E-2</v>
      </c>
      <c r="IB110" s="116">
        <f>SUM(IB52, -IB53)</f>
        <v>9.2299999999999993E-2</v>
      </c>
      <c r="IC110" s="175">
        <f>SUM(IC52, -IC53)</f>
        <v>7.1800000000000003E-2</v>
      </c>
      <c r="ID110" s="220">
        <f>SUM(ID52, -ID53)</f>
        <v>6.8500000000000005E-2</v>
      </c>
      <c r="IE110" s="15">
        <f>SUM(IE53, -IE55)</f>
        <v>9.0899999999999995E-2</v>
      </c>
      <c r="IF110" s="183">
        <f>SUM(IF51, -IF52)</f>
        <v>9.5000000000000029E-2</v>
      </c>
      <c r="IG110" s="220">
        <f>SUM(IG53, -IG55)</f>
        <v>8.4499999999999992E-2</v>
      </c>
      <c r="IH110" s="15">
        <f>SUM(IH52, -IH53)</f>
        <v>9.4300000000000009E-2</v>
      </c>
      <c r="II110" s="175">
        <f>SUM(II53, -II55)</f>
        <v>7.1499999999999994E-2</v>
      </c>
      <c r="IJ110" s="220">
        <f>SUM(IJ54, -IJ56)</f>
        <v>6.1200000000000004E-2</v>
      </c>
      <c r="IK110" s="15">
        <f>SUM(IK53, -IK55)</f>
        <v>6.54E-2</v>
      </c>
      <c r="IL110" s="232">
        <f>SUM(IL51, -IL52)</f>
        <v>8.280000000000004E-2</v>
      </c>
      <c r="IM110" s="162">
        <f>SUM(IM51, -IM52)</f>
        <v>6.610000000000002E-2</v>
      </c>
      <c r="IN110" s="112">
        <f>SUM(IN53, -IN54)</f>
        <v>7.4399999999999994E-2</v>
      </c>
      <c r="IO110" s="172">
        <f>SUM(IO53, -IO54)</f>
        <v>7.7700000000000005E-2</v>
      </c>
      <c r="IP110" s="142">
        <f>SUM(IP53, -IP54)</f>
        <v>7.3199999999999987E-2</v>
      </c>
      <c r="IQ110" s="204">
        <f>SUM(IQ51, -IQ52)</f>
        <v>8.6800000000000016E-2</v>
      </c>
      <c r="IR110" s="183">
        <f>SUM(IR51, -IR52)</f>
        <v>7.6399999999999996E-2</v>
      </c>
      <c r="IS110" s="230">
        <f>SUM(IS51, -IS52)</f>
        <v>8.1600000000000006E-2</v>
      </c>
      <c r="IT110" s="215">
        <f>SUM(IT51, -IT52)</f>
        <v>8.4299999999999986E-2</v>
      </c>
      <c r="IU110" s="232">
        <f>SUM(IU51, -IU52)</f>
        <v>7.8500000000000014E-2</v>
      </c>
      <c r="IV110" s="116">
        <f>SUM(IV52, -IV53)</f>
        <v>9.0100000000000013E-2</v>
      </c>
      <c r="IW110" s="116">
        <f>SUM(IW52, -IW53)</f>
        <v>8.4100000000000008E-2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59" t="s">
        <v>65</v>
      </c>
      <c r="HY111" s="119" t="s">
        <v>65</v>
      </c>
      <c r="HZ111" s="182" t="s">
        <v>48</v>
      </c>
      <c r="IA111" s="196" t="s">
        <v>48</v>
      </c>
      <c r="IB111" s="164" t="s">
        <v>48</v>
      </c>
      <c r="IC111" s="173" t="s">
        <v>68</v>
      </c>
      <c r="ID111" s="219" t="s">
        <v>68</v>
      </c>
      <c r="IE111" s="27" t="s">
        <v>57</v>
      </c>
      <c r="IF111" s="182" t="s">
        <v>41</v>
      </c>
      <c r="IG111" s="224" t="s">
        <v>41</v>
      </c>
      <c r="IH111" s="36" t="s">
        <v>41</v>
      </c>
      <c r="II111" s="182" t="s">
        <v>41</v>
      </c>
      <c r="IJ111" s="219" t="s">
        <v>49</v>
      </c>
      <c r="IK111" s="36" t="s">
        <v>41</v>
      </c>
      <c r="IL111" s="161" t="s">
        <v>48</v>
      </c>
      <c r="IM111" s="138" t="s">
        <v>68</v>
      </c>
      <c r="IN111" s="184" t="s">
        <v>53</v>
      </c>
      <c r="IO111" s="195" t="s">
        <v>53</v>
      </c>
      <c r="IP111" s="160" t="s">
        <v>53</v>
      </c>
      <c r="IQ111" s="113" t="s">
        <v>42</v>
      </c>
      <c r="IR111" s="173" t="s">
        <v>42</v>
      </c>
      <c r="IS111" s="219" t="s">
        <v>42</v>
      </c>
      <c r="IT111" s="42" t="s">
        <v>42</v>
      </c>
      <c r="IU111" s="143" t="s">
        <v>42</v>
      </c>
      <c r="IV111" s="113" t="s">
        <v>42</v>
      </c>
      <c r="IW111" s="113" t="s">
        <v>42</v>
      </c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-CY53)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341">SUM(FO52, -FO54)</f>
        <v>7.8E-2</v>
      </c>
      <c r="FP112" s="116">
        <f t="shared" si="341"/>
        <v>7.8199999999999992E-2</v>
      </c>
      <c r="FQ112" s="175">
        <f t="shared" si="341"/>
        <v>7.6599999999999988E-2</v>
      </c>
      <c r="FR112" s="142">
        <f t="shared" si="341"/>
        <v>6.7400000000000002E-2</v>
      </c>
      <c r="FS112" s="116">
        <f t="shared" si="341"/>
        <v>7.4700000000000003E-2</v>
      </c>
      <c r="FT112" s="175">
        <f t="shared" si="341"/>
        <v>6.4599999999999991E-2</v>
      </c>
      <c r="FU112" s="142">
        <f t="shared" si="341"/>
        <v>7.619999999999999E-2</v>
      </c>
      <c r="FV112" s="116">
        <f t="shared" si="341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342">SUM(GE54, -GE56)</f>
        <v>9.11E-2</v>
      </c>
      <c r="GF112" s="175">
        <f t="shared" si="342"/>
        <v>7.1899999999999992E-2</v>
      </c>
      <c r="GG112" s="220">
        <f t="shared" si="342"/>
        <v>7.22E-2</v>
      </c>
      <c r="GH112" s="15">
        <f t="shared" si="342"/>
        <v>6.1199999999999997E-2</v>
      </c>
      <c r="GI112" s="147">
        <f t="shared" si="342"/>
        <v>7.9300000000000009E-2</v>
      </c>
      <c r="GJ112" s="142">
        <f t="shared" si="342"/>
        <v>8.5199999999999998E-2</v>
      </c>
      <c r="GK112" s="116">
        <f t="shared" si="342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42">
        <f>SUM(HX52, -HX53)</f>
        <v>6.2900000000000011E-2</v>
      </c>
      <c r="HY112" s="116">
        <f>SUM(HY52, -HY53)</f>
        <v>6.4600000000000005E-2</v>
      </c>
      <c r="HZ112" s="175">
        <f>SUM(HZ54, -HZ56)</f>
        <v>8.4999999999999992E-2</v>
      </c>
      <c r="IA112" s="142">
        <f>SUM(IA54, -IA56)</f>
        <v>7.0199999999999999E-2</v>
      </c>
      <c r="IB112" s="116">
        <f>SUM(IB54, -IB56)</f>
        <v>7.0099999999999996E-2</v>
      </c>
      <c r="IC112" s="172">
        <f>SUM(IC53, -IC54)</f>
        <v>5.3999999999999992E-2</v>
      </c>
      <c r="ID112" s="222">
        <f>SUM(ID53, -ID54)</f>
        <v>5.9300000000000005E-2</v>
      </c>
      <c r="IE112" s="215">
        <f>SUM(IE57, -IE58)</f>
        <v>6.5399999999999986E-2</v>
      </c>
      <c r="IF112" s="175">
        <f>SUM(IF54, -IF56)</f>
        <v>6.7699999999999996E-2</v>
      </c>
      <c r="IG112" s="220">
        <f>SUM(IG54, -IG56)</f>
        <v>7.8899999999999998E-2</v>
      </c>
      <c r="IH112" s="15">
        <f>SUM(IH54, -IH56)</f>
        <v>6.7199999999999996E-2</v>
      </c>
      <c r="II112" s="175">
        <f>SUM(II54, -II56)</f>
        <v>6.7299999999999999E-2</v>
      </c>
      <c r="IJ112" s="220">
        <f>SUM(IJ53, -IJ55)</f>
        <v>5.2000000000000005E-2</v>
      </c>
      <c r="IK112" s="15">
        <f>SUM(IK54, -IK56)</f>
        <v>0.06</v>
      </c>
      <c r="IL112" s="147">
        <f>SUM(IL54, -IL56)</f>
        <v>6.7500000000000004E-2</v>
      </c>
      <c r="IM112" s="140">
        <f>SUM(IM53, -IM54)</f>
        <v>6.4100000000000004E-2</v>
      </c>
      <c r="IN112" s="204">
        <f>SUM(IN51, -IN52)</f>
        <v>6.8099999999999994E-2</v>
      </c>
      <c r="IO112" s="183">
        <f>SUM(IO51, -IO52)</f>
        <v>7.4699999999999989E-2</v>
      </c>
      <c r="IP112" s="162">
        <f>SUM(IP51, -IP52)</f>
        <v>7.2200000000000014E-2</v>
      </c>
      <c r="IQ112" s="116">
        <f>SUM(IQ53, -IQ54)</f>
        <v>7.8699999999999992E-2</v>
      </c>
      <c r="IR112" s="175">
        <f>SUM(IR53, -IR54)</f>
        <v>7.0400000000000004E-2</v>
      </c>
      <c r="IS112" s="220">
        <f>SUM(IS53, -IS54)</f>
        <v>7.6300000000000007E-2</v>
      </c>
      <c r="IT112" s="15">
        <f>SUM(IT53, -IT54)</f>
        <v>7.3499999999999996E-2</v>
      </c>
      <c r="IU112" s="147">
        <f>SUM(IU53, -IU54)</f>
        <v>6.430000000000001E-2</v>
      </c>
      <c r="IV112" s="116">
        <f>SUM(IV53, -IV54)</f>
        <v>7.8399999999999997E-2</v>
      </c>
      <c r="IW112" s="116">
        <f>SUM(IW53, -IW54)</f>
        <v>8.3799999999999999E-2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0" t="s">
        <v>57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96" t="s">
        <v>41</v>
      </c>
      <c r="HY113" s="164" t="s">
        <v>41</v>
      </c>
      <c r="HZ113" s="182" t="s">
        <v>41</v>
      </c>
      <c r="IA113" s="196" t="s">
        <v>41</v>
      </c>
      <c r="IB113" s="164" t="s">
        <v>41</v>
      </c>
      <c r="IC113" s="182" t="s">
        <v>48</v>
      </c>
      <c r="ID113" s="231" t="s">
        <v>57</v>
      </c>
      <c r="IE113" s="36" t="s">
        <v>41</v>
      </c>
      <c r="IF113" s="182" t="s">
        <v>48</v>
      </c>
      <c r="IG113" s="224" t="s">
        <v>48</v>
      </c>
      <c r="IH113" s="42" t="s">
        <v>68</v>
      </c>
      <c r="II113" s="182" t="s">
        <v>48</v>
      </c>
      <c r="IJ113" s="224" t="s">
        <v>48</v>
      </c>
      <c r="IK113" s="36" t="s">
        <v>48</v>
      </c>
      <c r="IL113" s="161" t="s">
        <v>41</v>
      </c>
      <c r="IM113" s="196" t="s">
        <v>41</v>
      </c>
      <c r="IN113" s="164" t="s">
        <v>41</v>
      </c>
      <c r="IO113" s="182" t="s">
        <v>41</v>
      </c>
      <c r="IP113" s="150" t="s">
        <v>36</v>
      </c>
      <c r="IQ113" s="110" t="s">
        <v>57</v>
      </c>
      <c r="IR113" s="170" t="s">
        <v>57</v>
      </c>
      <c r="IS113" s="227" t="s">
        <v>57</v>
      </c>
      <c r="IT113" s="45" t="s">
        <v>57</v>
      </c>
      <c r="IU113" s="139" t="s">
        <v>57</v>
      </c>
      <c r="IV113" s="110" t="s">
        <v>57</v>
      </c>
      <c r="IW113" s="110" t="s">
        <v>57</v>
      </c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343">SUM(BE55, -BE57)</f>
        <v>4.1400000000000006E-2</v>
      </c>
      <c r="BF114" s="140">
        <f t="shared" si="343"/>
        <v>3.209999999999999E-2</v>
      </c>
      <c r="BG114" s="112">
        <f t="shared" si="343"/>
        <v>3.8699999999999998E-2</v>
      </c>
      <c r="BH114" s="269">
        <f t="shared" si="343"/>
        <v>3.3799999999999997E-2</v>
      </c>
      <c r="BI114" s="242">
        <f t="shared" si="343"/>
        <v>3.5799999999999998E-2</v>
      </c>
      <c r="BJ114" s="243">
        <f t="shared" si="343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344">SUM(DF57, -DF58)</f>
        <v>3.1200000000000006E-2</v>
      </c>
      <c r="DG114" s="112">
        <f t="shared" si="344"/>
        <v>3.4299999999999997E-2</v>
      </c>
      <c r="DH114" s="172">
        <f t="shared" si="344"/>
        <v>2.9399999999999982E-2</v>
      </c>
      <c r="DI114" s="140">
        <f t="shared" si="344"/>
        <v>3.8200000000000012E-2</v>
      </c>
      <c r="DJ114" s="112">
        <f t="shared" si="344"/>
        <v>3.7900000000000017E-2</v>
      </c>
      <c r="DK114" s="172">
        <f t="shared" si="344"/>
        <v>4.4700000000000017E-2</v>
      </c>
      <c r="DL114" s="112">
        <f t="shared" si="344"/>
        <v>3.8000000000000006E-2</v>
      </c>
      <c r="DM114" s="112">
        <f t="shared" si="344"/>
        <v>3.4100000000000019E-2</v>
      </c>
      <c r="DN114" s="331">
        <f t="shared" si="344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345">SUM(FQ52, -FQ53)</f>
        <v>4.7199999999999992E-2</v>
      </c>
      <c r="FR114" s="140">
        <f t="shared" si="345"/>
        <v>6.1700000000000005E-2</v>
      </c>
      <c r="FS114" s="112">
        <f t="shared" si="345"/>
        <v>6.5000000000000016E-2</v>
      </c>
      <c r="FT114" s="172">
        <f t="shared" si="345"/>
        <v>5.5299999999999988E-2</v>
      </c>
      <c r="FU114" s="140">
        <f t="shared" si="345"/>
        <v>6.4299999999999982E-2</v>
      </c>
      <c r="FV114" s="112">
        <f t="shared" si="345"/>
        <v>4.9299999999999997E-2</v>
      </c>
      <c r="FW114" s="172">
        <f t="shared" si="345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346">SUM(GE54, -GE55)</f>
        <v>8.0500000000000002E-2</v>
      </c>
      <c r="GF114" s="175">
        <f t="shared" si="346"/>
        <v>6.2199999999999998E-2</v>
      </c>
      <c r="GG114" s="220">
        <f t="shared" si="346"/>
        <v>6.4699999999999994E-2</v>
      </c>
      <c r="GH114" s="15">
        <f t="shared" si="346"/>
        <v>5.9499999999999997E-2</v>
      </c>
      <c r="GI114" s="147">
        <f t="shared" si="346"/>
        <v>7.7800000000000008E-2</v>
      </c>
      <c r="GJ114" s="142">
        <f t="shared" si="346"/>
        <v>8.3300000000000013E-2</v>
      </c>
      <c r="GK114" s="116">
        <f t="shared" si="346"/>
        <v>8.0199999999999994E-2</v>
      </c>
      <c r="GL114" s="175">
        <f t="shared" si="346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SUM(HE57, -HE58)</f>
        <v>3.78E-2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 t="shared" ref="HT114:IB114" si="347">SUM(HT54, -HT55)</f>
        <v>4.5999999999999999E-2</v>
      </c>
      <c r="HU114" s="142">
        <f t="shared" si="347"/>
        <v>5.74E-2</v>
      </c>
      <c r="HV114" s="116">
        <f t="shared" si="347"/>
        <v>5.04E-2</v>
      </c>
      <c r="HW114" s="175">
        <f t="shared" si="347"/>
        <v>4.9000000000000002E-2</v>
      </c>
      <c r="HX114" s="142">
        <f t="shared" si="347"/>
        <v>0.06</v>
      </c>
      <c r="HY114" s="116">
        <f t="shared" si="347"/>
        <v>6.25E-2</v>
      </c>
      <c r="HZ114" s="175">
        <f t="shared" si="347"/>
        <v>7.0499999999999993E-2</v>
      </c>
      <c r="IA114" s="142">
        <f t="shared" si="347"/>
        <v>6.0600000000000001E-2</v>
      </c>
      <c r="IB114" s="116">
        <f t="shared" si="347"/>
        <v>5.1900000000000002E-2</v>
      </c>
      <c r="IC114" s="175">
        <f>SUM(IC54, -IC56)</f>
        <v>5.28E-2</v>
      </c>
      <c r="ID114" s="230">
        <f>SUM(ID57, -ID58)</f>
        <v>3.889999999999999E-2</v>
      </c>
      <c r="IE114" s="15">
        <f>SUM(IE54, -IE56)</f>
        <v>5.6899999999999999E-2</v>
      </c>
      <c r="IF114" s="175">
        <f>SUM(IF54, -IF55)</f>
        <v>6.0100000000000001E-2</v>
      </c>
      <c r="IG114" s="220">
        <f>SUM(IG54, -IG55)</f>
        <v>5.91E-2</v>
      </c>
      <c r="IH114" s="89">
        <f>SUM(IH53, -IH54)</f>
        <v>5.0200000000000002E-2</v>
      </c>
      <c r="II114" s="175">
        <f>SUM(II54, -II55)</f>
        <v>5.45E-2</v>
      </c>
      <c r="IJ114" s="220">
        <f>SUM(IJ54, -IJ55)</f>
        <v>4.5000000000000005E-2</v>
      </c>
      <c r="IK114" s="15">
        <f>SUM(IK54, -IK55)</f>
        <v>4.65E-2</v>
      </c>
      <c r="IL114" s="147">
        <f>SUM(IL54, -IL55)</f>
        <v>6.6400000000000001E-2</v>
      </c>
      <c r="IM114" s="142">
        <f>SUM(IM54, -IM56)</f>
        <v>4.07E-2</v>
      </c>
      <c r="IN114" s="116">
        <f>SUM(IN54, -IN56)</f>
        <v>2.8500000000000001E-2</v>
      </c>
      <c r="IO114" s="175">
        <f>SUM(IO54, -IO56)</f>
        <v>2.1599999999999998E-2</v>
      </c>
      <c r="IP114" s="140">
        <f>SUM(IP54, -IP56)</f>
        <v>1.8800000000000001E-2</v>
      </c>
      <c r="IQ114" s="204">
        <f>SUM(IQ57, -IQ58)</f>
        <v>2.6600000000000013E-2</v>
      </c>
      <c r="IR114" s="183">
        <f>SUM(IR57, -IR58)</f>
        <v>5.3900000000000003E-2</v>
      </c>
      <c r="IS114" s="230">
        <f>SUM(IS57, -IS58)</f>
        <v>4.6499999999999986E-2</v>
      </c>
      <c r="IT114" s="215">
        <f>SUM(IT57, -IT58)</f>
        <v>4.0999999999999981E-2</v>
      </c>
      <c r="IU114" s="232">
        <f>SUM(IU57, -IU58)</f>
        <v>4.6800000000000008E-2</v>
      </c>
      <c r="IV114" s="204">
        <f>SUM(IV57, -IV58)</f>
        <v>4.7699999999999965E-2</v>
      </c>
      <c r="IW114" s="204">
        <f>SUM(IW57, -IW58)</f>
        <v>4.6800000000000008E-2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64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38" t="s">
        <v>68</v>
      </c>
      <c r="HY115" s="113" t="s">
        <v>68</v>
      </c>
      <c r="HZ115" s="173" t="s">
        <v>68</v>
      </c>
      <c r="IA115" s="138" t="s">
        <v>68</v>
      </c>
      <c r="IB115" s="113" t="s">
        <v>68</v>
      </c>
      <c r="IC115" s="182" t="s">
        <v>41</v>
      </c>
      <c r="ID115" s="224" t="s">
        <v>41</v>
      </c>
      <c r="IE115" s="42" t="s">
        <v>68</v>
      </c>
      <c r="IF115" s="180" t="s">
        <v>57</v>
      </c>
      <c r="IG115" s="231" t="s">
        <v>57</v>
      </c>
      <c r="IH115" s="36" t="s">
        <v>48</v>
      </c>
      <c r="II115" s="180" t="s">
        <v>57</v>
      </c>
      <c r="IJ115" s="231" t="s">
        <v>57</v>
      </c>
      <c r="IK115" s="27" t="s">
        <v>57</v>
      </c>
      <c r="IL115" s="143" t="s">
        <v>68</v>
      </c>
      <c r="IM115" s="196" t="s">
        <v>48</v>
      </c>
      <c r="IN115" s="118" t="s">
        <v>36</v>
      </c>
      <c r="IO115" s="179" t="s">
        <v>36</v>
      </c>
      <c r="IP115" s="196" t="s">
        <v>41</v>
      </c>
      <c r="IQ115" s="115" t="s">
        <v>41</v>
      </c>
      <c r="IR115" s="176" t="s">
        <v>41</v>
      </c>
      <c r="IS115" s="255" t="s">
        <v>41</v>
      </c>
      <c r="IT115" s="11" t="s">
        <v>41</v>
      </c>
      <c r="IU115" s="151" t="s">
        <v>41</v>
      </c>
      <c r="IV115" s="115" t="s">
        <v>41</v>
      </c>
      <c r="IW115" s="115" t="s">
        <v>41</v>
      </c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-CY54)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48">SUM(EC105, -EC112)</f>
        <v>0</v>
      </c>
      <c r="ED116" s="6">
        <f t="shared" si="348"/>
        <v>0</v>
      </c>
      <c r="EE116" s="6">
        <f t="shared" si="348"/>
        <v>0</v>
      </c>
      <c r="EF116" s="6">
        <f t="shared" si="348"/>
        <v>0</v>
      </c>
      <c r="EG116" s="6">
        <f t="shared" si="348"/>
        <v>0</v>
      </c>
      <c r="EH116" s="6">
        <f t="shared" si="348"/>
        <v>0</v>
      </c>
      <c r="EI116" s="6">
        <f t="shared" si="348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349">SUM(GV105, -GV112)</f>
        <v>0</v>
      </c>
      <c r="GW116" s="6">
        <f t="shared" si="349"/>
        <v>0</v>
      </c>
      <c r="GX116" s="6">
        <f t="shared" si="349"/>
        <v>0</v>
      </c>
      <c r="GY116" s="6">
        <f t="shared" si="349"/>
        <v>0</v>
      </c>
      <c r="GZ116" s="6">
        <f t="shared" si="349"/>
        <v>0</v>
      </c>
      <c r="HA116" s="6">
        <f t="shared" si="349"/>
        <v>0</v>
      </c>
      <c r="HC116" s="140">
        <f>SUM(HC53, -HC54)</f>
        <v>4.4500000000000012E-2</v>
      </c>
      <c r="HD116" s="116">
        <f>SUM(HD53, -HD54)</f>
        <v>4.3099999999999999E-2</v>
      </c>
      <c r="HE116" s="174">
        <f>SUM(HE52, -HE54)</f>
        <v>1.1300000000000004E-2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40">
        <f>SUM(HX53, -HX54)</f>
        <v>5.8400000000000001E-2</v>
      </c>
      <c r="HY116" s="112">
        <f>SUM(HY53, -HY54)</f>
        <v>5.6899999999999992E-2</v>
      </c>
      <c r="HZ116" s="172">
        <f>SUM(HZ53, -HZ54)</f>
        <v>4.6800000000000001E-2</v>
      </c>
      <c r="IA116" s="140">
        <f>SUM(IA53, -IA54)</f>
        <v>4.0800000000000003E-2</v>
      </c>
      <c r="IB116" s="112">
        <f>SUM(IB53, -IB54)</f>
        <v>4.2900000000000001E-2</v>
      </c>
      <c r="IC116" s="175">
        <f>SUM(IC54, -IC55)</f>
        <v>2.76E-2</v>
      </c>
      <c r="ID116" s="220">
        <f>SUM(ID54, -ID56)</f>
        <v>3.15E-2</v>
      </c>
      <c r="IE116" s="89">
        <f>SUM(IE53, -IE54)</f>
        <v>5.4399999999999997E-2</v>
      </c>
      <c r="IF116" s="183">
        <f>SUM(IF57, -IF58)</f>
        <v>5.1400000000000001E-2</v>
      </c>
      <c r="IG116" s="230">
        <f>SUM(IG57, -IG58)</f>
        <v>5.5400000000000005E-2</v>
      </c>
      <c r="IH116" s="15">
        <f>SUM(IH54, -IH55)</f>
        <v>4.8299999999999996E-2</v>
      </c>
      <c r="II116" s="183">
        <f>SUM(II57, -II58)</f>
        <v>4.1399999999999992E-2</v>
      </c>
      <c r="IJ116" s="230">
        <f>SUM(IJ57, -IJ58)</f>
        <v>3.3799999999999997E-2</v>
      </c>
      <c r="IK116" s="215">
        <f>SUM(IK57, -IK58)</f>
        <v>1.9799999999999984E-2</v>
      </c>
      <c r="IL116" s="146">
        <f>SUM(IL53, -IL54)</f>
        <v>2.7299999999999998E-2</v>
      </c>
      <c r="IM116" s="142">
        <f>SUM(IM54, -IM55)</f>
        <v>2.29E-2</v>
      </c>
      <c r="IN116" s="112">
        <f>SUM(IN55, -IN56)</f>
        <v>1.7399999999999999E-2</v>
      </c>
      <c r="IO116" s="172">
        <f>SUM(IO55, -IO56)</f>
        <v>1.2199999999999999E-2</v>
      </c>
      <c r="IP116" s="142">
        <f>SUM(IP55, -IP56)</f>
        <v>1.5699999999999999E-2</v>
      </c>
      <c r="IQ116" s="116">
        <f>SUM(IQ54, -IQ56)</f>
        <v>1.9200000000000002E-2</v>
      </c>
      <c r="IR116" s="175">
        <f>SUM(IR54, -IR56)</f>
        <v>3.3099999999999997E-2</v>
      </c>
      <c r="IS116" s="220">
        <f>SUM(IS54, -IS56)</f>
        <v>2.3099999999999999E-2</v>
      </c>
      <c r="IT116" s="15">
        <f>SUM(IT54, -IT56)</f>
        <v>2.2800000000000001E-2</v>
      </c>
      <c r="IU116" s="147">
        <f>SUM(IU54, -IU56)</f>
        <v>2.4199999999999999E-2</v>
      </c>
      <c r="IV116" s="116">
        <f>SUM(IV54, -IV56)</f>
        <v>3.7900000000000003E-2</v>
      </c>
      <c r="IW116" s="116">
        <f>SUM(IW54, -IW56)</f>
        <v>3.6199999999999996E-2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50">SUM(JM105, -JM112)</f>
        <v>0</v>
      </c>
      <c r="JN116" s="6">
        <f t="shared" si="350"/>
        <v>0</v>
      </c>
      <c r="JO116" s="6">
        <f t="shared" si="350"/>
        <v>0</v>
      </c>
      <c r="JP116" s="6">
        <f t="shared" si="350"/>
        <v>0</v>
      </c>
      <c r="JQ116" s="6">
        <f t="shared" si="350"/>
        <v>0</v>
      </c>
      <c r="JR116" s="6">
        <f t="shared" si="350"/>
        <v>0</v>
      </c>
      <c r="JS116" s="6">
        <f t="shared" si="350"/>
        <v>0</v>
      </c>
    </row>
    <row r="117" spans="1:280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78" t="s">
        <v>65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54" t="s">
        <v>36</v>
      </c>
      <c r="HY117" s="117" t="s">
        <v>57</v>
      </c>
      <c r="HZ117" s="170" t="s">
        <v>57</v>
      </c>
      <c r="IA117" s="154" t="s">
        <v>36</v>
      </c>
      <c r="IB117" s="115" t="s">
        <v>36</v>
      </c>
      <c r="IC117" s="176" t="s">
        <v>36</v>
      </c>
      <c r="ID117" s="224" t="s">
        <v>48</v>
      </c>
      <c r="IE117" s="36" t="s">
        <v>48</v>
      </c>
      <c r="IF117" s="173" t="s">
        <v>68</v>
      </c>
      <c r="IG117" s="219" t="s">
        <v>68</v>
      </c>
      <c r="IH117" s="27" t="s">
        <v>57</v>
      </c>
      <c r="II117" s="173" t="s">
        <v>68</v>
      </c>
      <c r="IJ117" s="228" t="s">
        <v>36</v>
      </c>
      <c r="IK117" s="42" t="s">
        <v>68</v>
      </c>
      <c r="IL117" s="155" t="s">
        <v>57</v>
      </c>
      <c r="IM117" s="150" t="s">
        <v>36</v>
      </c>
      <c r="IN117" s="164" t="s">
        <v>48</v>
      </c>
      <c r="IO117" s="182" t="s">
        <v>48</v>
      </c>
      <c r="IP117" s="148" t="s">
        <v>57</v>
      </c>
      <c r="IQ117" s="115" t="s">
        <v>36</v>
      </c>
      <c r="IR117" s="176" t="s">
        <v>36</v>
      </c>
      <c r="IS117" s="255" t="s">
        <v>36</v>
      </c>
      <c r="IT117" s="11" t="s">
        <v>36</v>
      </c>
      <c r="IU117" s="151" t="s">
        <v>36</v>
      </c>
      <c r="IV117" s="115" t="s">
        <v>36</v>
      </c>
      <c r="IW117" s="118" t="s">
        <v>48</v>
      </c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5">
        <f>SUM(HE52, -HE53)</f>
        <v>8.199999999999999E-3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40">
        <f>SUM(HX55, -HX56)</f>
        <v>1.4100000000000001E-2</v>
      </c>
      <c r="HY118" s="112">
        <f>SUM(HY57, -HY58)</f>
        <v>1.4200000000000018E-2</v>
      </c>
      <c r="HZ118" s="172">
        <f>SUM(HZ57, -HZ58)</f>
        <v>2.1699999999999997E-2</v>
      </c>
      <c r="IA118" s="140">
        <f>SUM(IA55, -IA56)</f>
        <v>9.5999999999999974E-3</v>
      </c>
      <c r="IB118" s="112">
        <f>SUM(IB55, -IB56)</f>
        <v>1.8199999999999997E-2</v>
      </c>
      <c r="IC118" s="172">
        <f>SUM(IC55, -IC56)</f>
        <v>2.52E-2</v>
      </c>
      <c r="ID118" s="220">
        <f>SUM(ID54, -ID55)</f>
        <v>3.0699999999999998E-2</v>
      </c>
      <c r="IE118" s="15">
        <f>SUM(IE54, -IE55)</f>
        <v>3.6499999999999998E-2</v>
      </c>
      <c r="IF118" s="172">
        <f>SUM(IF53, -IF54)</f>
        <v>4.4999999999999998E-2</v>
      </c>
      <c r="IG118" s="222">
        <f>SUM(IG53, -IG54)</f>
        <v>2.5399999999999992E-2</v>
      </c>
      <c r="IH118" s="215">
        <f>SUM(IH57, -IH58)</f>
        <v>4.6200000000000019E-2</v>
      </c>
      <c r="II118" s="172">
        <f>SUM(II53, -II54)</f>
        <v>1.6999999999999994E-2</v>
      </c>
      <c r="IJ118" s="222">
        <f>SUM(IJ55, -IJ56)</f>
        <v>1.6199999999999999E-2</v>
      </c>
      <c r="IK118" s="89">
        <f>SUM(IK53, -IK54)</f>
        <v>1.89E-2</v>
      </c>
      <c r="IL118" s="232">
        <f>SUM(IL57, -IL58)</f>
        <v>1.1400000000000021E-2</v>
      </c>
      <c r="IM118" s="140">
        <f>SUM(IM55, -IM56)</f>
        <v>1.78E-2</v>
      </c>
      <c r="IN118" s="116">
        <f>SUM(IN54, -IN55)</f>
        <v>1.11E-2</v>
      </c>
      <c r="IO118" s="175">
        <f>SUM(IO54, -IO55)</f>
        <v>9.3999999999999986E-3</v>
      </c>
      <c r="IP118" s="162">
        <f>SUM(IP57, -IP58)</f>
        <v>9.5000000000000084E-3</v>
      </c>
      <c r="IQ118" s="112">
        <f>SUM(IQ54, -IQ55)</f>
        <v>1.3299999999999999E-2</v>
      </c>
      <c r="IR118" s="172">
        <f>SUM(IR54, -IR55)</f>
        <v>3.2599999999999997E-2</v>
      </c>
      <c r="IS118" s="222">
        <f>SUM(IS54, -IS55)</f>
        <v>1.9699999999999999E-2</v>
      </c>
      <c r="IT118" s="89">
        <f>SUM(IT54, -IT55)</f>
        <v>1.8200000000000001E-2</v>
      </c>
      <c r="IU118" s="146">
        <f>SUM(IU54, -IU55)</f>
        <v>2.1399999999999999E-2</v>
      </c>
      <c r="IV118" s="112">
        <f>SUM(IV54, -IV55)</f>
        <v>1.9E-2</v>
      </c>
      <c r="IW118" s="116">
        <f>SUM(IW55, -IW56)</f>
        <v>2.3E-2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95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73" t="s">
        <v>68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52" t="s">
        <v>57</v>
      </c>
      <c r="HY119" s="115" t="s">
        <v>36</v>
      </c>
      <c r="HZ119" s="176" t="s">
        <v>36</v>
      </c>
      <c r="IA119" s="148" t="s">
        <v>57</v>
      </c>
      <c r="IB119" s="110" t="s">
        <v>57</v>
      </c>
      <c r="IC119" s="180" t="s">
        <v>57</v>
      </c>
      <c r="ID119" s="228" t="s">
        <v>36</v>
      </c>
      <c r="IE119" s="18" t="s">
        <v>36</v>
      </c>
      <c r="IF119" s="179" t="s">
        <v>36</v>
      </c>
      <c r="IG119" s="228" t="s">
        <v>36</v>
      </c>
      <c r="IH119" s="18" t="s">
        <v>36</v>
      </c>
      <c r="II119" s="179" t="s">
        <v>36</v>
      </c>
      <c r="IJ119" s="219" t="s">
        <v>68</v>
      </c>
      <c r="IK119" s="18" t="s">
        <v>36</v>
      </c>
      <c r="IL119" s="151" t="s">
        <v>36</v>
      </c>
      <c r="IM119" s="152" t="s">
        <v>57</v>
      </c>
      <c r="IN119" s="110" t="s">
        <v>57</v>
      </c>
      <c r="IO119" s="170" t="s">
        <v>57</v>
      </c>
      <c r="IP119" s="150" t="s">
        <v>48</v>
      </c>
      <c r="IQ119" s="118" t="s">
        <v>48</v>
      </c>
      <c r="IR119" s="179" t="s">
        <v>48</v>
      </c>
      <c r="IS119" s="228" t="s">
        <v>48</v>
      </c>
      <c r="IT119" s="18" t="s">
        <v>48</v>
      </c>
      <c r="IU119" s="158" t="s">
        <v>48</v>
      </c>
      <c r="IV119" s="118" t="s">
        <v>48</v>
      </c>
      <c r="IW119" s="115" t="s">
        <v>36</v>
      </c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351">SUM(AM56, -AM57)</f>
        <v>1.6199999999999992E-2</v>
      </c>
      <c r="AN120" s="242">
        <f t="shared" si="351"/>
        <v>1.1999999999999927E-3</v>
      </c>
      <c r="AO120" s="243">
        <f t="shared" si="351"/>
        <v>1.1200000000000002E-2</v>
      </c>
      <c r="AP120" s="269">
        <f t="shared" si="351"/>
        <v>5.3999999999999881E-3</v>
      </c>
      <c r="AQ120" s="242">
        <f t="shared" si="351"/>
        <v>8.3000000000000018E-3</v>
      </c>
      <c r="AR120" s="243">
        <f t="shared" si="351"/>
        <v>1.1000000000000038E-3</v>
      </c>
      <c r="AS120" s="269">
        <f t="shared" si="351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352">SUM(CR53, -CR54)</f>
        <v>6.6999999999999976E-3</v>
      </c>
      <c r="CS120" s="174">
        <f t="shared" si="352"/>
        <v>9.099999999999997E-3</v>
      </c>
      <c r="CT120" s="162">
        <f t="shared" si="352"/>
        <v>3.4000000000000002E-3</v>
      </c>
      <c r="CU120" s="204">
        <f t="shared" si="352"/>
        <v>1.0500000000000009E-2</v>
      </c>
      <c r="CV120" s="183">
        <f t="shared" si="352"/>
        <v>1.2800000000000006E-2</v>
      </c>
      <c r="CW120" s="162">
        <f t="shared" si="352"/>
        <v>7.4999999999999928E-3</v>
      </c>
      <c r="CX120" s="204">
        <f>SUM(CX53, -CX54)</f>
        <v>7.9000000000000042E-3</v>
      </c>
      <c r="CY120" s="183">
        <f>SUM(CY53, -CY54)</f>
        <v>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353">SUM(FC53, -FC54)</f>
        <v>3.6000000000000004E-2</v>
      </c>
      <c r="FD120" s="380">
        <f t="shared" si="353"/>
        <v>3.1399999999999997E-2</v>
      </c>
      <c r="FE120" s="431">
        <f t="shared" si="353"/>
        <v>2.3800000000000002E-2</v>
      </c>
      <c r="FF120" s="144">
        <f t="shared" si="353"/>
        <v>2.3400000000000004E-2</v>
      </c>
      <c r="FG120" s="114">
        <f t="shared" si="353"/>
        <v>1.8700000000000008E-2</v>
      </c>
      <c r="FH120" s="174">
        <f t="shared" si="353"/>
        <v>3.2399999999999998E-2</v>
      </c>
      <c r="FI120" s="144">
        <f t="shared" si="353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354">SUM(FY53, -FY54)</f>
        <v>1.77E-2</v>
      </c>
      <c r="FZ120" s="174">
        <f t="shared" si="354"/>
        <v>1.0800000000000004E-2</v>
      </c>
      <c r="GA120" s="144">
        <f t="shared" si="354"/>
        <v>1.9999999999999997E-2</v>
      </c>
      <c r="GB120" s="114">
        <f t="shared" si="354"/>
        <v>2.4199999999999999E-2</v>
      </c>
      <c r="GC120" s="174">
        <f t="shared" si="354"/>
        <v>2.6299999999999997E-2</v>
      </c>
      <c r="GD120" s="144">
        <f t="shared" si="354"/>
        <v>2.3899999999999998E-2</v>
      </c>
      <c r="GE120" s="204">
        <f>SUM(GE57, -GE58)</f>
        <v>6.8999999999999895E-3</v>
      </c>
      <c r="GF120" s="183">
        <f t="shared" ref="GF120:GK120" si="355">SUM(GF55, -GF56)</f>
        <v>9.7000000000000003E-3</v>
      </c>
      <c r="GG120" s="230">
        <f t="shared" si="355"/>
        <v>7.4999999999999997E-3</v>
      </c>
      <c r="GH120" s="215">
        <f t="shared" si="355"/>
        <v>1.7000000000000001E-3</v>
      </c>
      <c r="GI120" s="232">
        <f t="shared" si="355"/>
        <v>1.5000000000000013E-3</v>
      </c>
      <c r="GJ120" s="162">
        <f t="shared" si="355"/>
        <v>1.8999999999999989E-3</v>
      </c>
      <c r="GK120" s="204">
        <f t="shared" si="355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2">
        <f>SUM(HE53, -HE54)</f>
        <v>3.1000000000000055E-3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 t="shared" ref="HK120:HP120" si="356">SUM(HK53, -HK54)</f>
        <v>1.21E-2</v>
      </c>
      <c r="HL120" s="162">
        <f t="shared" si="356"/>
        <v>7.0999999999999952E-3</v>
      </c>
      <c r="HM120" s="204">
        <f t="shared" si="356"/>
        <v>2.1999999999999999E-2</v>
      </c>
      <c r="HN120" s="183">
        <f t="shared" si="356"/>
        <v>3.4700000000000002E-2</v>
      </c>
      <c r="HO120" s="162">
        <f t="shared" si="356"/>
        <v>3.0800000000000008E-2</v>
      </c>
      <c r="HP120" s="204">
        <f t="shared" si="356"/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62">
        <f>SUM(HX57, -HX58)</f>
        <v>1.2899999999999995E-2</v>
      </c>
      <c r="HY120" s="204">
        <f>SUM(HY55, -HY56)</f>
        <v>8.5000000000000006E-3</v>
      </c>
      <c r="HZ120" s="183">
        <f>SUM(HZ55, -HZ56)</f>
        <v>1.4500000000000002E-2</v>
      </c>
      <c r="IA120" s="162">
        <f>SUM(IA57, -IA58)</f>
        <v>8.3000000000000018E-3</v>
      </c>
      <c r="IB120" s="204">
        <f>SUM(IB57, -IB58)</f>
        <v>9.9000000000000199E-3</v>
      </c>
      <c r="IC120" s="183">
        <f>SUM(IC57, -IC58)</f>
        <v>1.999999999999999E-2</v>
      </c>
      <c r="ID120" s="230">
        <f t="shared" ref="ID120:II120" si="357">SUM(ID55, -ID56)</f>
        <v>8.0000000000000036E-4</v>
      </c>
      <c r="IE120" s="215">
        <f t="shared" si="357"/>
        <v>2.0400000000000001E-2</v>
      </c>
      <c r="IF120" s="183">
        <f t="shared" si="357"/>
        <v>7.5999999999999991E-3</v>
      </c>
      <c r="IG120" s="230">
        <f t="shared" si="357"/>
        <v>1.9799999999999998E-2</v>
      </c>
      <c r="IH120" s="215">
        <f t="shared" si="357"/>
        <v>1.89E-2</v>
      </c>
      <c r="II120" s="183">
        <f t="shared" si="357"/>
        <v>1.2799999999999999E-2</v>
      </c>
      <c r="IJ120" s="230">
        <f>SUM(IJ53, -IJ54)</f>
        <v>6.9999999999999993E-3</v>
      </c>
      <c r="IK120" s="215">
        <f>SUM(IK55, -IK56)</f>
        <v>1.35E-2</v>
      </c>
      <c r="IL120" s="232">
        <f>SUM(IL55, -IL56)</f>
        <v>1.1000000000000003E-3</v>
      </c>
      <c r="IM120" s="162">
        <f>SUM(IM57, -IM58)</f>
        <v>1.0199999999999987E-2</v>
      </c>
      <c r="IN120" s="204">
        <f>SUM(IN57, -IN58)</f>
        <v>5.0000000000000044E-4</v>
      </c>
      <c r="IO120" s="183">
        <f>SUM(IO57, -IO58)</f>
        <v>8.600000000000052E-3</v>
      </c>
      <c r="IP120" s="144">
        <f>SUM(IP54, -IP55)</f>
        <v>3.1000000000000003E-3</v>
      </c>
      <c r="IQ120" s="114">
        <f>SUM(IQ55, -IQ56)</f>
        <v>5.8999999999999999E-3</v>
      </c>
      <c r="IR120" s="174">
        <f>SUM(IR55, -IR56)</f>
        <v>5.0000000000000044E-4</v>
      </c>
      <c r="IS120" s="221">
        <f>SUM(IS55, -IS56)</f>
        <v>3.4000000000000002E-3</v>
      </c>
      <c r="IT120" s="92">
        <f>SUM(IT55, -IT56)</f>
        <v>4.5999999999999999E-3</v>
      </c>
      <c r="IU120" s="145">
        <f>SUM(IU55, -IU56)</f>
        <v>2.7999999999999995E-3</v>
      </c>
      <c r="IV120" s="116">
        <f>SUM(IV55, -IV56)</f>
        <v>1.89E-2</v>
      </c>
      <c r="IW120" s="112">
        <f>SUM(IW54, -IW55)</f>
        <v>1.32E-2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4"/>
      <c r="B121" s="65">
        <v>43101</v>
      </c>
      <c r="C121" s="67"/>
      <c r="D121" s="244"/>
      <c r="E121" s="65">
        <v>43102</v>
      </c>
      <c r="F121" s="245"/>
      <c r="G121" s="244"/>
      <c r="H121" s="65">
        <v>43103</v>
      </c>
      <c r="I121" s="246"/>
      <c r="J121" s="244"/>
      <c r="K121" s="65">
        <v>43104</v>
      </c>
      <c r="L121" s="247" t="s">
        <v>77</v>
      </c>
      <c r="M121" s="248"/>
      <c r="N121" s="69">
        <v>43107</v>
      </c>
      <c r="O121" s="249"/>
      <c r="P121" s="248"/>
      <c r="Q121" s="69">
        <v>43108</v>
      </c>
      <c r="R121" s="250"/>
      <c r="S121" s="248"/>
      <c r="T121" s="69">
        <v>43109</v>
      </c>
      <c r="U121" s="250"/>
      <c r="V121" s="248"/>
      <c r="W121" s="69">
        <v>43110</v>
      </c>
      <c r="X121" s="250"/>
      <c r="Y121" s="248"/>
      <c r="Z121" s="69">
        <v>43111</v>
      </c>
      <c r="AA121" s="250"/>
      <c r="AB121" s="251"/>
      <c r="AC121" s="72">
        <v>43114</v>
      </c>
      <c r="AD121" s="252"/>
      <c r="AE121" s="251"/>
      <c r="AF121" s="72">
        <v>43115</v>
      </c>
      <c r="AG121" s="252"/>
      <c r="AH121" s="251"/>
      <c r="AI121" s="72">
        <v>43116</v>
      </c>
      <c r="AJ121" s="252"/>
      <c r="AK121" s="251"/>
      <c r="AL121" s="72">
        <v>43117</v>
      </c>
      <c r="AM121" s="252"/>
      <c r="AN121" s="251"/>
      <c r="AO121" s="72">
        <v>43118</v>
      </c>
      <c r="AP121" s="252"/>
      <c r="AQ121" s="271"/>
      <c r="AR121" s="75">
        <v>43121</v>
      </c>
      <c r="AS121" s="272"/>
      <c r="AT121" s="271"/>
      <c r="AU121" s="75">
        <v>43122</v>
      </c>
      <c r="AV121" s="272"/>
      <c r="AW121" s="271"/>
      <c r="AX121" s="75">
        <v>43123</v>
      </c>
      <c r="AY121" s="272"/>
      <c r="AZ121" s="271"/>
      <c r="BA121" s="75">
        <v>43124</v>
      </c>
      <c r="BB121" s="272"/>
      <c r="BC121" s="271"/>
      <c r="BD121" s="75">
        <v>43125</v>
      </c>
      <c r="BE121" s="272"/>
      <c r="BF121" s="244"/>
      <c r="BG121" s="65">
        <v>43128</v>
      </c>
      <c r="BH121" s="246"/>
      <c r="BI121" s="244"/>
      <c r="BJ121" s="65">
        <v>43129</v>
      </c>
      <c r="BK121" s="246"/>
      <c r="BL121" s="244"/>
      <c r="BM121" s="65">
        <v>43130</v>
      </c>
      <c r="BN121" s="246"/>
      <c r="BO121" s="67"/>
      <c r="BP121" s="65">
        <v>43131</v>
      </c>
      <c r="BQ121" s="66"/>
      <c r="BS121" s="244"/>
      <c r="BT121" s="65">
        <v>43132</v>
      </c>
      <c r="BU121" s="247" t="s">
        <v>77</v>
      </c>
      <c r="BV121" s="248"/>
      <c r="BW121" s="69">
        <v>43135</v>
      </c>
      <c r="BX121" s="293"/>
      <c r="BY121" s="248"/>
      <c r="BZ121" s="69">
        <v>43136</v>
      </c>
      <c r="CA121" s="250"/>
      <c r="CB121" s="248"/>
      <c r="CC121" s="69">
        <v>43137</v>
      </c>
      <c r="CD121" s="298"/>
      <c r="CE121" s="248"/>
      <c r="CF121" s="69">
        <v>43138</v>
      </c>
      <c r="CG121" s="249"/>
      <c r="CH121" s="248"/>
      <c r="CI121" s="69">
        <v>43139</v>
      </c>
      <c r="CJ121" s="250"/>
      <c r="CK121" s="251"/>
      <c r="CL121" s="72">
        <v>43142</v>
      </c>
      <c r="CM121" s="252"/>
      <c r="CN121" s="251"/>
      <c r="CO121" s="72">
        <v>43143</v>
      </c>
      <c r="CP121" s="252"/>
      <c r="CQ121" s="251"/>
      <c r="CR121" s="72">
        <v>43144</v>
      </c>
      <c r="CS121" s="252"/>
      <c r="CT121" s="251"/>
      <c r="CU121" s="72">
        <v>43145</v>
      </c>
      <c r="CV121" s="252"/>
      <c r="CW121" s="251"/>
      <c r="CX121" s="72">
        <v>43146</v>
      </c>
      <c r="CY121" s="252"/>
      <c r="CZ121" s="271"/>
      <c r="DA121" s="75">
        <v>43149</v>
      </c>
      <c r="DB121" s="272"/>
      <c r="DC121" s="271"/>
      <c r="DD121" s="75">
        <v>43150</v>
      </c>
      <c r="DE121" s="272"/>
      <c r="DF121" s="271"/>
      <c r="DG121" s="75">
        <v>43151</v>
      </c>
      <c r="DH121" s="272"/>
      <c r="DI121" s="271"/>
      <c r="DJ121" s="75">
        <v>43152</v>
      </c>
      <c r="DK121" s="272"/>
      <c r="DL121" s="300"/>
      <c r="DM121" s="75">
        <v>43153</v>
      </c>
      <c r="DN121" s="300"/>
      <c r="DO121" s="244"/>
      <c r="DP121" s="65">
        <v>43156</v>
      </c>
      <c r="DQ121" s="246"/>
      <c r="DR121" s="244"/>
      <c r="DS121" s="65">
        <v>43157</v>
      </c>
      <c r="DT121" s="246"/>
      <c r="DU121" s="244"/>
      <c r="DV121" s="65">
        <v>43158</v>
      </c>
      <c r="DW121" s="246"/>
      <c r="DX121" s="67"/>
      <c r="DY121" s="65">
        <v>43159</v>
      </c>
      <c r="DZ121" s="66"/>
      <c r="EA121" s="68"/>
      <c r="EB121" s="69"/>
      <c r="EC121" s="70"/>
      <c r="ED121" s="68"/>
      <c r="EE121" s="69"/>
      <c r="EF121" s="70"/>
      <c r="EG121" s="68"/>
      <c r="EH121" s="69"/>
      <c r="EI121" s="70"/>
      <c r="EJ121" s="268"/>
      <c r="EK121" s="244"/>
      <c r="EL121" s="65">
        <v>43525</v>
      </c>
      <c r="EM121" s="351"/>
      <c r="EN121" s="248"/>
      <c r="EO121" s="69">
        <v>43528</v>
      </c>
      <c r="EP121" s="293"/>
      <c r="EQ121" s="248"/>
      <c r="ER121" s="69">
        <v>43529</v>
      </c>
      <c r="ES121" s="250"/>
      <c r="ET121" s="248"/>
      <c r="EU121" s="69">
        <v>43530</v>
      </c>
      <c r="EV121" s="298"/>
      <c r="EW121" s="248"/>
      <c r="EX121" s="69">
        <v>43531</v>
      </c>
      <c r="EY121" s="249"/>
      <c r="EZ121" s="248"/>
      <c r="FA121" s="69">
        <v>43532</v>
      </c>
      <c r="FB121" s="352" t="s">
        <v>100</v>
      </c>
      <c r="FC121" s="440"/>
      <c r="FD121" s="353">
        <v>43535</v>
      </c>
      <c r="FE121" s="441"/>
      <c r="FF121" s="251"/>
      <c r="FG121" s="72">
        <v>43536</v>
      </c>
      <c r="FH121" s="252"/>
      <c r="FI121" s="251"/>
      <c r="FJ121" s="72">
        <v>43537</v>
      </c>
      <c r="FK121" s="252"/>
      <c r="FL121" s="251"/>
      <c r="FM121" s="72">
        <v>43538</v>
      </c>
      <c r="FN121" s="252"/>
      <c r="FO121" s="251"/>
      <c r="FP121" s="72">
        <v>43539</v>
      </c>
      <c r="FQ121" s="252"/>
      <c r="FR121" s="271"/>
      <c r="FS121" s="75">
        <v>43542</v>
      </c>
      <c r="FT121" s="272"/>
      <c r="FU121" s="271"/>
      <c r="FV121" s="75">
        <v>43543</v>
      </c>
      <c r="FW121" s="272"/>
      <c r="FX121" s="271"/>
      <c r="FY121" s="75">
        <v>43544</v>
      </c>
      <c r="FZ121" s="272"/>
      <c r="GA121" s="271"/>
      <c r="GB121" s="75">
        <v>43545</v>
      </c>
      <c r="GC121" s="272"/>
      <c r="GD121" s="271"/>
      <c r="GE121" s="75">
        <v>43546</v>
      </c>
      <c r="GF121" s="272"/>
      <c r="GG121" s="244"/>
      <c r="GH121" s="65">
        <v>43549</v>
      </c>
      <c r="GI121" s="246"/>
      <c r="GJ121" s="244"/>
      <c r="GK121" s="65">
        <v>43550</v>
      </c>
      <c r="GL121" s="246"/>
      <c r="GM121" s="244"/>
      <c r="GN121" s="65">
        <v>43551</v>
      </c>
      <c r="GO121" s="246"/>
      <c r="GP121" s="244"/>
      <c r="GQ121" s="65">
        <v>43552</v>
      </c>
      <c r="GR121" s="246"/>
      <c r="GS121" s="67"/>
      <c r="GT121" s="65">
        <v>43553</v>
      </c>
      <c r="GU121" s="66"/>
      <c r="GV121" s="68"/>
      <c r="GW121" s="69"/>
      <c r="GX121" s="70"/>
      <c r="GY121" s="68"/>
      <c r="GZ121" s="69"/>
      <c r="HA121" s="70"/>
      <c r="HB121" s="268"/>
      <c r="HC121" s="248"/>
      <c r="HD121" s="69">
        <v>43556</v>
      </c>
      <c r="HE121" s="298"/>
      <c r="HF121" s="248"/>
      <c r="HG121" s="69">
        <v>43557</v>
      </c>
      <c r="HH121" s="293"/>
      <c r="HI121" s="248"/>
      <c r="HJ121" s="69">
        <v>43558</v>
      </c>
      <c r="HK121" s="250"/>
      <c r="HL121" s="248"/>
      <c r="HM121" s="69">
        <v>43559</v>
      </c>
      <c r="HN121" s="298"/>
      <c r="HO121" s="248"/>
      <c r="HP121" s="69">
        <v>43560</v>
      </c>
      <c r="HQ121" s="352" t="s">
        <v>77</v>
      </c>
      <c r="HR121" s="251"/>
      <c r="HS121" s="72">
        <v>43563</v>
      </c>
      <c r="HT121" s="252"/>
      <c r="HU121" s="251"/>
      <c r="HV121" s="72">
        <v>43564</v>
      </c>
      <c r="HW121" s="252"/>
      <c r="HX121" s="251"/>
      <c r="HY121" s="72">
        <v>43565</v>
      </c>
      <c r="HZ121" s="252"/>
      <c r="IA121" s="274"/>
      <c r="IB121" s="72">
        <v>43566</v>
      </c>
      <c r="IC121" s="73"/>
      <c r="ID121" s="71"/>
      <c r="IE121" s="72">
        <v>43567</v>
      </c>
      <c r="IF121" s="73"/>
      <c r="IG121" s="74"/>
      <c r="IH121" s="75">
        <v>43570</v>
      </c>
      <c r="II121" s="76"/>
      <c r="IJ121" s="74"/>
      <c r="IK121" s="75">
        <v>43571</v>
      </c>
      <c r="IL121" s="76"/>
      <c r="IM121" s="74"/>
      <c r="IN121" s="75">
        <v>43572</v>
      </c>
      <c r="IO121" s="76"/>
      <c r="IP121" s="74"/>
      <c r="IQ121" s="75">
        <v>43573</v>
      </c>
      <c r="IR121" s="76"/>
      <c r="IS121" s="74"/>
      <c r="IT121" s="75">
        <v>43574</v>
      </c>
      <c r="IU121" s="76"/>
      <c r="IV121" s="64"/>
      <c r="IW121" s="65">
        <v>43577</v>
      </c>
      <c r="IX121" s="66"/>
      <c r="IY121" s="64"/>
      <c r="IZ121" s="65">
        <v>43578</v>
      </c>
      <c r="JA121" s="66"/>
      <c r="JB121" s="64"/>
      <c r="JC121" s="65">
        <v>43579</v>
      </c>
      <c r="JD121" s="66"/>
      <c r="JE121" s="64"/>
      <c r="JF121" s="65">
        <v>43580</v>
      </c>
      <c r="JG121" s="66"/>
      <c r="JH121" s="64"/>
      <c r="JI121" s="65">
        <v>43581</v>
      </c>
      <c r="JJ121" s="66"/>
      <c r="JK121" s="68"/>
      <c r="JL121" s="69">
        <v>43584</v>
      </c>
      <c r="JM121" s="70"/>
      <c r="JN121" s="68"/>
      <c r="JO121" s="69">
        <v>43585</v>
      </c>
      <c r="JP121" s="70"/>
      <c r="JQ121" s="68"/>
      <c r="JR121" s="69"/>
      <c r="JS121" s="70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5" t="s">
        <v>87</v>
      </c>
    </row>
    <row r="124" spans="1:280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6" t="s">
        <v>62</v>
      </c>
      <c r="IW125" s="6"/>
      <c r="IX125" s="6" t="s">
        <v>62</v>
      </c>
      <c r="IY125" s="6"/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W126" s="6"/>
      <c r="IY126" s="6"/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6" t="s">
        <v>62</v>
      </c>
      <c r="IW127" s="6"/>
      <c r="IX127" s="6" t="s">
        <v>62</v>
      </c>
      <c r="IY127" s="6"/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t="s">
        <v>62</v>
      </c>
      <c r="IW128" s="6"/>
      <c r="IX128" t="s">
        <v>62</v>
      </c>
      <c r="IY128" s="6"/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8">
        <v>-1.9400000000000001E-2</v>
      </c>
      <c r="IC129" s="88">
        <v>-3.1199999999999999E-2</v>
      </c>
      <c r="ID129" s="88">
        <v>-3.1E-2</v>
      </c>
      <c r="IE129" s="88">
        <v>-2.2700000000000001E-2</v>
      </c>
      <c r="IF129" s="6"/>
      <c r="IG129" s="6"/>
      <c r="IH129" s="88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8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8">
        <v>-4.0599999999999997E-2</v>
      </c>
      <c r="IJ130" s="35">
        <v>-6.0400000000000002E-2</v>
      </c>
      <c r="IK130" s="88">
        <v>-5.6000000000000001E-2</v>
      </c>
      <c r="IL130" s="88">
        <v>-7.0000000000000007E-2</v>
      </c>
      <c r="IM130" s="6"/>
      <c r="IN130" s="6"/>
      <c r="IO130" s="88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8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8">
        <v>-0.1026</v>
      </c>
      <c r="IQ131" s="88">
        <v>-0.12</v>
      </c>
      <c r="IR131" s="88">
        <v>-0.13239999999999999</v>
      </c>
      <c r="IS131" s="88">
        <v>-0.12740000000000001</v>
      </c>
      <c r="IT131" s="10" t="s">
        <v>62</v>
      </c>
      <c r="IU131" s="6"/>
      <c r="IV131" s="10" t="s">
        <v>62</v>
      </c>
      <c r="IW131" s="10" t="s">
        <v>62</v>
      </c>
      <c r="IX131" s="6" t="s">
        <v>62</v>
      </c>
      <c r="IY131" s="10"/>
      <c r="IZ131" s="10"/>
      <c r="JA131" s="10" t="s">
        <v>62</v>
      </c>
      <c r="JB131" s="10" t="s">
        <v>62</v>
      </c>
      <c r="JC131" s="10" t="s">
        <v>62</v>
      </c>
      <c r="JD131" s="10"/>
      <c r="JE131" s="10" t="s">
        <v>62</v>
      </c>
      <c r="JF131" s="63"/>
      <c r="JG131" s="63" t="s">
        <v>76</v>
      </c>
      <c r="JH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51"/>
      <c r="HY133" s="72">
        <v>43565</v>
      </c>
      <c r="HZ133" s="252"/>
      <c r="IA133" s="251"/>
      <c r="IB133" s="72">
        <v>43566</v>
      </c>
      <c r="IC133" s="252"/>
      <c r="ID133" s="251"/>
      <c r="IE133" s="72">
        <v>43567</v>
      </c>
      <c r="IF133" s="252"/>
      <c r="IG133" s="271"/>
      <c r="IH133" s="75">
        <v>43570</v>
      </c>
      <c r="II133" s="272"/>
      <c r="IJ133" s="271"/>
      <c r="IK133" s="75">
        <v>43571</v>
      </c>
      <c r="IL133" s="272"/>
      <c r="IM133" s="271"/>
      <c r="IN133" s="75">
        <v>43572</v>
      </c>
      <c r="IO133" s="272"/>
      <c r="IP133" s="271"/>
      <c r="IQ133" s="75">
        <v>43573</v>
      </c>
      <c r="IR133" s="272"/>
      <c r="IS133" s="271"/>
      <c r="IT133" s="75">
        <v>43574</v>
      </c>
      <c r="IU133" s="272"/>
      <c r="IV133" s="67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121" t="s">
        <v>78</v>
      </c>
      <c r="HY134" s="56" t="s">
        <v>79</v>
      </c>
      <c r="HZ134" s="122" t="s">
        <v>80</v>
      </c>
      <c r="IA134" s="121" t="s">
        <v>78</v>
      </c>
      <c r="IB134" s="56" t="s">
        <v>79</v>
      </c>
      <c r="IC134" s="122" t="s">
        <v>80</v>
      </c>
      <c r="ID134" s="121" t="s">
        <v>78</v>
      </c>
      <c r="IE134" s="56" t="s">
        <v>79</v>
      </c>
      <c r="IF134" s="122" t="s">
        <v>80</v>
      </c>
      <c r="IG134" s="121" t="s">
        <v>78</v>
      </c>
      <c r="IH134" s="56" t="s">
        <v>79</v>
      </c>
      <c r="II134" s="122" t="s">
        <v>80</v>
      </c>
      <c r="IJ134" s="121" t="s">
        <v>78</v>
      </c>
      <c r="IK134" s="56" t="s">
        <v>79</v>
      </c>
      <c r="IL134" s="122" t="s">
        <v>80</v>
      </c>
      <c r="IM134" s="121" t="s">
        <v>78</v>
      </c>
      <c r="IN134" s="56" t="s">
        <v>79</v>
      </c>
      <c r="IO134" s="122" t="s">
        <v>80</v>
      </c>
      <c r="IP134" s="121" t="s">
        <v>78</v>
      </c>
      <c r="IQ134" s="56" t="s">
        <v>79</v>
      </c>
      <c r="IR134" s="122" t="s">
        <v>80</v>
      </c>
      <c r="IS134" s="121" t="s">
        <v>78</v>
      </c>
      <c r="IT134" s="56" t="s">
        <v>79</v>
      </c>
      <c r="IU134" s="122" t="s">
        <v>80</v>
      </c>
      <c r="IV134" s="262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23" t="s">
        <v>81</v>
      </c>
      <c r="HY135" s="55" t="s">
        <v>82</v>
      </c>
      <c r="HZ135" s="124" t="s">
        <v>83</v>
      </c>
      <c r="IA135" s="123" t="s">
        <v>81</v>
      </c>
      <c r="IB135" s="55" t="s">
        <v>82</v>
      </c>
      <c r="IC135" s="124" t="s">
        <v>83</v>
      </c>
      <c r="ID135" s="123" t="s">
        <v>81</v>
      </c>
      <c r="IE135" s="55" t="s">
        <v>82</v>
      </c>
      <c r="IF135" s="124" t="s">
        <v>83</v>
      </c>
      <c r="IG135" s="123" t="s">
        <v>81</v>
      </c>
      <c r="IH135" s="55" t="s">
        <v>82</v>
      </c>
      <c r="II135" s="124" t="s">
        <v>83</v>
      </c>
      <c r="IJ135" s="123" t="s">
        <v>81</v>
      </c>
      <c r="IK135" s="55" t="s">
        <v>82</v>
      </c>
      <c r="IL135" s="124" t="s">
        <v>83</v>
      </c>
      <c r="IM135" s="123" t="s">
        <v>81</v>
      </c>
      <c r="IN135" s="55" t="s">
        <v>82</v>
      </c>
      <c r="IO135" s="124" t="s">
        <v>83</v>
      </c>
      <c r="IP135" s="123" t="s">
        <v>81</v>
      </c>
      <c r="IQ135" s="55" t="s">
        <v>82</v>
      </c>
      <c r="IR135" s="124" t="s">
        <v>83</v>
      </c>
      <c r="IS135" s="123" t="s">
        <v>81</v>
      </c>
      <c r="IT135" s="55" t="s">
        <v>82</v>
      </c>
      <c r="IU135" s="124" t="s">
        <v>83</v>
      </c>
      <c r="IV135" s="100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31">
        <v>6.3600000000000004E-2</v>
      </c>
      <c r="HY136" s="31">
        <v>6.3700000000000007E-2</v>
      </c>
      <c r="HZ136" s="87">
        <v>8.3500000000000005E-2</v>
      </c>
      <c r="IA136" s="131">
        <v>7.7499999999999999E-2</v>
      </c>
      <c r="IB136" s="31">
        <v>7.5600000000000001E-2</v>
      </c>
      <c r="IC136" s="87">
        <v>5.8400000000000001E-2</v>
      </c>
      <c r="ID136" s="127">
        <v>7.4099999999999999E-2</v>
      </c>
      <c r="IE136" s="31">
        <v>8.9700000000000002E-2</v>
      </c>
      <c r="IF136" s="87">
        <v>9.4799999999999995E-2</v>
      </c>
      <c r="IG136" s="131">
        <v>8.6199999999999999E-2</v>
      </c>
      <c r="IH136" s="31">
        <v>9.3100000000000002E-2</v>
      </c>
      <c r="II136" s="87">
        <v>9.7699999999999995E-2</v>
      </c>
      <c r="IJ136" s="127">
        <v>8.4599999999999995E-2</v>
      </c>
      <c r="IK136" s="31">
        <v>8.5699999999999998E-2</v>
      </c>
      <c r="IL136" s="87">
        <v>0.1074</v>
      </c>
      <c r="IM136" s="131">
        <v>0.12570000000000001</v>
      </c>
      <c r="IN136" s="31">
        <v>0.12690000000000001</v>
      </c>
      <c r="IO136" s="87">
        <v>0.1178</v>
      </c>
      <c r="IP136" s="131">
        <v>0.1226</v>
      </c>
      <c r="IQ136" s="31">
        <v>0.1095</v>
      </c>
      <c r="IR136" s="87">
        <v>0.11310000000000001</v>
      </c>
      <c r="IS136" s="131">
        <v>0.10929999999999999</v>
      </c>
      <c r="IT136" s="31">
        <v>0.1103</v>
      </c>
      <c r="IU136" s="87">
        <v>0.1114</v>
      </c>
      <c r="IV136" s="106">
        <v>9.8599999999999993E-2</v>
      </c>
      <c r="IW136" s="31">
        <v>9.7100000000000006E-2</v>
      </c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27">
        <v>4.2000000000000003E-2</v>
      </c>
      <c r="HY137" s="16">
        <v>4.4999999999999998E-2</v>
      </c>
      <c r="HZ137" s="83">
        <v>4.0599999999999997E-2</v>
      </c>
      <c r="IA137" s="127">
        <v>4.6699999999999998E-2</v>
      </c>
      <c r="IB137" s="22">
        <v>4.8099999999999997E-2</v>
      </c>
      <c r="IC137" s="132">
        <v>5.3600000000000002E-2</v>
      </c>
      <c r="ID137" s="131">
        <v>5.8799999999999998E-2</v>
      </c>
      <c r="IE137" s="16">
        <v>7.5800000000000006E-2</v>
      </c>
      <c r="IF137" s="132">
        <v>6.8000000000000005E-2</v>
      </c>
      <c r="IG137" s="127">
        <v>7.5800000000000006E-2</v>
      </c>
      <c r="IH137" s="16">
        <v>7.4099999999999999E-2</v>
      </c>
      <c r="II137" s="132">
        <v>7.6300000000000007E-2</v>
      </c>
      <c r="IJ137" s="131">
        <v>7.4099999999999999E-2</v>
      </c>
      <c r="IK137" s="16">
        <v>8.2100000000000006E-2</v>
      </c>
      <c r="IL137" s="132">
        <v>6.9599999999999995E-2</v>
      </c>
      <c r="IM137" s="127">
        <v>8.3799999999999999E-2</v>
      </c>
      <c r="IN137" s="16">
        <v>8.6999999999999994E-2</v>
      </c>
      <c r="IO137" s="132">
        <v>8.9899999999999994E-2</v>
      </c>
      <c r="IP137" s="127">
        <v>9.3899999999999997E-2</v>
      </c>
      <c r="IQ137" s="16">
        <v>7.9100000000000004E-2</v>
      </c>
      <c r="IR137" s="132">
        <v>7.3999999999999996E-2</v>
      </c>
      <c r="IS137" s="127">
        <v>8.0699999999999994E-2</v>
      </c>
      <c r="IT137" s="16">
        <v>8.09E-2</v>
      </c>
      <c r="IU137" s="132">
        <v>8.1299999999999997E-2</v>
      </c>
      <c r="IV137" s="105">
        <v>8.4900000000000003E-2</v>
      </c>
      <c r="IW137" s="16">
        <v>8.9800000000000005E-2</v>
      </c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30">
        <v>3.4500000000000003E-2</v>
      </c>
      <c r="HY138" s="22">
        <v>4.3999999999999997E-2</v>
      </c>
      <c r="HZ138" s="132">
        <v>3.7400000000000003E-2</v>
      </c>
      <c r="IA138" s="130">
        <v>4.53E-2</v>
      </c>
      <c r="IB138" s="16">
        <v>4.41E-2</v>
      </c>
      <c r="IC138" s="83">
        <v>4.7300000000000002E-2</v>
      </c>
      <c r="ID138" s="130">
        <v>4.8099999999999997E-2</v>
      </c>
      <c r="IE138" s="22">
        <v>5.3199999999999997E-2</v>
      </c>
      <c r="IF138" s="83">
        <v>3.9899999999999998E-2</v>
      </c>
      <c r="IG138" s="130">
        <v>4.6699999999999998E-2</v>
      </c>
      <c r="IH138" s="22">
        <v>5.8700000000000002E-2</v>
      </c>
      <c r="II138" s="83">
        <v>6.1199999999999997E-2</v>
      </c>
      <c r="IJ138" s="130">
        <v>6.3399999999999998E-2</v>
      </c>
      <c r="IK138" s="22">
        <v>6.2399999999999997E-2</v>
      </c>
      <c r="IL138" s="83">
        <v>4.0300000000000002E-2</v>
      </c>
      <c r="IM138" s="130">
        <v>4.19E-2</v>
      </c>
      <c r="IN138" s="22">
        <v>4.5100000000000001E-2</v>
      </c>
      <c r="IO138" s="83">
        <v>4.2599999999999999E-2</v>
      </c>
      <c r="IP138" s="130">
        <v>4.4900000000000002E-2</v>
      </c>
      <c r="IQ138" s="22">
        <v>4.6399999999999997E-2</v>
      </c>
      <c r="IR138" s="84">
        <v>4.8599999999999997E-2</v>
      </c>
      <c r="IS138" s="129">
        <v>4.24E-2</v>
      </c>
      <c r="IT138" s="22">
        <v>4.4699999999999997E-2</v>
      </c>
      <c r="IU138" s="84">
        <v>4.4699999999999997E-2</v>
      </c>
      <c r="IV138" s="108">
        <v>4.7500000000000001E-2</v>
      </c>
      <c r="IW138" s="7">
        <v>4.4999999999999998E-2</v>
      </c>
      <c r="IX138" s="7"/>
      <c r="IY138" s="7"/>
      <c r="IZ138" s="7"/>
      <c r="JA138" s="7"/>
      <c r="JB138" s="7"/>
      <c r="JC138" s="7"/>
      <c r="JD138" s="7"/>
      <c r="JE138" s="7"/>
      <c r="JF138" s="7"/>
      <c r="JG138" s="7"/>
      <c r="JH138" s="7"/>
      <c r="JI138" s="7"/>
      <c r="JJ138" s="7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25">
        <v>1.06E-2</v>
      </c>
      <c r="HY139" s="41">
        <v>8.9999999999999993E-3</v>
      </c>
      <c r="HZ139" s="86">
        <v>5.3E-3</v>
      </c>
      <c r="IA139" s="129">
        <v>-1.6999999999999999E-3</v>
      </c>
      <c r="IB139" s="7">
        <v>4.3E-3</v>
      </c>
      <c r="IC139" s="84">
        <v>2.0799999999999999E-2</v>
      </c>
      <c r="ID139" s="129">
        <v>1.5299999999999999E-2</v>
      </c>
      <c r="IE139" s="41">
        <v>2.8E-3</v>
      </c>
      <c r="IF139" s="86">
        <v>9.1999999999999998E-3</v>
      </c>
      <c r="IG139" s="129">
        <v>-2E-3</v>
      </c>
      <c r="IH139" s="41">
        <v>8.6999999999999994E-3</v>
      </c>
      <c r="II139" s="84">
        <v>5.4999999999999997E-3</v>
      </c>
      <c r="IJ139" s="129">
        <v>1.04E-2</v>
      </c>
      <c r="IK139" s="7">
        <v>1.06E-2</v>
      </c>
      <c r="IL139" s="84">
        <v>1.2699999999999999E-2</v>
      </c>
      <c r="IM139" s="125">
        <v>8.6999999999999994E-3</v>
      </c>
      <c r="IN139" s="7">
        <v>1.1599999999999999E-2</v>
      </c>
      <c r="IO139" s="84">
        <v>1.9699999999999999E-2</v>
      </c>
      <c r="IP139" s="129">
        <v>1.7100000000000001E-2</v>
      </c>
      <c r="IQ139" s="7">
        <v>3.44E-2</v>
      </c>
      <c r="IR139" s="83">
        <v>3.9600000000000003E-2</v>
      </c>
      <c r="IS139" s="130">
        <v>4.1000000000000002E-2</v>
      </c>
      <c r="IT139" s="7">
        <v>4.1099999999999998E-2</v>
      </c>
      <c r="IU139" s="83">
        <v>0.04</v>
      </c>
      <c r="IV139" s="103">
        <v>4.5900000000000003E-2</v>
      </c>
      <c r="IW139" s="22">
        <v>4.24E-2</v>
      </c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29">
        <v>-1.9E-3</v>
      </c>
      <c r="HY140" s="7">
        <v>-4.4999999999999997E-3</v>
      </c>
      <c r="HZ140" s="84">
        <v>-6.1000000000000004E-3</v>
      </c>
      <c r="IA140" s="125">
        <v>-6.1999999999999998E-3</v>
      </c>
      <c r="IB140" s="41">
        <v>-6.7999999999999996E-3</v>
      </c>
      <c r="IC140" s="86">
        <v>-3.5000000000000001E-3</v>
      </c>
      <c r="ID140" s="125">
        <v>2.0000000000000001E-4</v>
      </c>
      <c r="IE140" s="7">
        <v>-2.5999999999999999E-3</v>
      </c>
      <c r="IF140" s="84">
        <v>2.3999999999999998E-3</v>
      </c>
      <c r="IG140" s="125">
        <v>-3.5999999999999999E-3</v>
      </c>
      <c r="IH140" s="7">
        <v>-2.8E-3</v>
      </c>
      <c r="II140" s="86">
        <v>-1.43E-2</v>
      </c>
      <c r="IJ140" s="125">
        <v>-2.5499999999999998E-2</v>
      </c>
      <c r="IK140" s="41">
        <v>-1.46E-2</v>
      </c>
      <c r="IL140" s="86">
        <v>2.3E-3</v>
      </c>
      <c r="IM140" s="129">
        <v>8.0000000000000002E-3</v>
      </c>
      <c r="IN140" s="41">
        <v>1.04E-2</v>
      </c>
      <c r="IO140" s="86">
        <v>1.49E-2</v>
      </c>
      <c r="IP140" s="125">
        <v>5.0000000000000001E-3</v>
      </c>
      <c r="IQ140" s="41">
        <v>8.9999999999999993E-3</v>
      </c>
      <c r="IR140" s="86">
        <v>1.49E-2</v>
      </c>
      <c r="IS140" s="125">
        <v>1.46E-2</v>
      </c>
      <c r="IT140" s="41">
        <v>1.0500000000000001E-2</v>
      </c>
      <c r="IU140" s="86">
        <v>4.8999999999999998E-3</v>
      </c>
      <c r="IV140" s="102">
        <v>2.0199999999999999E-2</v>
      </c>
      <c r="IW140" s="41">
        <v>2.47E-2</v>
      </c>
      <c r="IX140" s="41"/>
      <c r="IY140" s="41"/>
      <c r="IZ140" s="41"/>
      <c r="JA140" s="41"/>
      <c r="JB140" s="41"/>
      <c r="JC140" s="41"/>
      <c r="JD140" s="41"/>
      <c r="JE140" s="41"/>
      <c r="JF140" s="41"/>
      <c r="JG140" s="41"/>
      <c r="JH140" s="41"/>
      <c r="JI140" s="41"/>
      <c r="JJ140" s="41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26">
        <v>-3.1600000000000003E-2</v>
      </c>
      <c r="HY141" s="48">
        <v>-3.6400000000000002E-2</v>
      </c>
      <c r="HZ141" s="81">
        <v>-2.3400000000000001E-2</v>
      </c>
      <c r="IA141" s="126">
        <v>-2.7799999999999998E-2</v>
      </c>
      <c r="IB141" s="48">
        <v>-2.75E-2</v>
      </c>
      <c r="IC141" s="81">
        <v>-4.4200000000000003E-2</v>
      </c>
      <c r="ID141" s="128">
        <v>-5.57E-2</v>
      </c>
      <c r="IE141" s="88">
        <v>-5.74E-2</v>
      </c>
      <c r="IF141" s="85">
        <v>-5.4699999999999999E-2</v>
      </c>
      <c r="IG141" s="133">
        <v>-4.7899999999999998E-2</v>
      </c>
      <c r="IH141" s="35">
        <v>-6.0400000000000002E-2</v>
      </c>
      <c r="II141" s="85">
        <v>-5.1999999999999998E-2</v>
      </c>
      <c r="IJ141" s="133">
        <v>-5.3199999999999997E-2</v>
      </c>
      <c r="IK141" s="35">
        <v>-5.4199999999999998E-2</v>
      </c>
      <c r="IL141" s="85">
        <v>-4.5699999999999998E-2</v>
      </c>
      <c r="IM141" s="133">
        <v>-7.6100000000000001E-2</v>
      </c>
      <c r="IN141" s="48">
        <v>-8.1100000000000005E-2</v>
      </c>
      <c r="IO141" s="81">
        <v>-7.9600000000000004E-2</v>
      </c>
      <c r="IP141" s="126">
        <v>-7.4200000000000002E-2</v>
      </c>
      <c r="IQ141" s="48">
        <v>-5.4300000000000001E-2</v>
      </c>
      <c r="IR141" s="81">
        <v>-4.6699999999999998E-2</v>
      </c>
      <c r="IS141" s="126">
        <v>-5.1200000000000002E-2</v>
      </c>
      <c r="IT141" s="48">
        <v>-5.3199999999999997E-2</v>
      </c>
      <c r="IU141" s="81">
        <v>-4.8800000000000003E-2</v>
      </c>
      <c r="IV141" s="101">
        <v>-4.9500000000000002E-2</v>
      </c>
      <c r="IW141" s="48">
        <v>-5.1299999999999998E-2</v>
      </c>
      <c r="IX141" s="48"/>
      <c r="IY141" s="48"/>
      <c r="IZ141" s="48"/>
      <c r="JA141" s="48"/>
      <c r="JB141" s="48"/>
      <c r="JC141" s="48"/>
      <c r="JD141" s="48"/>
      <c r="JE141" s="48"/>
      <c r="JF141" s="48"/>
      <c r="JG141" s="48"/>
      <c r="JH141" s="48"/>
      <c r="JI141" s="48"/>
      <c r="JJ141" s="48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28">
        <v>-5.0500000000000003E-2</v>
      </c>
      <c r="HY142" s="88">
        <v>-5.3999999999999999E-2</v>
      </c>
      <c r="HZ142" s="85">
        <v>-6.0400000000000002E-2</v>
      </c>
      <c r="IA142" s="133">
        <v>-6.59E-2</v>
      </c>
      <c r="IB142" s="35">
        <v>-6.8599999999999994E-2</v>
      </c>
      <c r="IC142" s="82">
        <v>-5.6000000000000001E-2</v>
      </c>
      <c r="ID142" s="126">
        <v>-6.2799999999999995E-2</v>
      </c>
      <c r="IE142" s="35">
        <v>-7.0499999999999993E-2</v>
      </c>
      <c r="IF142" s="82">
        <v>-7.0000000000000007E-2</v>
      </c>
      <c r="IG142" s="128">
        <v>-6.5799999999999997E-2</v>
      </c>
      <c r="IH142" s="88">
        <v>-7.85E-2</v>
      </c>
      <c r="II142" s="82">
        <v>-8.1500000000000003E-2</v>
      </c>
      <c r="IJ142" s="128">
        <v>-7.4999999999999997E-2</v>
      </c>
      <c r="IK142" s="48">
        <v>-7.9100000000000004E-2</v>
      </c>
      <c r="IL142" s="81">
        <v>-8.2199999999999995E-2</v>
      </c>
      <c r="IM142" s="126">
        <v>-8.43E-2</v>
      </c>
      <c r="IN142" s="35">
        <v>-8.4699999999999998E-2</v>
      </c>
      <c r="IO142" s="85">
        <v>-8.3500000000000005E-2</v>
      </c>
      <c r="IP142" s="133">
        <v>-9.1999999999999998E-2</v>
      </c>
      <c r="IQ142" s="35">
        <v>-0.1096</v>
      </c>
      <c r="IR142" s="85">
        <v>-0.10929999999999999</v>
      </c>
      <c r="IS142" s="133">
        <v>-0.1055</v>
      </c>
      <c r="IT142" s="35">
        <v>-0.1065</v>
      </c>
      <c r="IU142" s="85">
        <v>-0.1043</v>
      </c>
      <c r="IV142" s="107">
        <v>-0.1168</v>
      </c>
      <c r="IW142" s="35">
        <v>-0.11600000000000001</v>
      </c>
      <c r="IX142" s="35"/>
      <c r="IY142" s="35"/>
      <c r="IZ142" s="35"/>
      <c r="JA142" s="35"/>
      <c r="JB142" s="35"/>
      <c r="JC142" s="35"/>
      <c r="JD142" s="35"/>
      <c r="JE142" s="35"/>
      <c r="JF142" s="35"/>
      <c r="JG142" s="35"/>
      <c r="JH142" s="35"/>
      <c r="JI142" s="35"/>
      <c r="JJ142" s="35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33">
        <v>-6.6699999999999995E-2</v>
      </c>
      <c r="HY143" s="35">
        <v>-6.6799999999999998E-2</v>
      </c>
      <c r="HZ143" s="82">
        <v>-7.6899999999999996E-2</v>
      </c>
      <c r="IA143" s="128">
        <v>-6.7900000000000002E-2</v>
      </c>
      <c r="IB143" s="88">
        <v>-6.9199999999999998E-2</v>
      </c>
      <c r="IC143" s="85">
        <v>-7.6399999999999996E-2</v>
      </c>
      <c r="ID143" s="133">
        <v>-7.8E-2</v>
      </c>
      <c r="IE143" s="48">
        <v>-9.0999999999999998E-2</v>
      </c>
      <c r="IF143" s="81">
        <v>-8.9599999999999999E-2</v>
      </c>
      <c r="IG143" s="126">
        <v>-8.9399999999999993E-2</v>
      </c>
      <c r="IH143" s="48">
        <v>-9.2899999999999996E-2</v>
      </c>
      <c r="II143" s="81">
        <v>-9.11E-2</v>
      </c>
      <c r="IJ143" s="126">
        <v>-7.6999999999999999E-2</v>
      </c>
      <c r="IK143" s="88">
        <v>-9.11E-2</v>
      </c>
      <c r="IL143" s="82">
        <v>-0.1026</v>
      </c>
      <c r="IM143" s="128">
        <v>-0.10589999999999999</v>
      </c>
      <c r="IN143" s="88">
        <v>-0.1134</v>
      </c>
      <c r="IO143" s="82">
        <v>-0.12</v>
      </c>
      <c r="IP143" s="128">
        <v>-0.11550000000000001</v>
      </c>
      <c r="IQ143" s="88">
        <v>-0.11269999999999999</v>
      </c>
      <c r="IR143" s="82">
        <v>-0.13239999999999999</v>
      </c>
      <c r="IS143" s="128">
        <v>-0.1295</v>
      </c>
      <c r="IT143" s="88">
        <v>-0.126</v>
      </c>
      <c r="IU143" s="82">
        <v>-0.12740000000000001</v>
      </c>
      <c r="IV143" s="104">
        <v>-0.129</v>
      </c>
      <c r="IW143" s="88">
        <v>-0.12989999999999999</v>
      </c>
      <c r="IX143" s="88"/>
      <c r="IY143" s="88"/>
      <c r="IZ143" s="88"/>
      <c r="JA143" s="88"/>
      <c r="JB143" s="88"/>
      <c r="JC143" s="88"/>
      <c r="JD143" s="88"/>
      <c r="JE143" s="88"/>
      <c r="JF143" s="88"/>
      <c r="JG143" s="88"/>
      <c r="JH143" s="88"/>
      <c r="JI143" s="88"/>
      <c r="JJ143" s="88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79"/>
      <c r="HY144" s="57"/>
      <c r="HZ144" s="80"/>
      <c r="IA144" s="79"/>
      <c r="IB144" s="57"/>
      <c r="IC144" s="80"/>
      <c r="ID144" s="7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10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0">
        <v>1.9199999999999998E-2</v>
      </c>
      <c r="HY145" s="366">
        <v>9.4999999999999998E-3</v>
      </c>
      <c r="HZ145" s="451">
        <v>1.9800000000000002E-2</v>
      </c>
      <c r="IA145" s="406">
        <v>9.2999999999999992E-3</v>
      </c>
      <c r="IB145" s="449">
        <v>6.0000000000000001E-3</v>
      </c>
      <c r="IC145" s="448">
        <v>1.6500000000000001E-2</v>
      </c>
      <c r="ID145" s="406">
        <v>2.0500000000000001E-2</v>
      </c>
      <c r="IE145" s="455">
        <v>3.09E-2</v>
      </c>
      <c r="IF145" s="451">
        <v>1.5800000000000002E-2</v>
      </c>
      <c r="IG145" s="406">
        <v>7.7999999999999996E-3</v>
      </c>
      <c r="IH145" s="453">
        <v>1.23E-2</v>
      </c>
      <c r="II145" s="458">
        <v>8.3999999999999995E-3</v>
      </c>
      <c r="IJ145" s="460">
        <v>1.41E-2</v>
      </c>
      <c r="IK145" s="455">
        <v>1.1599999999999999E-2</v>
      </c>
      <c r="IL145" s="451">
        <v>2.1700000000000001E-2</v>
      </c>
      <c r="IM145" s="450">
        <v>1.83E-2</v>
      </c>
      <c r="IN145" s="449">
        <v>3.5999999999999999E-3</v>
      </c>
      <c r="IO145" s="448">
        <v>8.0999999999999996E-3</v>
      </c>
      <c r="IP145" s="460">
        <v>5.4000000000000003E-3</v>
      </c>
      <c r="IQ145" s="446">
        <v>1.9900000000000001E-2</v>
      </c>
      <c r="IR145" s="448">
        <v>1.4200000000000001E-2</v>
      </c>
      <c r="IS145" s="406">
        <v>6.7000000000000002E-3</v>
      </c>
      <c r="IT145" s="366">
        <v>3.7000000000000002E-3</v>
      </c>
      <c r="IU145" s="445">
        <v>4.4000000000000003E-3</v>
      </c>
      <c r="IV145" s="453">
        <v>1.5299999999999999E-2</v>
      </c>
      <c r="IW145" s="457">
        <v>4.8999999999999998E-3</v>
      </c>
      <c r="IX145" t="s">
        <v>62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7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463">
        <v>-9.9000000000000008E-3</v>
      </c>
      <c r="HY146" s="446">
        <v>-4.7999999999999996E-3</v>
      </c>
      <c r="HZ146" s="461">
        <v>-2.29E-2</v>
      </c>
      <c r="IA146" s="467">
        <v>-1.15E-2</v>
      </c>
      <c r="IB146" s="466">
        <v>-2.7000000000000001E-3</v>
      </c>
      <c r="IC146" s="451">
        <v>-1.72E-2</v>
      </c>
      <c r="ID146" s="460">
        <v>-1.8599999999999998E-2</v>
      </c>
      <c r="IE146" s="446">
        <v>-2.8199999999999999E-2</v>
      </c>
      <c r="IF146" s="461">
        <v>-1.26E-2</v>
      </c>
      <c r="IG146" s="467">
        <v>-1.2800000000000001E-2</v>
      </c>
      <c r="IH146" s="368">
        <v>-1.2699999999999999E-2</v>
      </c>
      <c r="II146" s="444">
        <v>-2.4799999999999999E-2</v>
      </c>
      <c r="IJ146" s="450">
        <v>-2.3599999999999999E-2</v>
      </c>
      <c r="IK146" s="368">
        <v>-1.61E-2</v>
      </c>
      <c r="IL146" s="447">
        <v>-2.2100000000000002E-2</v>
      </c>
      <c r="IM146" s="456">
        <v>-3.04E-2</v>
      </c>
      <c r="IN146" s="466">
        <v>-8.6E-3</v>
      </c>
      <c r="IO146" s="451">
        <v>-9.1000000000000004E-3</v>
      </c>
      <c r="IP146" s="467">
        <v>-9.9000000000000008E-3</v>
      </c>
      <c r="IQ146" s="466">
        <v>-1.7600000000000001E-2</v>
      </c>
      <c r="IR146" s="461">
        <v>-1.9699999999999999E-2</v>
      </c>
      <c r="IS146" s="452">
        <v>-6.1999999999999998E-3</v>
      </c>
      <c r="IT146" s="453">
        <v>-4.1000000000000003E-3</v>
      </c>
      <c r="IU146" s="444">
        <v>-5.4000000000000003E-3</v>
      </c>
      <c r="IV146" s="455">
        <v>-1.2800000000000001E-2</v>
      </c>
      <c r="IW146" s="366">
        <v>-5.1000000000000004E-3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X147" s="134"/>
      <c r="HY147" s="135"/>
      <c r="HZ147" s="459">
        <v>3.9100000000000003E-2</v>
      </c>
      <c r="IA147" s="134"/>
      <c r="IB147" s="135"/>
      <c r="IC147" s="443">
        <v>2.69E-2</v>
      </c>
      <c r="ID147" s="134"/>
      <c r="IE147" s="135"/>
      <c r="IF147" s="459">
        <v>3.6400000000000002E-2</v>
      </c>
      <c r="IG147" s="134"/>
      <c r="IH147" s="135"/>
      <c r="II147" s="367">
        <v>2.1299999999999999E-2</v>
      </c>
      <c r="IJ147" s="134"/>
      <c r="IK147" s="135"/>
      <c r="IL147" s="454">
        <v>1.66E-2</v>
      </c>
      <c r="IM147" s="134"/>
      <c r="IN147" s="135"/>
      <c r="IO147" s="462">
        <v>2.0299999999999999E-2</v>
      </c>
      <c r="IP147" s="134"/>
      <c r="IQ147" s="135"/>
      <c r="IR147" s="464">
        <v>3.2899999999999999E-2</v>
      </c>
      <c r="IS147" s="134"/>
      <c r="IT147" s="135"/>
      <c r="IU147" s="462">
        <v>7.3000000000000001E-3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s="134" t="s">
        <v>62</v>
      </c>
      <c r="HY148" s="135" t="s">
        <v>62</v>
      </c>
      <c r="HZ148" s="369">
        <v>-3.6299999999999999E-2</v>
      </c>
      <c r="IA148" s="134" t="s">
        <v>62</v>
      </c>
      <c r="IB148" s="135" t="s">
        <v>62</v>
      </c>
      <c r="IC148" s="459">
        <v>-2.5100000000000001E-2</v>
      </c>
      <c r="ID148" s="470" t="s">
        <v>62</v>
      </c>
      <c r="IE148" s="468" t="s">
        <v>62</v>
      </c>
      <c r="IF148" s="464">
        <v>-4.5400000000000003E-2</v>
      </c>
      <c r="IG148" s="470" t="s">
        <v>62</v>
      </c>
      <c r="IH148" s="468" t="s">
        <v>62</v>
      </c>
      <c r="II148" s="454">
        <v>-2.53E-2</v>
      </c>
      <c r="IJ148" s="470" t="s">
        <v>62</v>
      </c>
      <c r="IK148" s="135"/>
      <c r="IL148" s="369">
        <v>-2.1100000000000001E-2</v>
      </c>
      <c r="IM148" s="134" t="s">
        <v>62</v>
      </c>
      <c r="IN148" s="135" t="s">
        <v>62</v>
      </c>
      <c r="IO148" s="442">
        <v>-3.78E-2</v>
      </c>
      <c r="IP148" s="134" t="s">
        <v>62</v>
      </c>
      <c r="IQ148" s="135" t="s">
        <v>62</v>
      </c>
      <c r="IR148" s="442">
        <v>-2.58E-2</v>
      </c>
      <c r="IS148" s="134" t="s">
        <v>62</v>
      </c>
      <c r="IT148" s="135" t="s">
        <v>62</v>
      </c>
      <c r="IU148" s="454">
        <v>-0.01</v>
      </c>
      <c r="IV148" t="s">
        <v>62</v>
      </c>
      <c r="IW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7">
        <v>1.0584</v>
      </c>
      <c r="HY149" s="253">
        <v>1.0582</v>
      </c>
      <c r="HZ149" s="258">
        <v>0.71899999999999997</v>
      </c>
      <c r="IA149" s="257">
        <v>0.71719999999999995</v>
      </c>
      <c r="IB149" s="253">
        <v>0.71760000000000002</v>
      </c>
      <c r="IC149" s="258">
        <v>1.0589999999999999</v>
      </c>
      <c r="ID149" s="264">
        <v>1.6767000000000001</v>
      </c>
      <c r="IE149" s="214">
        <v>80.28</v>
      </c>
      <c r="IF149" s="258">
        <v>80.349999999999994</v>
      </c>
      <c r="IG149" s="264">
        <v>80.209999999999994</v>
      </c>
      <c r="IH149" s="214">
        <v>80.319999999999993</v>
      </c>
      <c r="II149" s="258">
        <v>80.36</v>
      </c>
      <c r="IJ149" s="264">
        <v>126.48</v>
      </c>
      <c r="IK149" s="214">
        <v>0.72070000000000001</v>
      </c>
      <c r="IL149" s="254">
        <v>0.72309999999999997</v>
      </c>
      <c r="IM149" s="257">
        <v>0.72470000000000001</v>
      </c>
      <c r="IN149" s="253">
        <v>0.72560000000000002</v>
      </c>
      <c r="IO149" s="258">
        <v>0.72540000000000004</v>
      </c>
      <c r="IP149" s="257">
        <v>0.72550000000000003</v>
      </c>
      <c r="IQ149" s="253">
        <v>0.72430000000000005</v>
      </c>
      <c r="IR149" s="258">
        <v>0.72599999999999998</v>
      </c>
      <c r="IS149" s="264">
        <v>0.72509999999999997</v>
      </c>
      <c r="IT149" s="214">
        <v>0.72509999999999997</v>
      </c>
      <c r="IU149" s="254">
        <v>0.72560000000000002</v>
      </c>
      <c r="IV149" s="253">
        <v>0.72440000000000004</v>
      </c>
      <c r="IW149" s="253">
        <v>0.72409999999999997</v>
      </c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59" t="s">
        <v>64</v>
      </c>
      <c r="HY150" s="119" t="s">
        <v>64</v>
      </c>
      <c r="HZ150" s="178" t="s">
        <v>84</v>
      </c>
      <c r="IA150" s="159" t="s">
        <v>84</v>
      </c>
      <c r="IB150" s="119" t="s">
        <v>84</v>
      </c>
      <c r="IC150" s="178" t="s">
        <v>64</v>
      </c>
      <c r="ID150" s="228" t="s">
        <v>48</v>
      </c>
      <c r="IE150" s="32" t="s">
        <v>63</v>
      </c>
      <c r="IF150" s="178" t="s">
        <v>63</v>
      </c>
      <c r="IG150" s="223" t="s">
        <v>63</v>
      </c>
      <c r="IH150" s="32" t="s">
        <v>63</v>
      </c>
      <c r="II150" s="178" t="s">
        <v>63</v>
      </c>
      <c r="IJ150" s="228" t="s">
        <v>46</v>
      </c>
      <c r="IK150" s="32" t="s">
        <v>84</v>
      </c>
      <c r="IL150" s="153" t="s">
        <v>84</v>
      </c>
      <c r="IM150" s="159" t="s">
        <v>84</v>
      </c>
      <c r="IN150" s="119" t="s">
        <v>84</v>
      </c>
      <c r="IO150" s="178" t="s">
        <v>84</v>
      </c>
      <c r="IP150" s="159" t="s">
        <v>84</v>
      </c>
      <c r="IQ150" s="119" t="s">
        <v>84</v>
      </c>
      <c r="IR150" s="178" t="s">
        <v>84</v>
      </c>
      <c r="IS150" s="223" t="s">
        <v>84</v>
      </c>
      <c r="IT150" s="32" t="s">
        <v>84</v>
      </c>
      <c r="IU150" s="153" t="s">
        <v>84</v>
      </c>
      <c r="IV150" s="119" t="s">
        <v>84</v>
      </c>
      <c r="IW150" s="119" t="s">
        <v>84</v>
      </c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358">SUM(BS136, -BS143)</f>
        <v>3.2199999999999999E-2</v>
      </c>
      <c r="BT151" s="116">
        <f t="shared" si="358"/>
        <v>4.6799999999999994E-2</v>
      </c>
      <c r="BU151" s="175">
        <f t="shared" si="358"/>
        <v>6.4299999999999996E-2</v>
      </c>
      <c r="BV151" s="142">
        <f t="shared" si="358"/>
        <v>8.9200000000000002E-2</v>
      </c>
      <c r="BW151" s="116">
        <f t="shared" si="358"/>
        <v>8.8700000000000001E-2</v>
      </c>
      <c r="BX151" s="175">
        <f t="shared" si="358"/>
        <v>8.77E-2</v>
      </c>
      <c r="BY151" s="220">
        <f t="shared" si="358"/>
        <v>8.2400000000000001E-2</v>
      </c>
      <c r="BZ151" s="15">
        <f t="shared" si="358"/>
        <v>9.1600000000000001E-2</v>
      </c>
      <c r="CA151" s="147">
        <f t="shared" si="358"/>
        <v>9.0400000000000008E-2</v>
      </c>
      <c r="CB151" s="142">
        <f t="shared" si="358"/>
        <v>0.15129999999999999</v>
      </c>
      <c r="CC151" s="116">
        <f t="shared" si="358"/>
        <v>0.15250000000000002</v>
      </c>
      <c r="CD151" s="175">
        <f t="shared" si="358"/>
        <v>0.184</v>
      </c>
      <c r="CE151" s="142">
        <f t="shared" si="358"/>
        <v>0.1986</v>
      </c>
      <c r="CF151" s="116">
        <f t="shared" si="358"/>
        <v>0.18729999999999999</v>
      </c>
      <c r="CG151" s="175">
        <f t="shared" si="358"/>
        <v>0.19839999999999999</v>
      </c>
      <c r="CH151" s="142">
        <f t="shared" si="358"/>
        <v>0.20330000000000001</v>
      </c>
      <c r="CI151" s="116">
        <f t="shared" si="358"/>
        <v>0.2079</v>
      </c>
      <c r="CJ151" s="175">
        <f t="shared" si="358"/>
        <v>0.20080000000000001</v>
      </c>
      <c r="CK151" s="142">
        <f t="shared" si="358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359">SUM(CN136, -CN143)</f>
        <v>0.214</v>
      </c>
      <c r="CO151" s="116">
        <f t="shared" si="359"/>
        <v>0.21229999999999999</v>
      </c>
      <c r="CP151" s="175">
        <f t="shared" si="359"/>
        <v>0.2079</v>
      </c>
      <c r="CQ151" s="142">
        <f t="shared" si="359"/>
        <v>0.1575</v>
      </c>
      <c r="CR151" s="116">
        <f t="shared" si="359"/>
        <v>0.1694</v>
      </c>
      <c r="CS151" s="175">
        <f t="shared" si="359"/>
        <v>0.1953</v>
      </c>
      <c r="CT151" s="140">
        <f t="shared" si="359"/>
        <v>0.17520000000000002</v>
      </c>
      <c r="CU151" s="116">
        <f t="shared" si="359"/>
        <v>0.1759</v>
      </c>
      <c r="CV151" s="175">
        <f t="shared" si="359"/>
        <v>0.1782</v>
      </c>
      <c r="CW151" s="142">
        <f t="shared" si="359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360">SUM(CZ136, -CZ143)</f>
        <v>0.14529999999999998</v>
      </c>
      <c r="DA151" s="112">
        <f t="shared" si="360"/>
        <v>0.14479999999999998</v>
      </c>
      <c r="DB151" s="175">
        <f t="shared" si="360"/>
        <v>0.14679999999999999</v>
      </c>
      <c r="DC151" s="142">
        <f t="shared" si="360"/>
        <v>0.1696</v>
      </c>
      <c r="DD151" s="116">
        <f t="shared" si="360"/>
        <v>0.17349999999999999</v>
      </c>
      <c r="DE151" s="172">
        <f t="shared" si="360"/>
        <v>0.1449</v>
      </c>
      <c r="DF151" s="140">
        <f t="shared" si="360"/>
        <v>0.16470000000000001</v>
      </c>
      <c r="DG151" s="112">
        <f t="shared" si="360"/>
        <v>0.15709999999999999</v>
      </c>
      <c r="DH151" s="172">
        <f t="shared" si="360"/>
        <v>0.16420000000000001</v>
      </c>
      <c r="DI151" s="142">
        <f t="shared" si="360"/>
        <v>0.16120000000000001</v>
      </c>
      <c r="DJ151" s="112">
        <f t="shared" si="360"/>
        <v>0.17860000000000001</v>
      </c>
      <c r="DK151" s="175">
        <f t="shared" si="360"/>
        <v>0.19020000000000001</v>
      </c>
      <c r="DL151" s="116">
        <f t="shared" si="360"/>
        <v>0.1643</v>
      </c>
      <c r="DM151" s="112">
        <f t="shared" si="360"/>
        <v>0.1678</v>
      </c>
      <c r="DN151" s="331">
        <f t="shared" si="360"/>
        <v>0.1502</v>
      </c>
      <c r="DO151" s="342">
        <f>SUM(DO136, -DO143,)</f>
        <v>0</v>
      </c>
      <c r="DP151" s="111">
        <f t="shared" ref="DP151:DZ151" si="361">SUM(DP136, -DP143)</f>
        <v>0.17080000000000001</v>
      </c>
      <c r="DQ151" s="171">
        <f t="shared" si="361"/>
        <v>0.19900000000000001</v>
      </c>
      <c r="DR151" s="149">
        <f t="shared" si="361"/>
        <v>0.2175</v>
      </c>
      <c r="DS151" s="111">
        <f t="shared" si="361"/>
        <v>0.25130000000000002</v>
      </c>
      <c r="DT151" s="171">
        <f t="shared" si="361"/>
        <v>0.25900000000000001</v>
      </c>
      <c r="DU151" s="149">
        <f t="shared" si="361"/>
        <v>0.25219999999999998</v>
      </c>
      <c r="DV151" s="111">
        <f t="shared" si="361"/>
        <v>0.30459999999999998</v>
      </c>
      <c r="DW151" s="171">
        <f t="shared" si="361"/>
        <v>0.32619999999999999</v>
      </c>
      <c r="DX151" s="111">
        <f t="shared" si="361"/>
        <v>0.29630000000000001</v>
      </c>
      <c r="DY151" s="111">
        <f t="shared" si="361"/>
        <v>0.30780000000000002</v>
      </c>
      <c r="DZ151" s="111">
        <f t="shared" si="361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62">SUM(EC136, -EC143)</f>
        <v>0</v>
      </c>
      <c r="ED151" s="6">
        <f t="shared" si="362"/>
        <v>0</v>
      </c>
      <c r="EE151" s="6">
        <f t="shared" si="362"/>
        <v>0</v>
      </c>
      <c r="EF151" s="6">
        <f t="shared" si="362"/>
        <v>0</v>
      </c>
      <c r="EG151" s="6">
        <f t="shared" si="362"/>
        <v>0</v>
      </c>
      <c r="EH151" s="6">
        <f t="shared" si="362"/>
        <v>0</v>
      </c>
      <c r="EI151" s="6">
        <f t="shared" si="362"/>
        <v>0</v>
      </c>
      <c r="EK151" s="142">
        <f t="shared" ref="EK151:EX151" si="363">SUM(EK136, -EK143)</f>
        <v>5.45E-2</v>
      </c>
      <c r="EL151" s="204">
        <f t="shared" si="363"/>
        <v>6.4100000000000004E-2</v>
      </c>
      <c r="EM151" s="175">
        <f t="shared" si="363"/>
        <v>7.7100000000000002E-2</v>
      </c>
      <c r="EN151" s="140">
        <f t="shared" si="363"/>
        <v>7.7899999999999997E-2</v>
      </c>
      <c r="EO151" s="116">
        <f t="shared" si="363"/>
        <v>8.8499999999999995E-2</v>
      </c>
      <c r="EP151" s="172">
        <f t="shared" si="363"/>
        <v>0.10680000000000001</v>
      </c>
      <c r="EQ151" s="142">
        <f t="shared" si="363"/>
        <v>0.1021</v>
      </c>
      <c r="ER151" s="116">
        <f t="shared" si="363"/>
        <v>0.10980000000000001</v>
      </c>
      <c r="ES151" s="175">
        <f t="shared" si="363"/>
        <v>0.114</v>
      </c>
      <c r="ET151" s="142">
        <f t="shared" si="363"/>
        <v>0.1217</v>
      </c>
      <c r="EU151" s="116">
        <f t="shared" si="363"/>
        <v>0.13589999999999999</v>
      </c>
      <c r="EV151" s="175">
        <f t="shared" si="363"/>
        <v>0.16689999999999999</v>
      </c>
      <c r="EW151" s="142">
        <f t="shared" si="363"/>
        <v>0.1653</v>
      </c>
      <c r="EX151" s="116">
        <f t="shared" si="363"/>
        <v>0.15570000000000001</v>
      </c>
      <c r="EY151" s="175">
        <f t="shared" ref="EY151:FQ151" si="364">SUM(EY136, -EY143)</f>
        <v>0.17480000000000001</v>
      </c>
      <c r="EZ151" s="142">
        <f t="shared" si="364"/>
        <v>0.19219999999999998</v>
      </c>
      <c r="FA151" s="116">
        <f t="shared" si="364"/>
        <v>0.18240000000000001</v>
      </c>
      <c r="FB151" s="172">
        <f t="shared" si="364"/>
        <v>0.16189999999999999</v>
      </c>
      <c r="FC151" s="140">
        <f t="shared" si="364"/>
        <v>0.1686</v>
      </c>
      <c r="FD151" s="112">
        <f t="shared" si="364"/>
        <v>0.1686</v>
      </c>
      <c r="FE151" s="172">
        <f t="shared" si="364"/>
        <v>0.18159999999999998</v>
      </c>
      <c r="FF151" s="140">
        <f t="shared" si="364"/>
        <v>0.19919999999999999</v>
      </c>
      <c r="FG151" s="112">
        <f t="shared" si="364"/>
        <v>0.20219999999999999</v>
      </c>
      <c r="FH151" s="172">
        <f t="shared" si="364"/>
        <v>0.1968</v>
      </c>
      <c r="FI151" s="140">
        <f t="shared" si="364"/>
        <v>0.1757</v>
      </c>
      <c r="FJ151" s="112">
        <f t="shared" si="364"/>
        <v>0.17130000000000001</v>
      </c>
      <c r="FK151" s="172">
        <f t="shared" si="364"/>
        <v>0.16020000000000001</v>
      </c>
      <c r="FL151" s="140">
        <f t="shared" si="364"/>
        <v>0.1429</v>
      </c>
      <c r="FM151" s="112">
        <f t="shared" si="364"/>
        <v>0.1331</v>
      </c>
      <c r="FN151" s="172">
        <f t="shared" si="364"/>
        <v>0.13850000000000001</v>
      </c>
      <c r="FO151" s="140">
        <f t="shared" si="364"/>
        <v>0.14879999999999999</v>
      </c>
      <c r="FP151" s="112">
        <f t="shared" si="364"/>
        <v>0.1552</v>
      </c>
      <c r="FQ151" s="172">
        <f t="shared" si="364"/>
        <v>0.1757</v>
      </c>
      <c r="FR151" s="140">
        <f t="shared" ref="FR151" si="365">SUM(FR136, -FR143)</f>
        <v>0.19019999999999998</v>
      </c>
      <c r="FS151" s="112">
        <f t="shared" ref="FS151" si="366">SUM(FS136, -FS143)</f>
        <v>0.19350000000000001</v>
      </c>
      <c r="FT151" s="172">
        <f t="shared" ref="FT151" si="367">SUM(FT136, -FT143)</f>
        <v>0.18380000000000002</v>
      </c>
      <c r="FU151" s="140">
        <f t="shared" ref="FU151" si="368">SUM(FU136, -FU143)</f>
        <v>0.1928</v>
      </c>
      <c r="FV151" s="112">
        <f t="shared" ref="FV151" si="369">SUM(FV136, -FV143)</f>
        <v>0.17780000000000001</v>
      </c>
      <c r="FW151" s="172">
        <f t="shared" ref="FW151:FX151" si="370">SUM(FW136, -FW143)</f>
        <v>0.17929999999999999</v>
      </c>
      <c r="FX151" s="140">
        <f t="shared" si="370"/>
        <v>0.16489999999999999</v>
      </c>
      <c r="FY151" s="112">
        <f t="shared" ref="FY151:FZ151" si="371">SUM(FY136, -FY143)</f>
        <v>0.18090000000000001</v>
      </c>
      <c r="FZ151" s="172">
        <f t="shared" si="371"/>
        <v>0.2011</v>
      </c>
      <c r="GA151" s="140">
        <f t="shared" ref="GA151" si="372">SUM(GA136, -GA143)</f>
        <v>0.24030000000000001</v>
      </c>
      <c r="GB151" s="112">
        <f t="shared" ref="GB151" si="373">SUM(GB136, -GB143)</f>
        <v>0.23809999999999998</v>
      </c>
      <c r="GC151" s="172">
        <f t="shared" ref="GC151" si="374">SUM(GC136, -GC143)</f>
        <v>0.2354</v>
      </c>
      <c r="GD151" s="140">
        <f t="shared" ref="GD151" si="375">SUM(GD136, -GD143)</f>
        <v>0.25359999999999999</v>
      </c>
      <c r="GE151" s="112">
        <f t="shared" ref="GE151" si="376">SUM(GE136, -GE143)</f>
        <v>0.2485</v>
      </c>
      <c r="GF151" s="172">
        <f t="shared" ref="GF151" si="377">SUM(GF136, -GF143)</f>
        <v>0.27190000000000003</v>
      </c>
      <c r="GG151" s="222">
        <f t="shared" ref="GG151" si="378">SUM(GG136, -GG143)</f>
        <v>0.27979999999999999</v>
      </c>
      <c r="GH151" s="89">
        <f t="shared" ref="GH151" si="379">SUM(GH136, -GH143)</f>
        <v>0.28260000000000002</v>
      </c>
      <c r="GI151" s="146">
        <f t="shared" ref="GI151" si="380">SUM(GI136, -GI143)</f>
        <v>0.29580000000000001</v>
      </c>
      <c r="GJ151" s="140">
        <f t="shared" ref="GJ151:GK151" si="381">SUM(GJ136, -GJ143)</f>
        <v>0.28200000000000003</v>
      </c>
      <c r="GK151" s="112">
        <f t="shared" si="381"/>
        <v>0.28659999999999997</v>
      </c>
      <c r="GL151" s="172">
        <f t="shared" ref="GL151" si="382">SUM(GL136, -GL143)</f>
        <v>0.28310000000000002</v>
      </c>
      <c r="GM151" s="142">
        <f t="shared" ref="GM151:GU151" si="383">SUM(GM136, -GM143)</f>
        <v>0.19240000000000002</v>
      </c>
      <c r="GN151" s="116">
        <f t="shared" si="383"/>
        <v>0.2142</v>
      </c>
      <c r="GO151" s="175">
        <f t="shared" si="383"/>
        <v>0.2016</v>
      </c>
      <c r="GP151" s="142">
        <f t="shared" si="383"/>
        <v>0.22689999999999999</v>
      </c>
      <c r="GQ151" s="116">
        <f t="shared" si="383"/>
        <v>0.22509999999999999</v>
      </c>
      <c r="GR151" s="175">
        <f t="shared" si="383"/>
        <v>0.2082</v>
      </c>
      <c r="GS151" s="116">
        <f t="shared" si="383"/>
        <v>0.2034</v>
      </c>
      <c r="GT151" s="116">
        <f t="shared" si="383"/>
        <v>0.18430000000000002</v>
      </c>
      <c r="GU151" s="116">
        <f t="shared" si="383"/>
        <v>0.1507</v>
      </c>
      <c r="GV151" s="6">
        <f t="shared" ref="GV151:HA151" si="384">SUM(GV136, -GV143)</f>
        <v>0</v>
      </c>
      <c r="GW151" s="6">
        <f t="shared" si="384"/>
        <v>0</v>
      </c>
      <c r="GX151" s="6">
        <f t="shared" si="384"/>
        <v>0</v>
      </c>
      <c r="GY151" s="6">
        <f t="shared" si="384"/>
        <v>0</v>
      </c>
      <c r="GZ151" s="6">
        <f t="shared" si="384"/>
        <v>0</v>
      </c>
      <c r="HA151" s="6">
        <f t="shared" si="384"/>
        <v>0</v>
      </c>
      <c r="HC151" s="140">
        <f t="shared" ref="HC151:HL151" si="385">SUM(HC136, -HC143)</f>
        <v>5.5800000000000002E-2</v>
      </c>
      <c r="HD151" s="111">
        <f t="shared" si="385"/>
        <v>5.3699999999999998E-2</v>
      </c>
      <c r="HE151" s="171">
        <f t="shared" si="385"/>
        <v>8.9900000000000008E-2</v>
      </c>
      <c r="HF151" s="149">
        <f t="shared" si="385"/>
        <v>5.7500000000000002E-2</v>
      </c>
      <c r="HG151" s="116">
        <f t="shared" si="385"/>
        <v>5.79E-2</v>
      </c>
      <c r="HH151" s="174">
        <f t="shared" si="385"/>
        <v>0.1273</v>
      </c>
      <c r="HI151" s="149">
        <f t="shared" si="385"/>
        <v>0.14380000000000001</v>
      </c>
      <c r="HJ151" s="111">
        <f t="shared" si="385"/>
        <v>0.13919999999999999</v>
      </c>
      <c r="HK151" s="171">
        <f t="shared" si="385"/>
        <v>0.13419999999999999</v>
      </c>
      <c r="HL151" s="149">
        <f t="shared" si="385"/>
        <v>0.14560000000000001</v>
      </c>
      <c r="HM151" s="111">
        <f t="shared" ref="HM151" si="386">SUM(HM136, -HM143)</f>
        <v>0.1188</v>
      </c>
      <c r="HN151" s="174">
        <f t="shared" ref="HN151:IF151" si="387">SUM(HN136, -HN143)</f>
        <v>9.69E-2</v>
      </c>
      <c r="HO151" s="149">
        <f t="shared" si="387"/>
        <v>0.113</v>
      </c>
      <c r="HP151" s="114">
        <f t="shared" si="387"/>
        <v>0.11169999999999999</v>
      </c>
      <c r="HQ151" s="175">
        <f t="shared" si="387"/>
        <v>0.1047</v>
      </c>
      <c r="HR151" s="144">
        <f t="shared" si="387"/>
        <v>0.11</v>
      </c>
      <c r="HS151" s="116">
        <f t="shared" si="387"/>
        <v>0.11100000000000002</v>
      </c>
      <c r="HT151" s="175">
        <f t="shared" si="387"/>
        <v>0.1182</v>
      </c>
      <c r="HU151" s="142">
        <f t="shared" si="387"/>
        <v>0.1275</v>
      </c>
      <c r="HV151" s="116">
        <f t="shared" si="387"/>
        <v>0.13450000000000001</v>
      </c>
      <c r="HW151" s="175">
        <f t="shared" si="387"/>
        <v>0.11499999999999999</v>
      </c>
      <c r="HX151" s="142">
        <f t="shared" si="387"/>
        <v>0.1303</v>
      </c>
      <c r="HY151" s="116">
        <f t="shared" si="387"/>
        <v>0.1305</v>
      </c>
      <c r="HZ151" s="172">
        <f t="shared" si="387"/>
        <v>0.16039999999999999</v>
      </c>
      <c r="IA151" s="140">
        <f t="shared" si="387"/>
        <v>0.1454</v>
      </c>
      <c r="IB151" s="112">
        <f t="shared" si="387"/>
        <v>0.14479999999999998</v>
      </c>
      <c r="IC151" s="175">
        <f t="shared" si="387"/>
        <v>0.1348</v>
      </c>
      <c r="ID151" s="220">
        <f t="shared" si="387"/>
        <v>0.15210000000000001</v>
      </c>
      <c r="IE151" s="89">
        <f t="shared" si="387"/>
        <v>0.1807</v>
      </c>
      <c r="IF151" s="172">
        <f t="shared" si="387"/>
        <v>0.18440000000000001</v>
      </c>
      <c r="IG151" s="222">
        <f t="shared" ref="IG151" si="388">SUM(IG136, -IG143)</f>
        <v>0.17559999999999998</v>
      </c>
      <c r="IH151" s="89">
        <f t="shared" ref="IH151" si="389">SUM(IH136, -IH143)</f>
        <v>0.186</v>
      </c>
      <c r="II151" s="172">
        <f t="shared" ref="II151" si="390">SUM(II136, -II143)</f>
        <v>0.1888</v>
      </c>
      <c r="IJ151" s="234">
        <f t="shared" ref="IJ151:IT151" si="391">SUM(IJ136, -IJ143)</f>
        <v>0.16159999999999999</v>
      </c>
      <c r="IK151" s="89">
        <f t="shared" si="391"/>
        <v>0.17680000000000001</v>
      </c>
      <c r="IL151" s="146">
        <f t="shared" si="391"/>
        <v>0.21</v>
      </c>
      <c r="IM151" s="140">
        <f t="shared" si="391"/>
        <v>0.2316</v>
      </c>
      <c r="IN151" s="112">
        <f t="shared" si="391"/>
        <v>0.24030000000000001</v>
      </c>
      <c r="IO151" s="172">
        <f t="shared" si="391"/>
        <v>0.23780000000000001</v>
      </c>
      <c r="IP151" s="140">
        <f t="shared" si="391"/>
        <v>0.23810000000000001</v>
      </c>
      <c r="IQ151" s="112">
        <f t="shared" si="391"/>
        <v>0.22220000000000001</v>
      </c>
      <c r="IR151" s="172">
        <f t="shared" si="391"/>
        <v>0.2455</v>
      </c>
      <c r="IS151" s="222">
        <f t="shared" si="391"/>
        <v>0.23880000000000001</v>
      </c>
      <c r="IT151" s="89">
        <f t="shared" si="391"/>
        <v>0.23630000000000001</v>
      </c>
      <c r="IU151" s="146">
        <f t="shared" ref="IU151:IV151" si="392">SUM(IU136, -IU143)</f>
        <v>0.23880000000000001</v>
      </c>
      <c r="IV151" s="112">
        <f t="shared" ref="IV151:IW151" si="393">SUM(IV136, -IV143)</f>
        <v>0.2276</v>
      </c>
      <c r="IW151" s="112">
        <f t="shared" ref="IW151" si="394">SUM(IW136, -IW143)</f>
        <v>0.22699999999999998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95">SUM(JM136, -JM143)</f>
        <v>0</v>
      </c>
      <c r="JN151" s="6">
        <f t="shared" si="395"/>
        <v>0</v>
      </c>
      <c r="JO151" s="6">
        <f t="shared" si="395"/>
        <v>0</v>
      </c>
      <c r="JP151" s="6">
        <f t="shared" si="395"/>
        <v>0</v>
      </c>
      <c r="JQ151" s="6">
        <f t="shared" si="395"/>
        <v>0</v>
      </c>
      <c r="JR151" s="6">
        <f t="shared" si="395"/>
        <v>0</v>
      </c>
      <c r="JS151" s="6">
        <f t="shared" si="395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59" t="s">
        <v>84</v>
      </c>
      <c r="HY152" s="119" t="s">
        <v>84</v>
      </c>
      <c r="HZ152" s="178" t="s">
        <v>64</v>
      </c>
      <c r="IA152" s="159" t="s">
        <v>64</v>
      </c>
      <c r="IB152" s="119" t="s">
        <v>64</v>
      </c>
      <c r="IC152" s="179" t="s">
        <v>48</v>
      </c>
      <c r="ID152" s="228" t="s">
        <v>46</v>
      </c>
      <c r="IE152" s="18" t="s">
        <v>46</v>
      </c>
      <c r="IF152" s="178" t="s">
        <v>84</v>
      </c>
      <c r="IG152" s="228" t="s">
        <v>46</v>
      </c>
      <c r="IH152" s="32" t="s">
        <v>84</v>
      </c>
      <c r="II152" s="178" t="s">
        <v>84</v>
      </c>
      <c r="IJ152" s="228" t="s">
        <v>45</v>
      </c>
      <c r="IK152" s="18" t="s">
        <v>45</v>
      </c>
      <c r="IL152" s="153" t="s">
        <v>63</v>
      </c>
      <c r="IM152" s="159" t="s">
        <v>63</v>
      </c>
      <c r="IN152" s="119" t="s">
        <v>64</v>
      </c>
      <c r="IO152" s="179" t="s">
        <v>45</v>
      </c>
      <c r="IP152" s="159" t="s">
        <v>64</v>
      </c>
      <c r="IQ152" s="119" t="s">
        <v>64</v>
      </c>
      <c r="IR152" s="178" t="s">
        <v>64</v>
      </c>
      <c r="IS152" s="223" t="s">
        <v>64</v>
      </c>
      <c r="IT152" s="32" t="s">
        <v>64</v>
      </c>
      <c r="IU152" s="153" t="s">
        <v>64</v>
      </c>
      <c r="IV152" s="119" t="s">
        <v>64</v>
      </c>
      <c r="IW152" s="118" t="s">
        <v>45</v>
      </c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96">SUM(BS137, -BS143)</f>
        <v>3.0700000000000002E-2</v>
      </c>
      <c r="BT153" s="116">
        <f t="shared" si="396"/>
        <v>0.04</v>
      </c>
      <c r="BU153" s="269">
        <f t="shared" si="396"/>
        <v>5.1200000000000002E-2</v>
      </c>
      <c r="BV153" s="140">
        <f t="shared" si="396"/>
        <v>7.3599999999999999E-2</v>
      </c>
      <c r="BW153" s="112">
        <f t="shared" si="396"/>
        <v>7.8399999999999997E-2</v>
      </c>
      <c r="BX153" s="172">
        <f t="shared" si="396"/>
        <v>7.8899999999999998E-2</v>
      </c>
      <c r="BY153" s="222">
        <f t="shared" si="396"/>
        <v>7.8299999999999995E-2</v>
      </c>
      <c r="BZ153" s="89">
        <f t="shared" si="396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97">SUM(CD136, -CD142)</f>
        <v>0.16889999999999999</v>
      </c>
      <c r="CE153" s="142">
        <f t="shared" si="397"/>
        <v>0.192</v>
      </c>
      <c r="CF153" s="116">
        <f t="shared" si="397"/>
        <v>0.17859999999999998</v>
      </c>
      <c r="CG153" s="175">
        <f t="shared" si="397"/>
        <v>0.18529999999999999</v>
      </c>
      <c r="CH153" s="142">
        <f t="shared" si="397"/>
        <v>0.18770000000000001</v>
      </c>
      <c r="CI153" s="116">
        <f t="shared" si="397"/>
        <v>0.20629999999999998</v>
      </c>
      <c r="CJ153" s="175">
        <f t="shared" si="397"/>
        <v>0.2006</v>
      </c>
      <c r="CK153" s="142">
        <f t="shared" si="397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98">SUM(CN136, -CN142)</f>
        <v>0.20479999999999998</v>
      </c>
      <c r="CO153" s="116">
        <f t="shared" si="398"/>
        <v>0.1968</v>
      </c>
      <c r="CP153" s="175">
        <f t="shared" si="398"/>
        <v>0.1893</v>
      </c>
      <c r="CQ153" s="140">
        <f t="shared" si="398"/>
        <v>0.1474</v>
      </c>
      <c r="CR153" s="112">
        <f t="shared" si="398"/>
        <v>0.15039999999999998</v>
      </c>
      <c r="CS153" s="172">
        <f t="shared" si="398"/>
        <v>0.1711</v>
      </c>
      <c r="CT153" s="142">
        <f t="shared" si="398"/>
        <v>0.15210000000000001</v>
      </c>
      <c r="CU153" s="112">
        <f t="shared" si="398"/>
        <v>0.1754</v>
      </c>
      <c r="CV153" s="175">
        <f t="shared" si="398"/>
        <v>0.16689999999999999</v>
      </c>
      <c r="CW153" s="142">
        <f t="shared" si="398"/>
        <v>0.1678</v>
      </c>
      <c r="CX153" s="116">
        <f>SUM(CX136, -CX142)</f>
        <v>0.1532</v>
      </c>
      <c r="CY153" s="172">
        <f t="shared" ref="CY153:DD153" si="399">SUM(CY136, -CY142)</f>
        <v>0.13570000000000002</v>
      </c>
      <c r="CZ153" s="142">
        <f t="shared" si="399"/>
        <v>0.12609999999999999</v>
      </c>
      <c r="DA153" s="116">
        <f t="shared" si="399"/>
        <v>0.1173</v>
      </c>
      <c r="DB153" s="172">
        <f t="shared" si="399"/>
        <v>0.14629999999999999</v>
      </c>
      <c r="DC153" s="140">
        <f t="shared" si="399"/>
        <v>0.15229999999999999</v>
      </c>
      <c r="DD153" s="112">
        <f t="shared" si="399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400">SUM(DR136, -DR142)</f>
        <v>0.16519999999999999</v>
      </c>
      <c r="DS153" s="112">
        <f t="shared" si="400"/>
        <v>0.20350000000000001</v>
      </c>
      <c r="DT153" s="172">
        <f t="shared" si="400"/>
        <v>0.1923</v>
      </c>
      <c r="DU153" s="140">
        <f t="shared" si="400"/>
        <v>0.2001</v>
      </c>
      <c r="DV153" s="112">
        <f t="shared" si="400"/>
        <v>0.2747</v>
      </c>
      <c r="DW153" s="172">
        <f t="shared" si="400"/>
        <v>0.27759999999999996</v>
      </c>
      <c r="DX153" s="112">
        <f t="shared" si="400"/>
        <v>0.26690000000000003</v>
      </c>
      <c r="DY153" s="112">
        <f t="shared" si="400"/>
        <v>0.26800000000000002</v>
      </c>
      <c r="DZ153" s="112">
        <f t="shared" si="400"/>
        <v>0.29530000000000001</v>
      </c>
      <c r="EA153" s="6">
        <f t="shared" si="400"/>
        <v>0</v>
      </c>
      <c r="EB153" s="6">
        <f t="shared" si="400"/>
        <v>0</v>
      </c>
      <c r="EC153" s="6">
        <f t="shared" si="400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401">SUM(EK137, -EK143)</f>
        <v>4.36E-2</v>
      </c>
      <c r="EL153" s="112">
        <f t="shared" si="401"/>
        <v>5.7700000000000001E-2</v>
      </c>
      <c r="EM153" s="175">
        <f t="shared" si="401"/>
        <v>7.2899999999999993E-2</v>
      </c>
      <c r="EN153" s="142">
        <f t="shared" si="401"/>
        <v>7.4400000000000008E-2</v>
      </c>
      <c r="EO153" s="112">
        <f t="shared" si="401"/>
        <v>8.5499999999999993E-2</v>
      </c>
      <c r="EP153" s="175">
        <f t="shared" si="401"/>
        <v>8.4000000000000005E-2</v>
      </c>
      <c r="EQ153" s="140">
        <f t="shared" si="401"/>
        <v>9.01E-2</v>
      </c>
      <c r="ER153" s="112">
        <f t="shared" si="401"/>
        <v>9.9900000000000003E-2</v>
      </c>
      <c r="ES153" s="172">
        <f t="shared" si="401"/>
        <v>0.112</v>
      </c>
      <c r="ET153" s="140">
        <f t="shared" si="401"/>
        <v>9.5000000000000001E-2</v>
      </c>
      <c r="EU153" s="112">
        <f t="shared" si="401"/>
        <v>0.1108</v>
      </c>
      <c r="EV153" s="175">
        <f t="shared" si="401"/>
        <v>0.13300000000000001</v>
      </c>
      <c r="EW153" s="140">
        <f t="shared" si="401"/>
        <v>0.14560000000000001</v>
      </c>
      <c r="EX153" s="112">
        <f t="shared" si="401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402">SUM(FP137, -FP143)</f>
        <v>0.1177</v>
      </c>
      <c r="FQ153" s="174">
        <f t="shared" si="402"/>
        <v>0.1452</v>
      </c>
      <c r="FR153" s="142">
        <f t="shared" si="402"/>
        <v>0.1351</v>
      </c>
      <c r="FS153" s="116">
        <f t="shared" si="402"/>
        <v>0.13109999999999999</v>
      </c>
      <c r="FT153" s="175">
        <f t="shared" si="402"/>
        <v>0.13150000000000001</v>
      </c>
      <c r="FU153" s="144">
        <f t="shared" si="402"/>
        <v>0.1341</v>
      </c>
      <c r="FV153" s="114">
        <f t="shared" si="402"/>
        <v>0.123</v>
      </c>
      <c r="FW153" s="174">
        <f t="shared" si="402"/>
        <v>0.12479999999999999</v>
      </c>
      <c r="FX153" s="142">
        <f t="shared" si="402"/>
        <v>0.12470000000000001</v>
      </c>
      <c r="FY153" s="116">
        <f t="shared" si="402"/>
        <v>0.13250000000000001</v>
      </c>
      <c r="FZ153" s="175">
        <f t="shared" si="402"/>
        <v>0.15620000000000001</v>
      </c>
      <c r="GA153" s="142">
        <f t="shared" si="402"/>
        <v>0.16120000000000001</v>
      </c>
      <c r="GB153" s="114">
        <f>SUM(GB136, -GB142)</f>
        <v>0.19259999999999999</v>
      </c>
      <c r="GC153" s="175">
        <f t="shared" ref="GC153:GO153" si="403">SUM(GC137, -GC143)</f>
        <v>0.18639999999999998</v>
      </c>
      <c r="GD153" s="142">
        <f t="shared" si="403"/>
        <v>0.18190000000000001</v>
      </c>
      <c r="GE153" s="116">
        <f t="shared" si="403"/>
        <v>0.20810000000000001</v>
      </c>
      <c r="GF153" s="175">
        <f t="shared" si="403"/>
        <v>0.25869999999999999</v>
      </c>
      <c r="GG153" s="220">
        <f t="shared" si="403"/>
        <v>0.255</v>
      </c>
      <c r="GH153" s="15">
        <f t="shared" si="403"/>
        <v>0.24359999999999998</v>
      </c>
      <c r="GI153" s="147">
        <f t="shared" si="403"/>
        <v>0.23549999999999999</v>
      </c>
      <c r="GJ153" s="142">
        <f t="shared" si="403"/>
        <v>0.2167</v>
      </c>
      <c r="GK153" s="116">
        <f t="shared" si="403"/>
        <v>0.1986</v>
      </c>
      <c r="GL153" s="175">
        <f t="shared" si="403"/>
        <v>0.2031</v>
      </c>
      <c r="GM153" s="142">
        <f t="shared" si="403"/>
        <v>0.18079999999999999</v>
      </c>
      <c r="GN153" s="116">
        <f t="shared" si="403"/>
        <v>0.19750000000000001</v>
      </c>
      <c r="GO153" s="175">
        <f t="shared" si="403"/>
        <v>0.18080000000000002</v>
      </c>
      <c r="GP153" s="140">
        <f t="shared" ref="GP153:GU153" si="404">SUM(GP137, -GP143)</f>
        <v>0.2034</v>
      </c>
      <c r="GQ153" s="112">
        <f t="shared" si="404"/>
        <v>0.18779999999999999</v>
      </c>
      <c r="GR153" s="175">
        <f t="shared" si="404"/>
        <v>0.19190000000000002</v>
      </c>
      <c r="GS153" s="116">
        <f t="shared" si="404"/>
        <v>0.1966</v>
      </c>
      <c r="GT153" s="116">
        <f t="shared" si="404"/>
        <v>0.18130000000000002</v>
      </c>
      <c r="GU153" s="112">
        <f t="shared" si="404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405">SUM(HD136, -HD142)</f>
        <v>5.0699999999999995E-2</v>
      </c>
      <c r="HE153" s="175">
        <f t="shared" si="405"/>
        <v>8.3900000000000002E-2</v>
      </c>
      <c r="HF153" s="142">
        <f t="shared" si="405"/>
        <v>5.5100000000000003E-2</v>
      </c>
      <c r="HG153" s="116">
        <f t="shared" si="405"/>
        <v>5.5E-2</v>
      </c>
      <c r="HH153" s="171">
        <f t="shared" si="405"/>
        <v>0.10779999999999999</v>
      </c>
      <c r="HI153" s="142">
        <f t="shared" si="405"/>
        <v>0.12290000000000001</v>
      </c>
      <c r="HJ153" s="116">
        <f t="shared" si="405"/>
        <v>0.1062</v>
      </c>
      <c r="HK153" s="174">
        <f t="shared" si="405"/>
        <v>0.1167</v>
      </c>
      <c r="HL153" s="142">
        <f t="shared" si="405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 t="shared" ref="HP153:HW153" si="406">SUM(HP137, -HP143)</f>
        <v>0.108</v>
      </c>
      <c r="HQ153" s="174">
        <f t="shared" si="406"/>
        <v>9.8599999999999993E-2</v>
      </c>
      <c r="HR153" s="142">
        <f t="shared" si="406"/>
        <v>9.9500000000000005E-2</v>
      </c>
      <c r="HS153" s="116">
        <f t="shared" si="406"/>
        <v>0.10390000000000001</v>
      </c>
      <c r="HT153" s="175">
        <f t="shared" si="406"/>
        <v>0.11219999999999999</v>
      </c>
      <c r="HU153" s="144">
        <f t="shared" si="406"/>
        <v>0.11399999999999999</v>
      </c>
      <c r="HV153" s="116">
        <f t="shared" si="406"/>
        <v>0.121</v>
      </c>
      <c r="HW153" s="175">
        <f t="shared" si="406"/>
        <v>0.11199999999999999</v>
      </c>
      <c r="HX153" s="140">
        <f>SUM(HX136, -HX142)</f>
        <v>0.11410000000000001</v>
      </c>
      <c r="HY153" s="112">
        <f>SUM(HY136, -HY142)</f>
        <v>0.1177</v>
      </c>
      <c r="HZ153" s="175">
        <f>SUM(HZ136, -HZ142)</f>
        <v>0.1439</v>
      </c>
      <c r="IA153" s="142">
        <f>SUM(IA136, -IA142)</f>
        <v>0.1434</v>
      </c>
      <c r="IB153" s="116">
        <f>SUM(IB136, -IB142)</f>
        <v>0.14419999999999999</v>
      </c>
      <c r="IC153" s="175">
        <f>SUM(IC137, -IC143)</f>
        <v>0.13</v>
      </c>
      <c r="ID153" s="234">
        <f>SUM(ID136, -ID142)</f>
        <v>0.13689999999999999</v>
      </c>
      <c r="IE153" s="273">
        <f>SUM(IE137, -IE143)</f>
        <v>0.1668</v>
      </c>
      <c r="IF153" s="172">
        <f>SUM(IF136, -IF142)</f>
        <v>0.1648</v>
      </c>
      <c r="IG153" s="234">
        <f>SUM(IG137, -IG143)</f>
        <v>0.16520000000000001</v>
      </c>
      <c r="IH153" s="89">
        <f>SUM(IH136, -IH142)</f>
        <v>0.1716</v>
      </c>
      <c r="II153" s="172">
        <f>SUM(II136, -II142)</f>
        <v>0.1792</v>
      </c>
      <c r="IJ153" s="230">
        <f>SUM(IJ136, -IJ142)</f>
        <v>0.15959999999999999</v>
      </c>
      <c r="IK153" s="215">
        <f>SUM(IK137, -IK143)</f>
        <v>0.17320000000000002</v>
      </c>
      <c r="IL153" s="146">
        <f>SUM(IL136, -IL142)</f>
        <v>0.18959999999999999</v>
      </c>
      <c r="IM153" s="140">
        <f>SUM(IM136, -IM142)</f>
        <v>0.21000000000000002</v>
      </c>
      <c r="IN153" s="116">
        <f>SUM(IN136, -IN142)</f>
        <v>0.21160000000000001</v>
      </c>
      <c r="IO153" s="183">
        <f>SUM(IO137, -IO143)</f>
        <v>0.20989999999999998</v>
      </c>
      <c r="IP153" s="142">
        <f>SUM(IP136, -IP142)</f>
        <v>0.21460000000000001</v>
      </c>
      <c r="IQ153" s="116">
        <f>SUM(IQ136, -IQ142)</f>
        <v>0.21910000000000002</v>
      </c>
      <c r="IR153" s="175">
        <f>SUM(IR136, -IR142)</f>
        <v>0.22239999999999999</v>
      </c>
      <c r="IS153" s="220">
        <f>SUM(IS136, -IS142)</f>
        <v>0.21479999999999999</v>
      </c>
      <c r="IT153" s="15">
        <f>SUM(IT136, -IT142)</f>
        <v>0.21679999999999999</v>
      </c>
      <c r="IU153" s="147">
        <f>SUM(IU136, -IU142)</f>
        <v>0.2157</v>
      </c>
      <c r="IV153" s="116">
        <f>SUM(IV136, -IV142)</f>
        <v>0.21539999999999998</v>
      </c>
      <c r="IW153" s="204">
        <f>SUM(IW137, -IW143)</f>
        <v>0.21970000000000001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50" t="s">
        <v>48</v>
      </c>
      <c r="HY154" s="118" t="s">
        <v>48</v>
      </c>
      <c r="HZ154" s="195" t="s">
        <v>51</v>
      </c>
      <c r="IA154" s="150" t="s">
        <v>45</v>
      </c>
      <c r="IB154" s="184" t="s">
        <v>51</v>
      </c>
      <c r="IC154" s="259" t="s">
        <v>54</v>
      </c>
      <c r="ID154" s="223" t="s">
        <v>64</v>
      </c>
      <c r="IE154" s="32" t="s">
        <v>64</v>
      </c>
      <c r="IF154" s="179" t="s">
        <v>46</v>
      </c>
      <c r="IG154" s="223" t="s">
        <v>84</v>
      </c>
      <c r="IH154" s="18" t="s">
        <v>46</v>
      </c>
      <c r="II154" s="179" t="s">
        <v>46</v>
      </c>
      <c r="IJ154" s="223" t="s">
        <v>63</v>
      </c>
      <c r="IK154" s="32" t="s">
        <v>63</v>
      </c>
      <c r="IL154" s="158" t="s">
        <v>45</v>
      </c>
      <c r="IM154" s="159" t="s">
        <v>64</v>
      </c>
      <c r="IN154" s="119" t="s">
        <v>63</v>
      </c>
      <c r="IO154" s="178" t="s">
        <v>64</v>
      </c>
      <c r="IP154" s="150" t="s">
        <v>45</v>
      </c>
      <c r="IQ154" s="118" t="s">
        <v>45</v>
      </c>
      <c r="IR154" s="179" t="s">
        <v>45</v>
      </c>
      <c r="IS154" s="228" t="s">
        <v>45</v>
      </c>
      <c r="IT154" s="18" t="s">
        <v>45</v>
      </c>
      <c r="IU154" s="158" t="s">
        <v>45</v>
      </c>
      <c r="IV154" s="118" t="s">
        <v>45</v>
      </c>
      <c r="IW154" s="119" t="s">
        <v>64</v>
      </c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407">SUM(CD137, -CD143)</f>
        <v>0.1298</v>
      </c>
      <c r="CE155" s="142">
        <f t="shared" si="407"/>
        <v>0.1429</v>
      </c>
      <c r="CF155" s="111">
        <f t="shared" si="407"/>
        <v>0.126</v>
      </c>
      <c r="CG155" s="171">
        <f t="shared" si="407"/>
        <v>0.12959999999999999</v>
      </c>
      <c r="CH155" s="140">
        <f t="shared" si="407"/>
        <v>0.1366</v>
      </c>
      <c r="CI155" s="116">
        <f t="shared" si="407"/>
        <v>0.14180000000000001</v>
      </c>
      <c r="CJ155" s="172">
        <f t="shared" si="407"/>
        <v>0.14780000000000001</v>
      </c>
      <c r="CK155" s="140">
        <f t="shared" si="407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408">SUM(CR136, -CR141)</f>
        <v>0.11309999999999999</v>
      </c>
      <c r="CS155" s="175">
        <f t="shared" si="408"/>
        <v>0.1384</v>
      </c>
      <c r="CT155" s="142">
        <f t="shared" si="408"/>
        <v>0.1246</v>
      </c>
      <c r="CU155" s="116">
        <f t="shared" si="408"/>
        <v>0.1623</v>
      </c>
      <c r="CV155" s="172">
        <f t="shared" si="408"/>
        <v>0.13750000000000001</v>
      </c>
      <c r="CW155" s="140">
        <f t="shared" si="408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409">SUM(DT136, -DT141)</f>
        <v>0.1739</v>
      </c>
      <c r="DU155" s="142">
        <f t="shared" si="409"/>
        <v>0.17580000000000001</v>
      </c>
      <c r="DV155" s="114">
        <f t="shared" si="409"/>
        <v>0.21129999999999999</v>
      </c>
      <c r="DW155" s="175">
        <f t="shared" si="409"/>
        <v>0.22099999999999997</v>
      </c>
      <c r="DX155" s="114">
        <f t="shared" si="409"/>
        <v>0.20910000000000001</v>
      </c>
      <c r="DY155" s="114">
        <f t="shared" si="409"/>
        <v>0.21890000000000001</v>
      </c>
      <c r="DZ155" s="114">
        <f t="shared" si="409"/>
        <v>0.2334</v>
      </c>
      <c r="EA155" s="6">
        <f t="shared" si="409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410">SUM(EK138, -EK143)</f>
        <v>3.4200000000000001E-2</v>
      </c>
      <c r="EL155" s="116">
        <f t="shared" si="410"/>
        <v>5.4199999999999998E-2</v>
      </c>
      <c r="EM155" s="175">
        <f t="shared" si="410"/>
        <v>6.9499999999999992E-2</v>
      </c>
      <c r="EN155" s="144">
        <f t="shared" si="410"/>
        <v>7.0900000000000005E-2</v>
      </c>
      <c r="EO155" s="116">
        <f t="shared" si="410"/>
        <v>8.3599999999999994E-2</v>
      </c>
      <c r="EP155" s="175">
        <f t="shared" si="410"/>
        <v>8.2400000000000001E-2</v>
      </c>
      <c r="EQ155" s="142">
        <f t="shared" si="410"/>
        <v>8.5699999999999998E-2</v>
      </c>
      <c r="ER155" s="116">
        <f t="shared" si="410"/>
        <v>8.8999999999999996E-2</v>
      </c>
      <c r="ES155" s="175">
        <f t="shared" si="410"/>
        <v>0.10600000000000001</v>
      </c>
      <c r="ET155" s="142">
        <f t="shared" si="410"/>
        <v>8.6499999999999994E-2</v>
      </c>
      <c r="EU155" s="116">
        <f t="shared" si="410"/>
        <v>9.8500000000000004E-2</v>
      </c>
      <c r="EV155" s="172">
        <f t="shared" si="410"/>
        <v>0.13159999999999999</v>
      </c>
      <c r="EW155" s="142">
        <f t="shared" si="410"/>
        <v>0.13169999999999998</v>
      </c>
      <c r="EX155" s="116">
        <f t="shared" si="410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411">SUM(FQ138, -FQ143)</f>
        <v>0.1137</v>
      </c>
      <c r="FR155" s="144">
        <f t="shared" si="411"/>
        <v>0.1313</v>
      </c>
      <c r="FS155" s="114">
        <f t="shared" si="411"/>
        <v>0.12870000000000001</v>
      </c>
      <c r="FT155" s="174">
        <f t="shared" si="411"/>
        <v>0.1217</v>
      </c>
      <c r="FU155" s="142">
        <f t="shared" si="411"/>
        <v>0.12890000000000001</v>
      </c>
      <c r="FV155" s="116">
        <f t="shared" si="411"/>
        <v>0.1139</v>
      </c>
      <c r="FW155" s="175">
        <f t="shared" si="411"/>
        <v>0.1202</v>
      </c>
      <c r="FX155" s="144">
        <f t="shared" si="411"/>
        <v>0.1245</v>
      </c>
      <c r="FY155" s="116">
        <f t="shared" si="411"/>
        <v>0.1231</v>
      </c>
      <c r="FZ155" s="175">
        <f t="shared" si="411"/>
        <v>0.14250000000000002</v>
      </c>
      <c r="GA155" s="142">
        <f t="shared" si="411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412">SUM(GD138, -GD143)</f>
        <v>0.1787</v>
      </c>
      <c r="GE155" s="116">
        <f t="shared" si="412"/>
        <v>0.1827</v>
      </c>
      <c r="GF155" s="175">
        <f t="shared" si="412"/>
        <v>0.21049999999999999</v>
      </c>
      <c r="GG155" s="220">
        <f t="shared" si="412"/>
        <v>0.1946</v>
      </c>
      <c r="GH155" s="15">
        <f t="shared" si="412"/>
        <v>0.20799999999999999</v>
      </c>
      <c r="GI155" s="147">
        <f t="shared" si="412"/>
        <v>0.20019999999999999</v>
      </c>
      <c r="GJ155" s="142">
        <f t="shared" si="412"/>
        <v>0.19259999999999999</v>
      </c>
      <c r="GK155" s="116">
        <f t="shared" si="412"/>
        <v>0.19549999999999998</v>
      </c>
      <c r="GL155" s="175">
        <f t="shared" si="412"/>
        <v>0.17659999999999998</v>
      </c>
      <c r="GM155" s="140">
        <f t="shared" si="412"/>
        <v>0.17449999999999999</v>
      </c>
      <c r="GN155" s="112">
        <f t="shared" si="412"/>
        <v>0.1822</v>
      </c>
      <c r="GO155" s="172">
        <f t="shared" si="412"/>
        <v>0.1706</v>
      </c>
      <c r="GP155" s="142">
        <f t="shared" ref="GP155:GU155" si="413">SUM(GP138, -GP143)</f>
        <v>0.18459999999999999</v>
      </c>
      <c r="GQ155" s="116">
        <f t="shared" si="413"/>
        <v>0.18209999999999998</v>
      </c>
      <c r="GR155" s="175">
        <f t="shared" si="413"/>
        <v>0.1837</v>
      </c>
      <c r="GS155" s="112">
        <f t="shared" si="413"/>
        <v>0.18919999999999998</v>
      </c>
      <c r="GT155" s="112">
        <f t="shared" si="413"/>
        <v>0.17980000000000002</v>
      </c>
      <c r="GU155" s="116">
        <f t="shared" si="413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414">SUM(HG136, -HG141)</f>
        <v>5.3599999999999995E-2</v>
      </c>
      <c r="HH155" s="175">
        <f t="shared" si="414"/>
        <v>0.1002</v>
      </c>
      <c r="HI155" s="144">
        <f t="shared" si="414"/>
        <v>0.1152</v>
      </c>
      <c r="HJ155" s="114">
        <f t="shared" si="414"/>
        <v>0.1007</v>
      </c>
      <c r="HK155" s="175">
        <f t="shared" si="414"/>
        <v>0.1154</v>
      </c>
      <c r="HL155" s="144">
        <f t="shared" si="414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 t="shared" ref="HQ155:HW155" si="415">SUM(HQ138, -HQ143)</f>
        <v>8.9900000000000008E-2</v>
      </c>
      <c r="HR155" s="142">
        <f t="shared" si="415"/>
        <v>9.7500000000000003E-2</v>
      </c>
      <c r="HS155" s="114">
        <f t="shared" si="415"/>
        <v>0.10370000000000001</v>
      </c>
      <c r="HT155" s="174">
        <f t="shared" si="415"/>
        <v>0.10539999999999999</v>
      </c>
      <c r="HU155" s="142">
        <f t="shared" si="415"/>
        <v>0.1055</v>
      </c>
      <c r="HV155" s="114">
        <f t="shared" si="415"/>
        <v>0.1129</v>
      </c>
      <c r="HW155" s="174">
        <f t="shared" si="415"/>
        <v>9.7699999999999995E-2</v>
      </c>
      <c r="HX155" s="142">
        <f>SUM(HX137, -HX143)</f>
        <v>0.10869999999999999</v>
      </c>
      <c r="HY155" s="116">
        <f>SUM(HY137, -HY143)</f>
        <v>0.1118</v>
      </c>
      <c r="HZ155" s="175">
        <f>SUM(HZ137, -HZ143)</f>
        <v>0.11749999999999999</v>
      </c>
      <c r="IA155" s="162">
        <f>SUM(IA137, -IA143)</f>
        <v>0.11460000000000001</v>
      </c>
      <c r="IB155" s="116">
        <f>SUM(IB137, -IB143)</f>
        <v>0.11729999999999999</v>
      </c>
      <c r="IC155" s="174">
        <f>SUM(IC138, -IC143)</f>
        <v>0.1237</v>
      </c>
      <c r="ID155" s="220">
        <f>SUM(ID137, -ID143)</f>
        <v>0.1368</v>
      </c>
      <c r="IE155" s="15">
        <f>SUM(IE136, -IE142)</f>
        <v>0.16020000000000001</v>
      </c>
      <c r="IF155" s="269">
        <f>SUM(IF137, -IF143)</f>
        <v>0.15760000000000002</v>
      </c>
      <c r="IG155" s="222">
        <f>SUM(IG136, -IG142)</f>
        <v>0.152</v>
      </c>
      <c r="IH155" s="273">
        <f>SUM(IH137, -IH143)</f>
        <v>0.16699999999999998</v>
      </c>
      <c r="II155" s="269">
        <f>SUM(II137, -II143)</f>
        <v>0.16739999999999999</v>
      </c>
      <c r="IJ155" s="222">
        <f>SUM(IJ137, -IJ143)</f>
        <v>0.15110000000000001</v>
      </c>
      <c r="IK155" s="89">
        <f>SUM(IK136, -IK142)</f>
        <v>0.1648</v>
      </c>
      <c r="IL155" s="232">
        <f>SUM(IL137, -IL143)</f>
        <v>0.17219999999999999</v>
      </c>
      <c r="IM155" s="142">
        <f>SUM(IM136, -IM141)</f>
        <v>0.20180000000000001</v>
      </c>
      <c r="IN155" s="112">
        <f>SUM(IN136, -IN141)</f>
        <v>0.20800000000000002</v>
      </c>
      <c r="IO155" s="175">
        <f>SUM(IO136, -IO142)</f>
        <v>0.20130000000000001</v>
      </c>
      <c r="IP155" s="162">
        <f>SUM(IP137, -IP143)</f>
        <v>0.2094</v>
      </c>
      <c r="IQ155" s="204">
        <f>SUM(IQ137, -IQ143)</f>
        <v>0.1918</v>
      </c>
      <c r="IR155" s="183">
        <f>SUM(IR137, -IR143)</f>
        <v>0.20639999999999997</v>
      </c>
      <c r="IS155" s="230">
        <f>SUM(IS137, -IS143)</f>
        <v>0.2102</v>
      </c>
      <c r="IT155" s="215">
        <f>SUM(IT137, -IT143)</f>
        <v>0.2069</v>
      </c>
      <c r="IU155" s="232">
        <f>SUM(IU137, -IU143)</f>
        <v>0.2087</v>
      </c>
      <c r="IV155" s="204">
        <f>SUM(IV137, -IV143)</f>
        <v>0.21390000000000001</v>
      </c>
      <c r="IW155" s="116">
        <f>SUM(IW136, -IW142)</f>
        <v>0.21310000000000001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157" t="s">
        <v>54</v>
      </c>
      <c r="HY156" s="256" t="s">
        <v>54</v>
      </c>
      <c r="HZ156" s="179" t="s">
        <v>45</v>
      </c>
      <c r="IA156" s="160" t="s">
        <v>51</v>
      </c>
      <c r="IB156" s="256" t="s">
        <v>54</v>
      </c>
      <c r="IC156" s="178" t="s">
        <v>84</v>
      </c>
      <c r="ID156" s="228" t="s">
        <v>45</v>
      </c>
      <c r="IE156" s="32" t="s">
        <v>84</v>
      </c>
      <c r="IF156" s="178" t="s">
        <v>64</v>
      </c>
      <c r="IG156" s="228" t="s">
        <v>45</v>
      </c>
      <c r="IH156" s="32" t="s">
        <v>64</v>
      </c>
      <c r="II156" s="179" t="s">
        <v>45</v>
      </c>
      <c r="IJ156" s="223" t="s">
        <v>84</v>
      </c>
      <c r="IK156" s="18" t="s">
        <v>46</v>
      </c>
      <c r="IL156" s="153" t="s">
        <v>64</v>
      </c>
      <c r="IM156" s="150" t="s">
        <v>45</v>
      </c>
      <c r="IN156" s="118" t="s">
        <v>45</v>
      </c>
      <c r="IO156" s="178" t="s">
        <v>63</v>
      </c>
      <c r="IP156" s="159" t="s">
        <v>63</v>
      </c>
      <c r="IQ156" s="118" t="s">
        <v>48</v>
      </c>
      <c r="IR156" s="179" t="s">
        <v>48</v>
      </c>
      <c r="IS156" s="228" t="s">
        <v>48</v>
      </c>
      <c r="IT156" s="18" t="s">
        <v>48</v>
      </c>
      <c r="IU156" s="158" t="s">
        <v>48</v>
      </c>
      <c r="IV156" s="118" t="s">
        <v>48</v>
      </c>
      <c r="IW156" s="118" t="s">
        <v>48</v>
      </c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416">SUM(CS136, -CS140)</f>
        <v>0.1366</v>
      </c>
      <c r="CT157" s="144">
        <f t="shared" si="416"/>
        <v>0.11610000000000001</v>
      </c>
      <c r="CU157" s="114">
        <f t="shared" si="416"/>
        <v>0.1227</v>
      </c>
      <c r="CV157" s="175">
        <f t="shared" si="416"/>
        <v>0.10390000000000001</v>
      </c>
      <c r="CW157" s="142">
        <f t="shared" si="416"/>
        <v>0.1137</v>
      </c>
      <c r="CX157" s="112">
        <f t="shared" si="416"/>
        <v>0.10830000000000001</v>
      </c>
      <c r="CY157" s="174">
        <f t="shared" si="416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417">SUM(DT136, -DT140)</f>
        <v>0.15329999999999999</v>
      </c>
      <c r="DU157" s="144">
        <f t="shared" si="417"/>
        <v>0.15840000000000001</v>
      </c>
      <c r="DV157" s="116">
        <f t="shared" si="417"/>
        <v>0.20019999999999999</v>
      </c>
      <c r="DW157" s="174">
        <f t="shared" si="417"/>
        <v>0.21889999999999998</v>
      </c>
      <c r="DX157" s="114">
        <f t="shared" si="417"/>
        <v>0.17419999999999999</v>
      </c>
      <c r="DY157" s="114">
        <f t="shared" si="417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18">SUM(EC142, -EC153)</f>
        <v>0</v>
      </c>
      <c r="ED157" s="6">
        <f t="shared" si="418"/>
        <v>0</v>
      </c>
      <c r="EE157" s="6">
        <f t="shared" si="418"/>
        <v>0</v>
      </c>
      <c r="EF157" s="6">
        <f t="shared" si="418"/>
        <v>0</v>
      </c>
      <c r="EG157" s="6">
        <f t="shared" si="418"/>
        <v>0</v>
      </c>
      <c r="EH157" s="6">
        <f t="shared" si="418"/>
        <v>0</v>
      </c>
      <c r="EI157" s="6">
        <f t="shared" si="418"/>
        <v>0</v>
      </c>
      <c r="EK157" s="242">
        <f t="shared" ref="EK157:EX157" si="419">SUM(EK139, -EK143)</f>
        <v>3.3999999999999996E-2</v>
      </c>
      <c r="EL157" s="243">
        <f t="shared" si="419"/>
        <v>4.0599999999999997E-2</v>
      </c>
      <c r="EM157" s="172">
        <f t="shared" si="419"/>
        <v>6.6900000000000001E-2</v>
      </c>
      <c r="EN157" s="142">
        <f t="shared" si="419"/>
        <v>6.8200000000000011E-2</v>
      </c>
      <c r="EO157" s="116">
        <f t="shared" si="419"/>
        <v>6.6400000000000001E-2</v>
      </c>
      <c r="EP157" s="175">
        <f t="shared" si="419"/>
        <v>7.690000000000001E-2</v>
      </c>
      <c r="EQ157" s="142">
        <f t="shared" si="419"/>
        <v>8.4999999999999992E-2</v>
      </c>
      <c r="ER157" s="116">
        <f t="shared" si="419"/>
        <v>8.5699999999999998E-2</v>
      </c>
      <c r="ES157" s="174">
        <f t="shared" si="419"/>
        <v>7.6100000000000001E-2</v>
      </c>
      <c r="ET157" s="142">
        <f t="shared" si="419"/>
        <v>7.8099999999999989E-2</v>
      </c>
      <c r="EU157" s="116">
        <f t="shared" si="419"/>
        <v>9.3700000000000006E-2</v>
      </c>
      <c r="EV157" s="175">
        <f t="shared" si="419"/>
        <v>0.12759999999999999</v>
      </c>
      <c r="EW157" s="142">
        <f t="shared" si="419"/>
        <v>0.12789999999999999</v>
      </c>
      <c r="EX157" s="116">
        <f t="shared" si="419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420">SUM(FS139, -FS143)</f>
        <v>0.12040000000000001</v>
      </c>
      <c r="FT157" s="175">
        <f t="shared" si="420"/>
        <v>0.11360000000000001</v>
      </c>
      <c r="FU157" s="142">
        <f t="shared" si="420"/>
        <v>0.12390000000000001</v>
      </c>
      <c r="FV157" s="116">
        <f t="shared" si="420"/>
        <v>0.1096</v>
      </c>
      <c r="FW157" s="175">
        <f t="shared" si="420"/>
        <v>0.10829999999999999</v>
      </c>
      <c r="FX157" s="142">
        <f t="shared" si="420"/>
        <v>0.1103</v>
      </c>
      <c r="FY157" s="116">
        <f t="shared" si="420"/>
        <v>0.1153</v>
      </c>
      <c r="FZ157" s="175">
        <f t="shared" si="420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421">SUM(GD139, -GD143)</f>
        <v>0.16470000000000001</v>
      </c>
      <c r="GE157" s="116">
        <f t="shared" si="421"/>
        <v>0.16339999999999999</v>
      </c>
      <c r="GF157" s="175">
        <f t="shared" si="421"/>
        <v>0.1762</v>
      </c>
      <c r="GG157" s="220">
        <f t="shared" si="421"/>
        <v>0.17370000000000002</v>
      </c>
      <c r="GH157" s="15">
        <f t="shared" si="421"/>
        <v>0.18990000000000001</v>
      </c>
      <c r="GI157" s="147">
        <f t="shared" si="421"/>
        <v>0.18790000000000001</v>
      </c>
      <c r="GJ157" s="142">
        <f t="shared" si="421"/>
        <v>0.1905</v>
      </c>
      <c r="GK157" s="116">
        <f t="shared" si="421"/>
        <v>0.19059999999999999</v>
      </c>
      <c r="GL157" s="175">
        <f>SUM(GL136, -GL142)</f>
        <v>0.1741</v>
      </c>
      <c r="GM157" s="142">
        <f t="shared" ref="GM157:GU157" si="422">SUM(GM139, -GM143)</f>
        <v>0.16930000000000001</v>
      </c>
      <c r="GN157" s="116">
        <f t="shared" si="422"/>
        <v>0.17800000000000002</v>
      </c>
      <c r="GO157" s="175">
        <f t="shared" si="422"/>
        <v>0.1656</v>
      </c>
      <c r="GP157" s="142">
        <f t="shared" si="422"/>
        <v>0.17629999999999998</v>
      </c>
      <c r="GQ157" s="116">
        <f t="shared" si="422"/>
        <v>0.1777</v>
      </c>
      <c r="GR157" s="175">
        <f t="shared" si="422"/>
        <v>0.17420000000000002</v>
      </c>
      <c r="GS157" s="116">
        <f t="shared" si="422"/>
        <v>0.18469999999999998</v>
      </c>
      <c r="GT157" s="116">
        <f t="shared" si="422"/>
        <v>0.17580000000000001</v>
      </c>
      <c r="GU157" s="116">
        <f t="shared" si="422"/>
        <v>0.1419</v>
      </c>
      <c r="GV157" s="6">
        <f t="shared" ref="GV157:HA157" si="423">SUM(GV142, -GV153)</f>
        <v>0</v>
      </c>
      <c r="GW157" s="6">
        <f t="shared" si="423"/>
        <v>0</v>
      </c>
      <c r="GX157" s="6">
        <f t="shared" si="423"/>
        <v>0</v>
      </c>
      <c r="GY157" s="6">
        <f t="shared" si="423"/>
        <v>0</v>
      </c>
      <c r="GZ157" s="6">
        <f t="shared" si="423"/>
        <v>0</v>
      </c>
      <c r="HA157" s="6">
        <f t="shared" si="423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 t="shared" ref="HH157:HM157" si="424">SUM(HH136, -HH140)</f>
        <v>9.5599999999999991E-2</v>
      </c>
      <c r="HI157" s="142">
        <f t="shared" si="424"/>
        <v>9.0400000000000008E-2</v>
      </c>
      <c r="HJ157" s="116">
        <f t="shared" si="424"/>
        <v>8.6800000000000002E-2</v>
      </c>
      <c r="HK157" s="174">
        <f t="shared" si="424"/>
        <v>8.5699999999999998E-2</v>
      </c>
      <c r="HL157" s="144">
        <f t="shared" si="424"/>
        <v>0.1116</v>
      </c>
      <c r="HM157" s="114">
        <f t="shared" si="424"/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44">
        <f>SUM(HX138, -HX143)</f>
        <v>0.1012</v>
      </c>
      <c r="HY157" s="114">
        <f>SUM(HY138, -HY143)</f>
        <v>0.1108</v>
      </c>
      <c r="HZ157" s="183">
        <f>SUM(HZ138, -HZ143)</f>
        <v>0.1143</v>
      </c>
      <c r="IA157" s="142">
        <f>SUM(IA138, -IA143)</f>
        <v>0.1132</v>
      </c>
      <c r="IB157" s="114">
        <f>SUM(IB137, -IB142)</f>
        <v>0.1167</v>
      </c>
      <c r="IC157" s="172">
        <f>SUM(IC136, -IC142)</f>
        <v>0.1144</v>
      </c>
      <c r="ID157" s="230">
        <f>SUM(ID136, -ID141)</f>
        <v>0.1298</v>
      </c>
      <c r="IE157" s="89">
        <f>SUM(IE136, -IE141)</f>
        <v>0.14710000000000001</v>
      </c>
      <c r="IF157" s="175">
        <f>SUM(IF136, -IF141)</f>
        <v>0.14949999999999999</v>
      </c>
      <c r="IG157" s="230">
        <f>SUM(IG137, -IG142)</f>
        <v>0.1416</v>
      </c>
      <c r="IH157" s="15">
        <f>SUM(IH136, -IH141)</f>
        <v>0.1535</v>
      </c>
      <c r="II157" s="183">
        <f>SUM(II137, -II142)</f>
        <v>0.1578</v>
      </c>
      <c r="IJ157" s="222">
        <f>SUM(IJ137, -IJ142)</f>
        <v>0.14910000000000001</v>
      </c>
      <c r="IK157" s="273">
        <f>SUM(IK137, -IK142)</f>
        <v>0.16120000000000001</v>
      </c>
      <c r="IL157" s="147">
        <f>SUM(IL136, -IL141)</f>
        <v>0.15309999999999999</v>
      </c>
      <c r="IM157" s="162">
        <f>SUM(IM137, -IM143)</f>
        <v>0.18969999999999998</v>
      </c>
      <c r="IN157" s="204">
        <f>SUM(IN137, -IN143)</f>
        <v>0.20039999999999999</v>
      </c>
      <c r="IO157" s="172">
        <f>SUM(IO136, -IO141)</f>
        <v>0.19740000000000002</v>
      </c>
      <c r="IP157" s="140">
        <f>SUM(IP136, -IP141)</f>
        <v>0.1968</v>
      </c>
      <c r="IQ157" s="116">
        <f>SUM(IQ137, -IQ142)</f>
        <v>0.18870000000000001</v>
      </c>
      <c r="IR157" s="175">
        <f>SUM(IR137, -IR142)</f>
        <v>0.18329999999999999</v>
      </c>
      <c r="IS157" s="220">
        <f>SUM(IS137, -IS142)</f>
        <v>0.18619999999999998</v>
      </c>
      <c r="IT157" s="15">
        <f>SUM(IT137, -IT142)</f>
        <v>0.18740000000000001</v>
      </c>
      <c r="IU157" s="147">
        <f>SUM(IU137, -IU142)</f>
        <v>0.18559999999999999</v>
      </c>
      <c r="IV157" s="116">
        <f>SUM(IV137, -IV142)</f>
        <v>0.20169999999999999</v>
      </c>
      <c r="IW157" s="116">
        <f>SUM(IW137, -IW142)</f>
        <v>0.20580000000000001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25">SUM(JM142, -JM153)</f>
        <v>0</v>
      </c>
      <c r="JN157" s="6">
        <f t="shared" si="425"/>
        <v>0</v>
      </c>
      <c r="JO157" s="6">
        <f t="shared" si="425"/>
        <v>0</v>
      </c>
      <c r="JP157" s="6">
        <f t="shared" si="425"/>
        <v>0</v>
      </c>
      <c r="JQ157" s="6">
        <f t="shared" si="425"/>
        <v>0</v>
      </c>
      <c r="JR157" s="6">
        <f t="shared" si="425"/>
        <v>0</v>
      </c>
      <c r="JS157" s="6">
        <f t="shared" si="425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59" t="s">
        <v>63</v>
      </c>
      <c r="HY158" s="119" t="s">
        <v>63</v>
      </c>
      <c r="HZ158" s="178" t="s">
        <v>63</v>
      </c>
      <c r="IA158" s="150" t="s">
        <v>48</v>
      </c>
      <c r="IB158" s="118" t="s">
        <v>45</v>
      </c>
      <c r="IC158" s="179" t="s">
        <v>45</v>
      </c>
      <c r="ID158" s="266" t="s">
        <v>54</v>
      </c>
      <c r="IE158" s="18" t="s">
        <v>48</v>
      </c>
      <c r="IF158" s="179" t="s">
        <v>45</v>
      </c>
      <c r="IG158" s="233" t="s">
        <v>52</v>
      </c>
      <c r="IH158" s="18" t="s">
        <v>45</v>
      </c>
      <c r="II158" s="195" t="s">
        <v>52</v>
      </c>
      <c r="IJ158" s="233" t="s">
        <v>52</v>
      </c>
      <c r="IK158" s="23" t="s">
        <v>51</v>
      </c>
      <c r="IL158" s="158" t="s">
        <v>46</v>
      </c>
      <c r="IM158" s="150" t="s">
        <v>46</v>
      </c>
      <c r="IN158" s="118" t="s">
        <v>48</v>
      </c>
      <c r="IO158" s="179" t="s">
        <v>48</v>
      </c>
      <c r="IP158" s="150" t="s">
        <v>48</v>
      </c>
      <c r="IQ158" s="119" t="s">
        <v>63</v>
      </c>
      <c r="IR158" s="176" t="s">
        <v>38</v>
      </c>
      <c r="IS158" s="255" t="s">
        <v>38</v>
      </c>
      <c r="IT158" s="23" t="s">
        <v>51</v>
      </c>
      <c r="IU158" s="151" t="s">
        <v>38</v>
      </c>
      <c r="IV158" s="184" t="s">
        <v>51</v>
      </c>
      <c r="IW158" s="115" t="s">
        <v>38</v>
      </c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426">SUM(EM140, -EM143)</f>
        <v>6.1199999999999997E-2</v>
      </c>
      <c r="EN159" s="142">
        <f t="shared" si="426"/>
        <v>6.59E-2</v>
      </c>
      <c r="EO159" s="116">
        <f t="shared" si="426"/>
        <v>6.0899999999999996E-2</v>
      </c>
      <c r="EP159" s="175">
        <f t="shared" si="426"/>
        <v>6.5100000000000005E-2</v>
      </c>
      <c r="EQ159" s="142">
        <f t="shared" si="426"/>
        <v>7.3899999999999993E-2</v>
      </c>
      <c r="ER159" s="116">
        <f t="shared" si="426"/>
        <v>8.3799999999999999E-2</v>
      </c>
      <c r="ES159" s="175">
        <f t="shared" si="426"/>
        <v>7.3900000000000007E-2</v>
      </c>
      <c r="ET159" s="142">
        <f t="shared" si="426"/>
        <v>6.54E-2</v>
      </c>
      <c r="EU159" s="116">
        <f t="shared" si="426"/>
        <v>8.0799999999999997E-2</v>
      </c>
      <c r="EV159" s="174">
        <f t="shared" si="426"/>
        <v>0.12440000000000001</v>
      </c>
      <c r="EW159" s="144">
        <f t="shared" si="426"/>
        <v>0.1201</v>
      </c>
      <c r="EX159" s="116">
        <f t="shared" si="426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427">SUM(FT140, -FT143)</f>
        <v>0.11080000000000001</v>
      </c>
      <c r="FU159" s="142">
        <f t="shared" si="427"/>
        <v>0.1106</v>
      </c>
      <c r="FV159" s="116">
        <f t="shared" si="427"/>
        <v>9.7700000000000009E-2</v>
      </c>
      <c r="FW159" s="175">
        <f t="shared" si="427"/>
        <v>0.10579999999999999</v>
      </c>
      <c r="FX159" s="142">
        <f t="shared" si="427"/>
        <v>0.1053</v>
      </c>
      <c r="FY159" s="116">
        <f t="shared" si="427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428">SUM(GE140, -GE143)</f>
        <v>0.15790000000000001</v>
      </c>
      <c r="GF159" s="175">
        <f t="shared" si="428"/>
        <v>0.1686</v>
      </c>
      <c r="GG159" s="220">
        <f t="shared" si="428"/>
        <v>0.16789999999999999</v>
      </c>
      <c r="GH159" s="15">
        <f t="shared" si="428"/>
        <v>0.1789</v>
      </c>
      <c r="GI159" s="147">
        <f t="shared" si="428"/>
        <v>0.15909999999999999</v>
      </c>
      <c r="GJ159" s="142">
        <f t="shared" si="428"/>
        <v>0.1532</v>
      </c>
      <c r="GK159" s="114">
        <f t="shared" si="428"/>
        <v>0.1633</v>
      </c>
      <c r="GL159" s="175">
        <f>SUM(GL139, -GL143)</f>
        <v>0.17030000000000001</v>
      </c>
      <c r="GM159" s="142">
        <f t="shared" ref="GM159:GU159" si="429">SUM(GM140, -GM143)</f>
        <v>0.15859999999999999</v>
      </c>
      <c r="GN159" s="114">
        <f t="shared" si="429"/>
        <v>0.17040000000000002</v>
      </c>
      <c r="GO159" s="175">
        <f t="shared" si="429"/>
        <v>0.1646</v>
      </c>
      <c r="GP159" s="142">
        <f t="shared" si="429"/>
        <v>0.16259999999999999</v>
      </c>
      <c r="GQ159" s="116">
        <f t="shared" si="429"/>
        <v>0.1772</v>
      </c>
      <c r="GR159" s="172">
        <f t="shared" si="429"/>
        <v>0.16450000000000001</v>
      </c>
      <c r="GS159" s="116">
        <f t="shared" si="429"/>
        <v>0.18</v>
      </c>
      <c r="GT159" s="116">
        <f t="shared" si="429"/>
        <v>0.16870000000000002</v>
      </c>
      <c r="GU159" s="116">
        <f t="shared" si="429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40">
        <f>SUM(HX136, -HX141)</f>
        <v>9.5200000000000007E-2</v>
      </c>
      <c r="HY159" s="112">
        <f>SUM(HY136, -HY141)</f>
        <v>0.10010000000000001</v>
      </c>
      <c r="HZ159" s="172">
        <f>SUM(HZ136, -HZ141)</f>
        <v>0.10690000000000001</v>
      </c>
      <c r="IA159" s="142">
        <f>SUM(IA137, -IA142)</f>
        <v>0.11260000000000001</v>
      </c>
      <c r="IB159" s="204">
        <f>SUM(IB138, -IB143)</f>
        <v>0.1133</v>
      </c>
      <c r="IC159" s="183">
        <f>SUM(IC137, -IC142)</f>
        <v>0.1096</v>
      </c>
      <c r="ID159" s="221">
        <f>SUM(ID138, -ID143)</f>
        <v>0.12609999999999999</v>
      </c>
      <c r="IE159" s="15">
        <f>SUM(IE137, -IE142)</f>
        <v>0.14629999999999999</v>
      </c>
      <c r="IF159" s="183">
        <f>SUM(IF137, -IF142)</f>
        <v>0.13800000000000001</v>
      </c>
      <c r="IG159" s="226">
        <f>SUM(IG138, -IG143)</f>
        <v>0.1361</v>
      </c>
      <c r="IH159" s="215">
        <f>SUM(IH137, -IH142)</f>
        <v>0.15260000000000001</v>
      </c>
      <c r="II159" s="171">
        <f>SUM(II138, -II143)</f>
        <v>0.15229999999999999</v>
      </c>
      <c r="IJ159" s="226">
        <f>SUM(IJ138, -IJ143)</f>
        <v>0.1404</v>
      </c>
      <c r="IK159" s="15">
        <f>SUM(IK138, -IK143)</f>
        <v>0.1535</v>
      </c>
      <c r="IL159" s="267">
        <f>SUM(IL137, -IL142)</f>
        <v>0.15179999999999999</v>
      </c>
      <c r="IM159" s="242">
        <f>SUM(IM137, -IM142)</f>
        <v>0.1681</v>
      </c>
      <c r="IN159" s="116">
        <f>SUM(IN137, -IN142)</f>
        <v>0.17169999999999999</v>
      </c>
      <c r="IO159" s="175">
        <f>SUM(IO137, -IO142)</f>
        <v>0.1734</v>
      </c>
      <c r="IP159" s="142">
        <f>SUM(IP137, -IP142)</f>
        <v>0.18590000000000001</v>
      </c>
      <c r="IQ159" s="112">
        <f>SUM(IQ136, -IQ141)</f>
        <v>0.1638</v>
      </c>
      <c r="IR159" s="174">
        <f>SUM(IR138, -IR143)</f>
        <v>0.18099999999999999</v>
      </c>
      <c r="IS159" s="221">
        <f>SUM(IS138, -IS143)</f>
        <v>0.1719</v>
      </c>
      <c r="IT159" s="15">
        <f>SUM(IT138, -IT143)</f>
        <v>0.17069999999999999</v>
      </c>
      <c r="IU159" s="145">
        <f>SUM(IU138, -IU143)</f>
        <v>0.1721</v>
      </c>
      <c r="IV159" s="116">
        <f>SUM(IV138, -IV143)</f>
        <v>0.17649999999999999</v>
      </c>
      <c r="IW159" s="114">
        <f>SUM(IW138, -IW143)</f>
        <v>0.1749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50" t="s">
        <v>45</v>
      </c>
      <c r="HY160" s="118" t="s">
        <v>45</v>
      </c>
      <c r="HZ160" s="259" t="s">
        <v>54</v>
      </c>
      <c r="IA160" s="157" t="s">
        <v>54</v>
      </c>
      <c r="IB160" s="118" t="s">
        <v>48</v>
      </c>
      <c r="IC160" s="195" t="s">
        <v>51</v>
      </c>
      <c r="ID160" s="223" t="s">
        <v>63</v>
      </c>
      <c r="IE160" s="23" t="s">
        <v>52</v>
      </c>
      <c r="IF160" s="195" t="s">
        <v>52</v>
      </c>
      <c r="IG160" s="223" t="s">
        <v>64</v>
      </c>
      <c r="IH160" s="23" t="s">
        <v>52</v>
      </c>
      <c r="II160" s="178" t="s">
        <v>64</v>
      </c>
      <c r="IJ160" s="233" t="s">
        <v>51</v>
      </c>
      <c r="IK160" s="23" t="s">
        <v>52</v>
      </c>
      <c r="IL160" s="229" t="s">
        <v>51</v>
      </c>
      <c r="IM160" s="150" t="s">
        <v>48</v>
      </c>
      <c r="IN160" s="118" t="s">
        <v>46</v>
      </c>
      <c r="IO160" s="179" t="s">
        <v>46</v>
      </c>
      <c r="IP160" s="150" t="s">
        <v>46</v>
      </c>
      <c r="IQ160" s="184" t="s">
        <v>51</v>
      </c>
      <c r="IR160" s="195" t="s">
        <v>51</v>
      </c>
      <c r="IS160" s="233" t="s">
        <v>51</v>
      </c>
      <c r="IT160" s="11" t="s">
        <v>38</v>
      </c>
      <c r="IU160" s="229" t="s">
        <v>51</v>
      </c>
      <c r="IV160" s="115" t="s">
        <v>38</v>
      </c>
      <c r="IW160" s="184" t="s">
        <v>51</v>
      </c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430">SUM(GM141, -GM143)</f>
        <v>0.14180000000000001</v>
      </c>
      <c r="GN161" s="116">
        <f t="shared" si="430"/>
        <v>0.16640000000000002</v>
      </c>
      <c r="GO161" s="174">
        <f t="shared" si="430"/>
        <v>0.15920000000000001</v>
      </c>
      <c r="GP161" s="144">
        <f t="shared" si="430"/>
        <v>0.16069999999999998</v>
      </c>
      <c r="GQ161" s="114">
        <f t="shared" si="430"/>
        <v>0.12999999999999998</v>
      </c>
      <c r="GR161" s="175">
        <f t="shared" si="430"/>
        <v>0.11870000000000001</v>
      </c>
      <c r="GS161" s="116">
        <f t="shared" si="430"/>
        <v>0.12499999999999999</v>
      </c>
      <c r="GT161" s="114">
        <f t="shared" si="430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162">
        <f>SUM(HX137, -HX142)</f>
        <v>9.2499999999999999E-2</v>
      </c>
      <c r="HY161" s="204">
        <f>SUM(HY137, -HY142)</f>
        <v>9.9000000000000005E-2</v>
      </c>
      <c r="HZ161" s="174">
        <f>SUM(HZ137, -HZ142)</f>
        <v>0.10100000000000001</v>
      </c>
      <c r="IA161" s="144">
        <f>SUM(IA138, -IA142)</f>
        <v>0.11119999999999999</v>
      </c>
      <c r="IB161" s="116">
        <f>SUM(IB138, -IB142)</f>
        <v>0.11269999999999999</v>
      </c>
      <c r="IC161" s="175">
        <f>SUM(IC138, -IC142)</f>
        <v>0.1033</v>
      </c>
      <c r="ID161" s="222">
        <f>SUM(ID137, -ID142)</f>
        <v>0.12159999999999999</v>
      </c>
      <c r="IE161" s="90">
        <f>SUM(IE138, -IE143)</f>
        <v>0.14419999999999999</v>
      </c>
      <c r="IF161" s="171">
        <f>SUM(IF138, -IF143)</f>
        <v>0.1295</v>
      </c>
      <c r="IG161" s="220">
        <f>SUM(IG136, -IG141)</f>
        <v>0.1341</v>
      </c>
      <c r="IH161" s="90">
        <f>SUM(IH138, -IH143)</f>
        <v>0.15160000000000001</v>
      </c>
      <c r="II161" s="175">
        <f>SUM(II136, -II141)</f>
        <v>0.1497</v>
      </c>
      <c r="IJ161" s="220">
        <f>SUM(IJ138, -IJ142)</f>
        <v>0.1384</v>
      </c>
      <c r="IK161" s="90">
        <f>SUM(IK138, -IK142)</f>
        <v>0.14150000000000001</v>
      </c>
      <c r="IL161" s="147">
        <f>SUM(IL138, -IL143)</f>
        <v>0.1429</v>
      </c>
      <c r="IM161" s="142">
        <f>SUM(IM137, -IM141)</f>
        <v>0.15989999999999999</v>
      </c>
      <c r="IN161" s="243">
        <f>SUM(IN137, -IN141)</f>
        <v>0.1681</v>
      </c>
      <c r="IO161" s="269">
        <f>SUM(IO137, -IO141)</f>
        <v>0.16949999999999998</v>
      </c>
      <c r="IP161" s="242">
        <f>SUM(IP137, -IP141)</f>
        <v>0.1681</v>
      </c>
      <c r="IQ161" s="116">
        <f>SUM(IQ138, -IQ143)</f>
        <v>0.15909999999999999</v>
      </c>
      <c r="IR161" s="175">
        <f>SUM(IR139, -IR143)</f>
        <v>0.17199999999999999</v>
      </c>
      <c r="IS161" s="220">
        <f>SUM(IS139, -IS143)</f>
        <v>0.17050000000000001</v>
      </c>
      <c r="IT161" s="92">
        <f>SUM(IT139, -IT143)</f>
        <v>0.1671</v>
      </c>
      <c r="IU161" s="147">
        <f>SUM(IU139, -IU143)</f>
        <v>0.16740000000000002</v>
      </c>
      <c r="IV161" s="114">
        <f>SUM(IV139, -IV143)</f>
        <v>0.1749</v>
      </c>
      <c r="IW161" s="116">
        <f>SUM(IW139, -IW143)</f>
        <v>0.17229999999999998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60" t="s">
        <v>51</v>
      </c>
      <c r="HY162" s="184" t="s">
        <v>51</v>
      </c>
      <c r="HZ162" s="179" t="s">
        <v>48</v>
      </c>
      <c r="IA162" s="159" t="s">
        <v>63</v>
      </c>
      <c r="IB162" s="119" t="s">
        <v>63</v>
      </c>
      <c r="IC162" s="178" t="s">
        <v>63</v>
      </c>
      <c r="ID162" s="223" t="s">
        <v>84</v>
      </c>
      <c r="IE162" s="18" t="s">
        <v>45</v>
      </c>
      <c r="IF162" s="179" t="s">
        <v>48</v>
      </c>
      <c r="IG162" s="228" t="s">
        <v>48</v>
      </c>
      <c r="IH162" s="23" t="s">
        <v>51</v>
      </c>
      <c r="II162" s="195" t="s">
        <v>51</v>
      </c>
      <c r="IJ162" s="228" t="s">
        <v>48</v>
      </c>
      <c r="IK162" s="32" t="s">
        <v>64</v>
      </c>
      <c r="IL162" s="229" t="s">
        <v>52</v>
      </c>
      <c r="IM162" s="160" t="s">
        <v>51</v>
      </c>
      <c r="IN162" s="184" t="s">
        <v>51</v>
      </c>
      <c r="IO162" s="195" t="s">
        <v>51</v>
      </c>
      <c r="IP162" s="160" t="s">
        <v>51</v>
      </c>
      <c r="IQ162" s="256" t="s">
        <v>54</v>
      </c>
      <c r="IR162" s="178" t="s">
        <v>63</v>
      </c>
      <c r="IS162" s="223" t="s">
        <v>63</v>
      </c>
      <c r="IT162" s="32" t="s">
        <v>63</v>
      </c>
      <c r="IU162" s="153" t="s">
        <v>63</v>
      </c>
      <c r="IV162" s="256" t="s">
        <v>54</v>
      </c>
      <c r="IW162" s="115" t="s">
        <v>41</v>
      </c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31">SUM(EC152, -EC159)</f>
        <v>0</v>
      </c>
      <c r="ED163" s="6">
        <f t="shared" si="431"/>
        <v>0</v>
      </c>
      <c r="EE163" s="6">
        <f t="shared" si="431"/>
        <v>0</v>
      </c>
      <c r="EF163" s="6">
        <f t="shared" si="431"/>
        <v>0</v>
      </c>
      <c r="EG163" s="6">
        <f t="shared" si="431"/>
        <v>0</v>
      </c>
      <c r="EH163" s="6">
        <f t="shared" si="431"/>
        <v>0</v>
      </c>
      <c r="EI163" s="6">
        <f t="shared" si="431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432">SUM(GV152, -GV159)</f>
        <v>0</v>
      </c>
      <c r="GW163" s="6">
        <f t="shared" si="432"/>
        <v>0</v>
      </c>
      <c r="GX163" s="6">
        <f t="shared" si="432"/>
        <v>0</v>
      </c>
      <c r="GY163" s="6">
        <f t="shared" si="432"/>
        <v>0</v>
      </c>
      <c r="GZ163" s="6">
        <f t="shared" si="432"/>
        <v>0</v>
      </c>
      <c r="HA163" s="6">
        <f t="shared" si="432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42">
        <f>SUM(HX138, -HX142)</f>
        <v>8.5000000000000006E-2</v>
      </c>
      <c r="HY163" s="116">
        <f>SUM(HY138, -HY142)</f>
        <v>9.8000000000000004E-2</v>
      </c>
      <c r="HZ163" s="175">
        <f>SUM(HZ138, -HZ142)</f>
        <v>9.7799999999999998E-2</v>
      </c>
      <c r="IA163" s="140">
        <f>SUM(IA136, -IA141)</f>
        <v>0.1053</v>
      </c>
      <c r="IB163" s="112">
        <f>SUM(IB136, -IB141)</f>
        <v>0.1031</v>
      </c>
      <c r="IC163" s="172">
        <f>SUM(IC136, -IC141)</f>
        <v>0.1026</v>
      </c>
      <c r="ID163" s="222">
        <f>SUM(ID137, -ID141)</f>
        <v>0.11449999999999999</v>
      </c>
      <c r="IE163" s="215">
        <f>SUM(IE137, -IE141)</f>
        <v>0.13320000000000001</v>
      </c>
      <c r="IF163" s="175">
        <f>SUM(IF137, -IF141)</f>
        <v>0.1227</v>
      </c>
      <c r="IG163" s="220">
        <f>SUM(IG137, -IG141)</f>
        <v>0.1237</v>
      </c>
      <c r="IH163" s="15">
        <f>SUM(IH138, -IH142)</f>
        <v>0.13719999999999999</v>
      </c>
      <c r="II163" s="175">
        <f>SUM(II138, -II142)</f>
        <v>0.14269999999999999</v>
      </c>
      <c r="IJ163" s="220">
        <f>SUM(IJ136, -IJ141)</f>
        <v>0.13779999999999998</v>
      </c>
      <c r="IK163" s="15">
        <f>SUM(IK136, -IK141)</f>
        <v>0.1399</v>
      </c>
      <c r="IL163" s="141">
        <f>SUM(IL138, -IL142)</f>
        <v>0.1225</v>
      </c>
      <c r="IM163" s="142">
        <f>SUM(IM138, -IM143)</f>
        <v>0.14779999999999999</v>
      </c>
      <c r="IN163" s="116">
        <f>SUM(IN138, -IN143)</f>
        <v>0.1585</v>
      </c>
      <c r="IO163" s="175">
        <f>SUM(IO138, -IO143)</f>
        <v>0.16259999999999999</v>
      </c>
      <c r="IP163" s="142">
        <f>SUM(IP138, -IP143)</f>
        <v>0.16040000000000001</v>
      </c>
      <c r="IQ163" s="114">
        <f>SUM(IQ138, -IQ142)</f>
        <v>0.156</v>
      </c>
      <c r="IR163" s="172">
        <f>SUM(IR136, -IR141)</f>
        <v>0.1598</v>
      </c>
      <c r="IS163" s="222">
        <f>SUM(IS136, -IS141)</f>
        <v>0.1605</v>
      </c>
      <c r="IT163" s="89">
        <f>SUM(IT136, -IT141)</f>
        <v>0.16349999999999998</v>
      </c>
      <c r="IU163" s="146">
        <f>SUM(IU136, -IU141)</f>
        <v>0.16020000000000001</v>
      </c>
      <c r="IV163" s="114">
        <f>SUM(IV138, -IV142)</f>
        <v>0.1643</v>
      </c>
      <c r="IW163" s="116">
        <f>SUM(IW138, -IW142)</f>
        <v>0.161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433">SUM(JM152, -JM159)</f>
        <v>0</v>
      </c>
      <c r="JN163" s="6">
        <f t="shared" si="433"/>
        <v>0</v>
      </c>
      <c r="JO163" s="6">
        <f t="shared" si="433"/>
        <v>0</v>
      </c>
      <c r="JP163" s="6">
        <f t="shared" si="433"/>
        <v>0</v>
      </c>
      <c r="JQ163" s="6">
        <f t="shared" si="433"/>
        <v>0</v>
      </c>
      <c r="JR163" s="6">
        <f t="shared" si="433"/>
        <v>0</v>
      </c>
      <c r="JS163" s="6">
        <f t="shared" si="433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38" t="s">
        <v>68</v>
      </c>
      <c r="HY164" s="118" t="s">
        <v>46</v>
      </c>
      <c r="HZ164" s="178" t="s">
        <v>40</v>
      </c>
      <c r="IA164" s="159" t="s">
        <v>65</v>
      </c>
      <c r="IB164" s="119" t="s">
        <v>65</v>
      </c>
      <c r="IC164" s="179" t="s">
        <v>46</v>
      </c>
      <c r="ID164" s="233" t="s">
        <v>52</v>
      </c>
      <c r="IE164" s="260" t="s">
        <v>54</v>
      </c>
      <c r="IF164" s="195" t="s">
        <v>51</v>
      </c>
      <c r="IG164" s="233" t="s">
        <v>51</v>
      </c>
      <c r="IH164" s="18" t="s">
        <v>48</v>
      </c>
      <c r="II164" s="179" t="s">
        <v>48</v>
      </c>
      <c r="IJ164" s="223" t="s">
        <v>64</v>
      </c>
      <c r="IK164" s="18" t="s">
        <v>48</v>
      </c>
      <c r="IL164" s="158" t="s">
        <v>48</v>
      </c>
      <c r="IM164" s="160" t="s">
        <v>52</v>
      </c>
      <c r="IN164" s="256" t="s">
        <v>54</v>
      </c>
      <c r="IO164" s="176" t="s">
        <v>38</v>
      </c>
      <c r="IP164" s="157" t="s">
        <v>54</v>
      </c>
      <c r="IQ164" s="115" t="s">
        <v>38</v>
      </c>
      <c r="IR164" s="176" t="s">
        <v>41</v>
      </c>
      <c r="IS164" s="255" t="s">
        <v>41</v>
      </c>
      <c r="IT164" s="260" t="s">
        <v>54</v>
      </c>
      <c r="IU164" s="151" t="s">
        <v>41</v>
      </c>
      <c r="IV164" s="115" t="s">
        <v>41</v>
      </c>
      <c r="IW164" s="256" t="s">
        <v>54</v>
      </c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40">
        <f>SUM(HX139, -HX143)</f>
        <v>7.7299999999999994E-2</v>
      </c>
      <c r="HY165" s="243">
        <f>SUM(HY137, -HY141)</f>
        <v>8.14E-2</v>
      </c>
      <c r="HZ165" s="175">
        <f>SUM(HZ136, -HZ140)</f>
        <v>8.9599999999999999E-2</v>
      </c>
      <c r="IA165" s="142">
        <f>SUM(IA136, -IA140)</f>
        <v>8.3699999999999997E-2</v>
      </c>
      <c r="IB165" s="116">
        <f>SUM(IB136, -IB140)</f>
        <v>8.2400000000000001E-2</v>
      </c>
      <c r="IC165" s="269">
        <f>SUM(IC137, -IC141)</f>
        <v>9.7799999999999998E-2</v>
      </c>
      <c r="ID165" s="226">
        <f>SUM(ID138, -ID142)</f>
        <v>0.1109</v>
      </c>
      <c r="IE165" s="92">
        <f>SUM(IE138, -IE142)</f>
        <v>0.12369999999999999</v>
      </c>
      <c r="IF165" s="175">
        <f>SUM(IF138, -IF142)</f>
        <v>0.1099</v>
      </c>
      <c r="IG165" s="220">
        <f>SUM(IG138, -IG142)</f>
        <v>0.11249999999999999</v>
      </c>
      <c r="IH165" s="15">
        <f>SUM(IH137, -IH141)</f>
        <v>0.13450000000000001</v>
      </c>
      <c r="II165" s="175">
        <f>SUM(II137, -II141)</f>
        <v>0.1283</v>
      </c>
      <c r="IJ165" s="220">
        <f>SUM(IJ137, -IJ141)</f>
        <v>0.1273</v>
      </c>
      <c r="IK165" s="15">
        <f>SUM(IK137, -IK141)</f>
        <v>0.1363</v>
      </c>
      <c r="IL165" s="147">
        <f>SUM(IL137, -IL141)</f>
        <v>0.11529999999999999</v>
      </c>
      <c r="IM165" s="149">
        <f>SUM(IM138, -IM142)</f>
        <v>0.12620000000000001</v>
      </c>
      <c r="IN165" s="114">
        <f>SUM(IN138, -IN142)</f>
        <v>0.1298</v>
      </c>
      <c r="IO165" s="174">
        <f>SUM(IO139, -IO143)</f>
        <v>0.13969999999999999</v>
      </c>
      <c r="IP165" s="144">
        <f>SUM(IP138, -IP142)</f>
        <v>0.13689999999999999</v>
      </c>
      <c r="IQ165" s="114">
        <f>SUM(IQ139, -IQ143)</f>
        <v>0.14710000000000001</v>
      </c>
      <c r="IR165" s="175">
        <f>SUM(IR138, -IR142)</f>
        <v>0.15789999999999998</v>
      </c>
      <c r="IS165" s="220">
        <f>SUM(IS138, -IS142)</f>
        <v>0.1479</v>
      </c>
      <c r="IT165" s="92">
        <f>SUM(IT138, -IT142)</f>
        <v>0.1512</v>
      </c>
      <c r="IU165" s="147">
        <f>SUM(IU138, -IU142)</f>
        <v>0.14899999999999999</v>
      </c>
      <c r="IV165" s="116">
        <f>SUM(IV139, -IV142)</f>
        <v>0.16270000000000001</v>
      </c>
      <c r="IW165" s="114">
        <f>SUM(IW139, -IW142)</f>
        <v>0.15840000000000001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50" t="s">
        <v>46</v>
      </c>
      <c r="HY166" s="184" t="s">
        <v>52</v>
      </c>
      <c r="HZ166" s="173" t="s">
        <v>60</v>
      </c>
      <c r="IA166" s="159" t="s">
        <v>40</v>
      </c>
      <c r="IB166" s="184" t="s">
        <v>52</v>
      </c>
      <c r="IC166" s="176" t="s">
        <v>41</v>
      </c>
      <c r="ID166" s="233" t="s">
        <v>51</v>
      </c>
      <c r="IE166" s="23" t="s">
        <v>51</v>
      </c>
      <c r="IF166" s="173" t="s">
        <v>70</v>
      </c>
      <c r="IG166" s="266" t="s">
        <v>54</v>
      </c>
      <c r="IH166" s="260" t="s">
        <v>54</v>
      </c>
      <c r="II166" s="259" t="s">
        <v>54</v>
      </c>
      <c r="IJ166" s="266" t="s">
        <v>54</v>
      </c>
      <c r="IK166" s="260" t="s">
        <v>54</v>
      </c>
      <c r="IL166" s="151" t="s">
        <v>38</v>
      </c>
      <c r="IM166" s="157" t="s">
        <v>54</v>
      </c>
      <c r="IN166" s="184" t="s">
        <v>52</v>
      </c>
      <c r="IO166" s="173" t="s">
        <v>60</v>
      </c>
      <c r="IP166" s="154" t="s">
        <v>38</v>
      </c>
      <c r="IQ166" s="115" t="s">
        <v>41</v>
      </c>
      <c r="IR166" s="259" t="s">
        <v>54</v>
      </c>
      <c r="IS166" s="266" t="s">
        <v>54</v>
      </c>
      <c r="IT166" s="11" t="s">
        <v>41</v>
      </c>
      <c r="IU166" s="265" t="s">
        <v>54</v>
      </c>
      <c r="IV166" s="113" t="s">
        <v>60</v>
      </c>
      <c r="IW166" s="113" t="s">
        <v>60</v>
      </c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2">
        <f>SUM(HX137, -HX141)</f>
        <v>7.3599999999999999E-2</v>
      </c>
      <c r="HY167" s="111">
        <f>SUM(HY138, -HY141)</f>
        <v>8.0399999999999999E-2</v>
      </c>
      <c r="HZ167" s="175">
        <f>SUM(HZ139, -HZ143)</f>
        <v>8.2199999999999995E-2</v>
      </c>
      <c r="IA167" s="142">
        <f>SUM(IA136, -IA139)</f>
        <v>7.9199999999999993E-2</v>
      </c>
      <c r="IB167" s="111">
        <f>SUM(IB137, -IB141)</f>
        <v>7.5600000000000001E-2</v>
      </c>
      <c r="IC167" s="175">
        <f>SUM(IC139, -IC143)</f>
        <v>9.7199999999999995E-2</v>
      </c>
      <c r="ID167" s="220">
        <f>SUM(ID138, -ID141)</f>
        <v>0.1038</v>
      </c>
      <c r="IE167" s="15">
        <f>SUM(IE138, -IE141)</f>
        <v>0.1106</v>
      </c>
      <c r="IF167" s="175">
        <f>SUM(IF139, -IF143)</f>
        <v>9.8799999999999999E-2</v>
      </c>
      <c r="IG167" s="221">
        <f>SUM(IG138, -IG141)</f>
        <v>9.459999999999999E-2</v>
      </c>
      <c r="IH167" s="92">
        <f>SUM(IH138, -IH141)</f>
        <v>0.11910000000000001</v>
      </c>
      <c r="II167" s="174">
        <f>SUM(II138, -II141)</f>
        <v>0.1132</v>
      </c>
      <c r="IJ167" s="221">
        <f>SUM(IJ138, -IJ141)</f>
        <v>0.1166</v>
      </c>
      <c r="IK167" s="92">
        <f>SUM(IK138, -IK141)</f>
        <v>0.1166</v>
      </c>
      <c r="IL167" s="145">
        <f>SUM(IL139, -IL143)</f>
        <v>0.1153</v>
      </c>
      <c r="IM167" s="144">
        <f>SUM(IM138, -IM141)</f>
        <v>0.11799999999999999</v>
      </c>
      <c r="IN167" s="111">
        <f>SUM(IN138, -IN141)</f>
        <v>0.12620000000000001</v>
      </c>
      <c r="IO167" s="175">
        <f>SUM(IO140, -IO143)</f>
        <v>0.13489999999999999</v>
      </c>
      <c r="IP167" s="144">
        <f>SUM(IP139, -IP143)</f>
        <v>0.1326</v>
      </c>
      <c r="IQ167" s="116">
        <f>SUM(IQ139, -IQ142)</f>
        <v>0.14400000000000002</v>
      </c>
      <c r="IR167" s="174">
        <f>SUM(IR139, -IR142)</f>
        <v>0.1489</v>
      </c>
      <c r="IS167" s="221">
        <f>SUM(IS139, -IS142)</f>
        <v>0.14649999999999999</v>
      </c>
      <c r="IT167" s="15">
        <f>SUM(IT139, -IT142)</f>
        <v>0.14760000000000001</v>
      </c>
      <c r="IU167" s="145">
        <f>SUM(IU139, -IU142)</f>
        <v>0.14430000000000001</v>
      </c>
      <c r="IV167" s="116">
        <f>SUM(IV140, -IV143)</f>
        <v>0.1492</v>
      </c>
      <c r="IW167" s="116">
        <f>SUM(IW140, -IW143)</f>
        <v>0.15459999999999999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60" t="s">
        <v>52</v>
      </c>
      <c r="HY168" s="113" t="s">
        <v>68</v>
      </c>
      <c r="HZ168" s="178" t="s">
        <v>65</v>
      </c>
      <c r="IA168" s="150" t="s">
        <v>46</v>
      </c>
      <c r="IB168" s="115" t="s">
        <v>38</v>
      </c>
      <c r="IC168" s="195" t="s">
        <v>52</v>
      </c>
      <c r="ID168" s="255" t="s">
        <v>41</v>
      </c>
      <c r="IE168" s="42" t="s">
        <v>70</v>
      </c>
      <c r="IF168" s="259" t="s">
        <v>54</v>
      </c>
      <c r="IG168" s="223" t="s">
        <v>65</v>
      </c>
      <c r="IH168" s="42" t="s">
        <v>70</v>
      </c>
      <c r="II168" s="178" t="s">
        <v>65</v>
      </c>
      <c r="IJ168" s="228" t="s">
        <v>49</v>
      </c>
      <c r="IK168" s="11" t="s">
        <v>38</v>
      </c>
      <c r="IL168" s="153" t="s">
        <v>65</v>
      </c>
      <c r="IM168" s="159" t="s">
        <v>40</v>
      </c>
      <c r="IN168" s="115" t="s">
        <v>38</v>
      </c>
      <c r="IO168" s="259" t="s">
        <v>54</v>
      </c>
      <c r="IP168" s="138" t="s">
        <v>60</v>
      </c>
      <c r="IQ168" s="118" t="s">
        <v>46</v>
      </c>
      <c r="IR168" s="173" t="s">
        <v>60</v>
      </c>
      <c r="IS168" s="219" t="s">
        <v>60</v>
      </c>
      <c r="IT168" s="42" t="s">
        <v>60</v>
      </c>
      <c r="IU168" s="143" t="s">
        <v>60</v>
      </c>
      <c r="IV168" s="119" t="s">
        <v>63</v>
      </c>
      <c r="IW168" s="119" t="s">
        <v>63</v>
      </c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O169" t="s">
        <v>62</v>
      </c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34">SUM(EC158, -EC165)</f>
        <v>0</v>
      </c>
      <c r="ED169" s="6">
        <f t="shared" si="434"/>
        <v>0</v>
      </c>
      <c r="EE169" s="6">
        <f t="shared" si="434"/>
        <v>0</v>
      </c>
      <c r="EF169" s="6">
        <f t="shared" si="434"/>
        <v>0</v>
      </c>
      <c r="EG169" s="6">
        <f t="shared" si="434"/>
        <v>0</v>
      </c>
      <c r="EH169" s="6">
        <f t="shared" si="434"/>
        <v>0</v>
      </c>
      <c r="EI169" s="6">
        <f t="shared" si="434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435">SUM(FT136, -FT140)</f>
        <v>7.2999999999999995E-2</v>
      </c>
      <c r="FU169" s="142">
        <f t="shared" si="435"/>
        <v>8.2199999999999995E-2</v>
      </c>
      <c r="FV169" s="116">
        <f t="shared" si="435"/>
        <v>8.0099999999999991E-2</v>
      </c>
      <c r="FW169" s="175">
        <f t="shared" si="435"/>
        <v>7.3499999999999996E-2</v>
      </c>
      <c r="FX169" s="142">
        <f t="shared" si="435"/>
        <v>5.9600000000000007E-2</v>
      </c>
      <c r="FY169" s="111">
        <f t="shared" si="435"/>
        <v>7.4099999999999999E-2</v>
      </c>
      <c r="FZ169" s="183">
        <f t="shared" si="435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436">SUM(GV158, -GV165)</f>
        <v>0</v>
      </c>
      <c r="GW169" s="6">
        <f t="shared" si="436"/>
        <v>0</v>
      </c>
      <c r="GX169" s="6">
        <f t="shared" si="436"/>
        <v>0</v>
      </c>
      <c r="GY169" s="6">
        <f t="shared" si="436"/>
        <v>0</v>
      </c>
      <c r="GZ169" s="6">
        <f t="shared" si="436"/>
        <v>0</v>
      </c>
      <c r="HA169" s="6">
        <f t="shared" si="436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49">
        <f>SUM(HX138, -HX141)</f>
        <v>6.6100000000000006E-2</v>
      </c>
      <c r="HY169" s="112">
        <f>SUM(HY139, -HY143)</f>
        <v>7.5799999999999992E-2</v>
      </c>
      <c r="HZ169" s="175">
        <f>SUM(HZ136, -HZ139)</f>
        <v>7.8200000000000006E-2</v>
      </c>
      <c r="IA169" s="242">
        <f>SUM(IA137, -IA141)</f>
        <v>7.4499999999999997E-2</v>
      </c>
      <c r="IB169" s="114">
        <f>SUM(IB139, -IB143)</f>
        <v>7.3499999999999996E-2</v>
      </c>
      <c r="IC169" s="171">
        <f>SUM(IC138, -IC141)</f>
        <v>9.1499999999999998E-2</v>
      </c>
      <c r="ID169" s="220">
        <f>SUM(ID139, -ID143)</f>
        <v>9.3299999999999994E-2</v>
      </c>
      <c r="IE169" s="15">
        <f>SUM(IE139, -IE143)</f>
        <v>9.3799999999999994E-2</v>
      </c>
      <c r="IF169" s="174">
        <f>SUM(IF138, -IF141)</f>
        <v>9.459999999999999E-2</v>
      </c>
      <c r="IG169" s="220">
        <f>SUM(IG136, -IG140)</f>
        <v>8.9800000000000005E-2</v>
      </c>
      <c r="IH169" s="15">
        <f>SUM(IH139, -IH143)</f>
        <v>0.1016</v>
      </c>
      <c r="II169" s="175">
        <f>SUM(II136, -II140)</f>
        <v>0.11199999999999999</v>
      </c>
      <c r="IJ169" s="220">
        <f>SUM(IJ136, -IJ140)</f>
        <v>0.11009999999999999</v>
      </c>
      <c r="IK169" s="92">
        <f>SUM(IK139, -IK143)</f>
        <v>0.1017</v>
      </c>
      <c r="IL169" s="147">
        <f>SUM(IL136, -IL140)</f>
        <v>0.1051</v>
      </c>
      <c r="IM169" s="142">
        <f>SUM(IM136, -IM140)</f>
        <v>0.1177</v>
      </c>
      <c r="IN169" s="114">
        <f>SUM(IN139, -IN143)</f>
        <v>0.125</v>
      </c>
      <c r="IO169" s="174">
        <f>SUM(IO138, -IO142)</f>
        <v>0.12609999999999999</v>
      </c>
      <c r="IP169" s="142">
        <f>SUM(IP140, -IP143)</f>
        <v>0.12050000000000001</v>
      </c>
      <c r="IQ169" s="243">
        <f>SUM(IQ137, -IQ141)</f>
        <v>0.13340000000000002</v>
      </c>
      <c r="IR169" s="175">
        <f>SUM(IR140, -IR143)</f>
        <v>0.14729999999999999</v>
      </c>
      <c r="IS169" s="220">
        <f>SUM(IS140, -IS143)</f>
        <v>0.14410000000000001</v>
      </c>
      <c r="IT169" s="15">
        <f>SUM(IT140, -IT143)</f>
        <v>0.13650000000000001</v>
      </c>
      <c r="IU169" s="147">
        <f>SUM(IU140, -IU143)</f>
        <v>0.1323</v>
      </c>
      <c r="IV169" s="112">
        <f>SUM(IV136, -IV141)</f>
        <v>0.14810000000000001</v>
      </c>
      <c r="IW169" s="112">
        <f>SUM(IW136, -IW141)</f>
        <v>0.1484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37">SUM(JM158, -JM165)</f>
        <v>0</v>
      </c>
      <c r="JN169" s="6">
        <f t="shared" si="437"/>
        <v>0</v>
      </c>
      <c r="JO169" s="6">
        <f t="shared" si="437"/>
        <v>0</v>
      </c>
      <c r="JP169" s="6">
        <f t="shared" si="437"/>
        <v>0</v>
      </c>
      <c r="JQ169" s="6">
        <f t="shared" si="437"/>
        <v>0</v>
      </c>
      <c r="JR169" s="6">
        <f t="shared" si="437"/>
        <v>0</v>
      </c>
      <c r="JS169" s="6">
        <f t="shared" si="437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59" t="s">
        <v>40</v>
      </c>
      <c r="HY170" s="119" t="s">
        <v>40</v>
      </c>
      <c r="HZ170" s="176" t="s">
        <v>38</v>
      </c>
      <c r="IA170" s="160" t="s">
        <v>52</v>
      </c>
      <c r="IB170" s="115" t="s">
        <v>41</v>
      </c>
      <c r="IC170" s="176" t="s">
        <v>38</v>
      </c>
      <c r="ID170" s="219" t="s">
        <v>68</v>
      </c>
      <c r="IE170" s="32" t="s">
        <v>40</v>
      </c>
      <c r="IF170" s="178" t="s">
        <v>40</v>
      </c>
      <c r="IG170" s="223" t="s">
        <v>40</v>
      </c>
      <c r="IH170" s="32" t="s">
        <v>40</v>
      </c>
      <c r="II170" s="176" t="s">
        <v>39</v>
      </c>
      <c r="IJ170" s="223" t="s">
        <v>65</v>
      </c>
      <c r="IK170" s="32" t="s">
        <v>65</v>
      </c>
      <c r="IL170" s="143" t="s">
        <v>60</v>
      </c>
      <c r="IM170" s="159" t="s">
        <v>65</v>
      </c>
      <c r="IN170" s="113" t="s">
        <v>60</v>
      </c>
      <c r="IO170" s="195" t="s">
        <v>52</v>
      </c>
      <c r="IP170" s="160" t="s">
        <v>52</v>
      </c>
      <c r="IQ170" s="113" t="s">
        <v>60</v>
      </c>
      <c r="IR170" s="173" t="s">
        <v>68</v>
      </c>
      <c r="IS170" s="228" t="s">
        <v>46</v>
      </c>
      <c r="IT170" s="18" t="s">
        <v>46</v>
      </c>
      <c r="IU170" s="158" t="s">
        <v>46</v>
      </c>
      <c r="IV170" s="113" t="s">
        <v>68</v>
      </c>
      <c r="IW170" s="118" t="s">
        <v>46</v>
      </c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438">SUM(FS136, -FS139)</f>
        <v>7.3099999999999998E-2</v>
      </c>
      <c r="FT171" s="175">
        <f t="shared" si="438"/>
        <v>7.0199999999999999E-2</v>
      </c>
      <c r="FU171" s="142">
        <f t="shared" si="438"/>
        <v>6.8899999999999989E-2</v>
      </c>
      <c r="FV171" s="116">
        <f t="shared" si="438"/>
        <v>6.8199999999999997E-2</v>
      </c>
      <c r="FW171" s="175">
        <f t="shared" si="438"/>
        <v>7.0999999999999994E-2</v>
      </c>
      <c r="FX171" s="142">
        <f t="shared" si="438"/>
        <v>5.4600000000000003E-2</v>
      </c>
      <c r="FY171" s="116">
        <f t="shared" si="438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42">
        <f>SUM(HX136, -HX140)</f>
        <v>6.5500000000000003E-2</v>
      </c>
      <c r="HY171" s="116">
        <f>SUM(HY136, -HY140)</f>
        <v>6.8200000000000011E-2</v>
      </c>
      <c r="HZ171" s="174">
        <f>SUM(HZ140, -HZ143)</f>
        <v>7.0800000000000002E-2</v>
      </c>
      <c r="IA171" s="149">
        <f>SUM(IA138, -IA141)</f>
        <v>7.3099999999999998E-2</v>
      </c>
      <c r="IB171" s="116">
        <f>SUM(IB139, -IB142)</f>
        <v>7.2899999999999993E-2</v>
      </c>
      <c r="IC171" s="174">
        <f>SUM(IC139, -IC142)</f>
        <v>7.6800000000000007E-2</v>
      </c>
      <c r="ID171" s="222">
        <f>SUM(ID140, -ID143)</f>
        <v>7.8200000000000006E-2</v>
      </c>
      <c r="IE171" s="15">
        <f>SUM(IE136, -IE140)</f>
        <v>9.2300000000000007E-2</v>
      </c>
      <c r="IF171" s="175">
        <f>SUM(IF136, -IF140)</f>
        <v>9.2399999999999996E-2</v>
      </c>
      <c r="IG171" s="220">
        <f>SUM(IG136, -IG139)</f>
        <v>8.8200000000000001E-2</v>
      </c>
      <c r="IH171" s="15">
        <f>SUM(IH136, -IH140)</f>
        <v>9.5899999999999999E-2</v>
      </c>
      <c r="II171" s="172">
        <f>SUM(II139, -II143)</f>
        <v>9.6600000000000005E-2</v>
      </c>
      <c r="IJ171" s="220">
        <f>SUM(IJ137, -IJ140)</f>
        <v>9.9599999999999994E-2</v>
      </c>
      <c r="IK171" s="15">
        <f>SUM(IK136, -IK140)</f>
        <v>0.1003</v>
      </c>
      <c r="IL171" s="147">
        <f>SUM(IL140, -IL143)</f>
        <v>0.10489999999999999</v>
      </c>
      <c r="IM171" s="142">
        <f>SUM(IM136, -IM139)</f>
        <v>0.11700000000000001</v>
      </c>
      <c r="IN171" s="116">
        <f>SUM(IN140, -IN143)</f>
        <v>0.12379999999999999</v>
      </c>
      <c r="IO171" s="171">
        <f>SUM(IO138, -IO141)</f>
        <v>0.1222</v>
      </c>
      <c r="IP171" s="149">
        <f>SUM(IP138, -IP141)</f>
        <v>0.11910000000000001</v>
      </c>
      <c r="IQ171" s="116">
        <f>SUM(IQ140, -IQ143)</f>
        <v>0.12169999999999999</v>
      </c>
      <c r="IR171" s="172">
        <f>SUM(IR140, -IR142)</f>
        <v>0.12419999999999999</v>
      </c>
      <c r="IS171" s="234">
        <f>SUM(IS137, -IS141)</f>
        <v>0.13189999999999999</v>
      </c>
      <c r="IT171" s="273">
        <f>SUM(IT137, -IT141)</f>
        <v>0.1341</v>
      </c>
      <c r="IU171" s="267">
        <f>SUM(IU137, -IU141)</f>
        <v>0.13009999999999999</v>
      </c>
      <c r="IV171" s="112">
        <f>SUM(IV140, -IV142)</f>
        <v>0.13700000000000001</v>
      </c>
      <c r="IW171" s="243">
        <f>SUM(IW137, -IW141)</f>
        <v>0.1411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54" t="s">
        <v>41</v>
      </c>
      <c r="HY172" s="113" t="s">
        <v>60</v>
      </c>
      <c r="HZ172" s="173" t="s">
        <v>68</v>
      </c>
      <c r="IA172" s="154" t="s">
        <v>38</v>
      </c>
      <c r="IB172" s="118" t="s">
        <v>46</v>
      </c>
      <c r="IC172" s="173" t="s">
        <v>68</v>
      </c>
      <c r="ID172" s="255" t="s">
        <v>39</v>
      </c>
      <c r="IE172" s="11" t="s">
        <v>39</v>
      </c>
      <c r="IF172" s="176" t="s">
        <v>39</v>
      </c>
      <c r="IG172" s="255" t="s">
        <v>39</v>
      </c>
      <c r="IH172" s="11" t="s">
        <v>39</v>
      </c>
      <c r="II172" s="178" t="s">
        <v>40</v>
      </c>
      <c r="IJ172" s="233" t="s">
        <v>55</v>
      </c>
      <c r="IK172" s="18" t="s">
        <v>49</v>
      </c>
      <c r="IL172" s="151" t="s">
        <v>39</v>
      </c>
      <c r="IM172" s="138" t="s">
        <v>60</v>
      </c>
      <c r="IN172" s="119" t="s">
        <v>65</v>
      </c>
      <c r="IO172" s="176" t="s">
        <v>41</v>
      </c>
      <c r="IP172" s="159" t="s">
        <v>65</v>
      </c>
      <c r="IQ172" s="113" t="s">
        <v>68</v>
      </c>
      <c r="IR172" s="179" t="s">
        <v>46</v>
      </c>
      <c r="IS172" s="219" t="s">
        <v>68</v>
      </c>
      <c r="IT172" s="42" t="s">
        <v>68</v>
      </c>
      <c r="IU172" s="143" t="s">
        <v>68</v>
      </c>
      <c r="IV172" s="118" t="s">
        <v>46</v>
      </c>
      <c r="IW172" s="113" t="s">
        <v>68</v>
      </c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N173" t="s">
        <v>62</v>
      </c>
      <c r="BQ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42">
        <f>SUM(HX140, -HX143)</f>
        <v>6.4799999999999996E-2</v>
      </c>
      <c r="HY173" s="116">
        <f>SUM(HY139, -HY142)</f>
        <v>6.3E-2</v>
      </c>
      <c r="HZ173" s="172">
        <f>SUM(HZ139, -HZ142)</f>
        <v>6.5700000000000008E-2</v>
      </c>
      <c r="IA173" s="144">
        <f>SUM(IA139, -IA143)</f>
        <v>6.6200000000000009E-2</v>
      </c>
      <c r="IB173" s="243">
        <f>SUM(IB138, -IB141)</f>
        <v>7.1599999999999997E-2</v>
      </c>
      <c r="IC173" s="172">
        <f>SUM(IC140, -IC143)</f>
        <v>7.2899999999999993E-2</v>
      </c>
      <c r="ID173" s="222">
        <f>SUM(ID139, -ID142)</f>
        <v>7.8099999999999989E-2</v>
      </c>
      <c r="IE173" s="89">
        <f>SUM(IE140, -IE143)</f>
        <v>8.8399999999999992E-2</v>
      </c>
      <c r="IF173" s="172">
        <f>SUM(IF140, -IF143)</f>
        <v>9.1999999999999998E-2</v>
      </c>
      <c r="IG173" s="222">
        <f>SUM(IG139, -IG143)</f>
        <v>8.7399999999999992E-2</v>
      </c>
      <c r="IH173" s="89">
        <f>SUM(IH140, -IH143)</f>
        <v>9.01E-2</v>
      </c>
      <c r="II173" s="175">
        <f>SUM(II136, -II139)</f>
        <v>9.219999999999999E-2</v>
      </c>
      <c r="IJ173" s="221">
        <f>SUM(IJ138, -IJ140)</f>
        <v>8.8899999999999993E-2</v>
      </c>
      <c r="IK173" s="15">
        <f>SUM(IK137, -IK140)</f>
        <v>9.6700000000000008E-2</v>
      </c>
      <c r="IL173" s="146">
        <f>SUM(IL139, -IL142)</f>
        <v>9.4899999999999998E-2</v>
      </c>
      <c r="IM173" s="142">
        <f>SUM(IM139, -IM143)</f>
        <v>0.11459999999999999</v>
      </c>
      <c r="IN173" s="116">
        <f>SUM(IN136, -IN140)</f>
        <v>0.11650000000000002</v>
      </c>
      <c r="IO173" s="175">
        <f>SUM(IO139, -IO142)</f>
        <v>0.1032</v>
      </c>
      <c r="IP173" s="142">
        <f>SUM(IP136, -IP140)</f>
        <v>0.1176</v>
      </c>
      <c r="IQ173" s="112">
        <f>SUM(IQ140, -IQ142)</f>
        <v>0.1186</v>
      </c>
      <c r="IR173" s="269">
        <f>SUM(IR137, -IR141)</f>
        <v>0.1207</v>
      </c>
      <c r="IS173" s="222">
        <f>SUM(IS140, -IS142)</f>
        <v>0.1201</v>
      </c>
      <c r="IT173" s="89">
        <f>SUM(IT140, -IT142)</f>
        <v>0.11699999999999999</v>
      </c>
      <c r="IU173" s="146">
        <f>SUM(IU140, -IU142)</f>
        <v>0.10920000000000001</v>
      </c>
      <c r="IV173" s="243">
        <f>SUM(IV137, -IV141)</f>
        <v>0.13440000000000002</v>
      </c>
      <c r="IW173" s="112">
        <f>SUM(IW140, -IW142)</f>
        <v>0.14069999999999999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M174" t="s">
        <v>62</v>
      </c>
      <c r="BP174" t="s">
        <v>62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38" t="s">
        <v>60</v>
      </c>
      <c r="HY174" s="115" t="s">
        <v>41</v>
      </c>
      <c r="HZ174" s="195" t="s">
        <v>52</v>
      </c>
      <c r="IA174" s="154" t="s">
        <v>41</v>
      </c>
      <c r="IB174" s="119" t="s">
        <v>40</v>
      </c>
      <c r="IC174" s="176" t="s">
        <v>39</v>
      </c>
      <c r="ID174" s="228" t="s">
        <v>49</v>
      </c>
      <c r="IE174" s="32" t="s">
        <v>65</v>
      </c>
      <c r="IF174" s="178" t="s">
        <v>65</v>
      </c>
      <c r="IG174" s="219" t="s">
        <v>70</v>
      </c>
      <c r="IH174" s="42" t="s">
        <v>60</v>
      </c>
      <c r="II174" s="179" t="s">
        <v>49</v>
      </c>
      <c r="IJ174" s="255" t="s">
        <v>39</v>
      </c>
      <c r="IK174" s="11" t="s">
        <v>39</v>
      </c>
      <c r="IL174" s="153" t="s">
        <v>40</v>
      </c>
      <c r="IM174" s="154" t="s">
        <v>38</v>
      </c>
      <c r="IN174" s="119" t="s">
        <v>40</v>
      </c>
      <c r="IO174" s="178" t="s">
        <v>65</v>
      </c>
      <c r="IP174" s="154" t="s">
        <v>41</v>
      </c>
      <c r="IQ174" s="184" t="s">
        <v>52</v>
      </c>
      <c r="IR174" s="178" t="s">
        <v>65</v>
      </c>
      <c r="IS174" s="223" t="s">
        <v>65</v>
      </c>
      <c r="IT174" s="32" t="s">
        <v>65</v>
      </c>
      <c r="IU174" s="153" t="s">
        <v>65</v>
      </c>
      <c r="IV174" s="184" t="s">
        <v>52</v>
      </c>
      <c r="IW174" s="115" t="s">
        <v>39</v>
      </c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M175" s="347" t="s">
        <v>110</v>
      </c>
      <c r="BN175" s="348" t="s">
        <v>100</v>
      </c>
      <c r="BO175" s="345">
        <v>43567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39">SUM(EC164, -EC171)</f>
        <v>0</v>
      </c>
      <c r="ED175" s="6">
        <f t="shared" si="439"/>
        <v>0</v>
      </c>
      <c r="EE175" s="6">
        <f t="shared" si="439"/>
        <v>0</v>
      </c>
      <c r="EF175" s="6">
        <f t="shared" si="439"/>
        <v>0</v>
      </c>
      <c r="EG175" s="6">
        <f t="shared" si="439"/>
        <v>0</v>
      </c>
      <c r="EH175" s="6">
        <f t="shared" si="439"/>
        <v>0</v>
      </c>
      <c r="EI175" s="6">
        <f t="shared" si="439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440">SUM(GV164, -GV171)</f>
        <v>0</v>
      </c>
      <c r="GW175" s="6">
        <f t="shared" si="440"/>
        <v>0</v>
      </c>
      <c r="GX175" s="6">
        <f t="shared" si="440"/>
        <v>0</v>
      </c>
      <c r="GY175" s="6">
        <f t="shared" si="440"/>
        <v>0</v>
      </c>
      <c r="GZ175" s="6">
        <f t="shared" si="440"/>
        <v>0</v>
      </c>
      <c r="HA175" s="6">
        <f t="shared" si="440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42">
        <f>SUM(HX139, -HX142)</f>
        <v>6.1100000000000002E-2</v>
      </c>
      <c r="HY175" s="116">
        <f>SUM(HY140, -HY143)</f>
        <v>6.2300000000000001E-2</v>
      </c>
      <c r="HZ175" s="171">
        <f>SUM(HZ137, -HZ141)</f>
        <v>6.4000000000000001E-2</v>
      </c>
      <c r="IA175" s="142">
        <f>SUM(IA139, -IA142)</f>
        <v>6.4200000000000007E-2</v>
      </c>
      <c r="IB175" s="116">
        <f>SUM(IB136, -IB139)</f>
        <v>7.1300000000000002E-2</v>
      </c>
      <c r="IC175" s="172">
        <f>SUM(IC139, -IC141)</f>
        <v>6.5000000000000002E-2</v>
      </c>
      <c r="ID175" s="220">
        <f>SUM(ID136, -ID140)</f>
        <v>7.3899999999999993E-2</v>
      </c>
      <c r="IE175" s="15">
        <f>SUM(IE136, -IE139)</f>
        <v>8.6900000000000005E-2</v>
      </c>
      <c r="IF175" s="175">
        <f>SUM(IF136, -IF139)</f>
        <v>8.5599999999999996E-2</v>
      </c>
      <c r="IG175" s="220">
        <f>SUM(IG140, -IG143)</f>
        <v>8.5799999999999987E-2</v>
      </c>
      <c r="IH175" s="15">
        <f>SUM(IH139, -IH142)</f>
        <v>8.72E-2</v>
      </c>
      <c r="II175" s="175">
        <f>SUM(II137, -II140)</f>
        <v>9.0600000000000014E-2</v>
      </c>
      <c r="IJ175" s="222">
        <f>SUM(IJ139, -IJ143)</f>
        <v>8.7400000000000005E-2</v>
      </c>
      <c r="IK175" s="89">
        <f>SUM(IK139, -IK142)</f>
        <v>8.9700000000000002E-2</v>
      </c>
      <c r="IL175" s="147">
        <f>SUM(IL136, -IL139)</f>
        <v>9.4699999999999993E-2</v>
      </c>
      <c r="IM175" s="144">
        <f>SUM(IM140, -IM143)</f>
        <v>0.1139</v>
      </c>
      <c r="IN175" s="116">
        <f>SUM(IN136, -IN139)</f>
        <v>0.11530000000000001</v>
      </c>
      <c r="IO175" s="175">
        <f>SUM(IO136, -IO140)</f>
        <v>0.10290000000000001</v>
      </c>
      <c r="IP175" s="142">
        <f>SUM(IP139, -IP142)</f>
        <v>0.1091</v>
      </c>
      <c r="IQ175" s="111">
        <f>SUM(IQ138, -IQ141)</f>
        <v>0.1007</v>
      </c>
      <c r="IR175" s="175">
        <f>SUM(IR136, -IR140)</f>
        <v>9.820000000000001E-2</v>
      </c>
      <c r="IS175" s="220">
        <f>SUM(IS136, -IS140)</f>
        <v>9.4699999999999993E-2</v>
      </c>
      <c r="IT175" s="15">
        <f>SUM(IT136, -IT140)</f>
        <v>9.98E-2</v>
      </c>
      <c r="IU175" s="147">
        <f>SUM(IU136, -IU140)</f>
        <v>0.1065</v>
      </c>
      <c r="IV175" s="111">
        <f>SUM(IV138, -IV141)</f>
        <v>9.7000000000000003E-2</v>
      </c>
      <c r="IW175" s="112">
        <f>SUM(IW138, -IW141)</f>
        <v>9.6299999999999997E-2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41">SUM(JM164, -JM171)</f>
        <v>0</v>
      </c>
      <c r="JN175" s="6">
        <f t="shared" si="441"/>
        <v>0</v>
      </c>
      <c r="JO175" s="6">
        <f t="shared" si="441"/>
        <v>0</v>
      </c>
      <c r="JP175" s="6">
        <f t="shared" si="441"/>
        <v>0</v>
      </c>
      <c r="JQ175" s="6">
        <f t="shared" si="441"/>
        <v>0</v>
      </c>
      <c r="JR175" s="6">
        <f t="shared" si="441"/>
        <v>0</v>
      </c>
      <c r="JS175" s="6">
        <f t="shared" si="441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59" t="s">
        <v>65</v>
      </c>
      <c r="HY176" s="119" t="s">
        <v>65</v>
      </c>
      <c r="HZ176" s="179" t="s">
        <v>46</v>
      </c>
      <c r="IA176" s="138" t="s">
        <v>60</v>
      </c>
      <c r="IB176" s="113" t="s">
        <v>60</v>
      </c>
      <c r="IC176" s="178" t="s">
        <v>65</v>
      </c>
      <c r="ID176" s="255" t="s">
        <v>38</v>
      </c>
      <c r="IE176" s="18" t="s">
        <v>36</v>
      </c>
      <c r="IF176" s="173" t="s">
        <v>60</v>
      </c>
      <c r="IG176" s="228" t="s">
        <v>49</v>
      </c>
      <c r="IH176" s="32" t="s">
        <v>65</v>
      </c>
      <c r="II176" s="176" t="s">
        <v>38</v>
      </c>
      <c r="IJ176" s="255" t="s">
        <v>38</v>
      </c>
      <c r="IK176" s="23" t="s">
        <v>55</v>
      </c>
      <c r="IL176" s="265" t="s">
        <v>54</v>
      </c>
      <c r="IM176" s="138" t="s">
        <v>70</v>
      </c>
      <c r="IN176" s="115" t="s">
        <v>41</v>
      </c>
      <c r="IO176" s="176" t="s">
        <v>39</v>
      </c>
      <c r="IP176" s="159" t="s">
        <v>40</v>
      </c>
      <c r="IQ176" s="119" t="s">
        <v>65</v>
      </c>
      <c r="IR176" s="176" t="s">
        <v>39</v>
      </c>
      <c r="IS176" s="255" t="s">
        <v>39</v>
      </c>
      <c r="IT176" s="23" t="s">
        <v>52</v>
      </c>
      <c r="IU176" s="151" t="s">
        <v>39</v>
      </c>
      <c r="IV176" s="115" t="s">
        <v>39</v>
      </c>
      <c r="IW176" s="184" t="s">
        <v>52</v>
      </c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42">
        <f>SUM(HX136, -HX139)</f>
        <v>5.3000000000000005E-2</v>
      </c>
      <c r="HY177" s="116">
        <f>SUM(HY136, -HY139)</f>
        <v>5.4700000000000006E-2</v>
      </c>
      <c r="HZ177" s="269">
        <f>SUM(HZ138, -HZ141)</f>
        <v>6.0800000000000007E-2</v>
      </c>
      <c r="IA177" s="142">
        <f>SUM(IA140, -IA143)</f>
        <v>6.1700000000000005E-2</v>
      </c>
      <c r="IB177" s="116">
        <f>SUM(IB140, -IB143)</f>
        <v>6.2399999999999997E-2</v>
      </c>
      <c r="IC177" s="175">
        <f>SUM(IC136, -IC140)</f>
        <v>6.1900000000000004E-2</v>
      </c>
      <c r="ID177" s="221">
        <f>SUM(ID139, -ID141)</f>
        <v>7.0999999999999994E-2</v>
      </c>
      <c r="IE177" s="89">
        <f>SUM(IE137, -IE140)</f>
        <v>7.8400000000000011E-2</v>
      </c>
      <c r="IF177" s="175">
        <f>SUM(IF139, -IF142)</f>
        <v>7.9200000000000007E-2</v>
      </c>
      <c r="IG177" s="220">
        <f>SUM(IG137, -IG140)</f>
        <v>7.9400000000000012E-2</v>
      </c>
      <c r="IH177" s="15">
        <f>SUM(IH136, -IH139)</f>
        <v>8.4400000000000003E-2</v>
      </c>
      <c r="II177" s="174">
        <f>SUM(II139, -II142)</f>
        <v>8.7000000000000008E-2</v>
      </c>
      <c r="IJ177" s="221">
        <f>SUM(IJ139, -IJ142)</f>
        <v>8.5400000000000004E-2</v>
      </c>
      <c r="IK177" s="92">
        <f>SUM(IK138, -IK140)</f>
        <v>7.6999999999999999E-2</v>
      </c>
      <c r="IL177" s="145">
        <f>SUM(IL138, -IL141)</f>
        <v>8.5999999999999993E-2</v>
      </c>
      <c r="IM177" s="142">
        <f>SUM(IM139, -IM142)</f>
        <v>9.2999999999999999E-2</v>
      </c>
      <c r="IN177" s="116">
        <f>SUM(IN139, -IN142)</f>
        <v>9.6299999999999997E-2</v>
      </c>
      <c r="IO177" s="172">
        <f>SUM(IO139, -IO141)</f>
        <v>9.9299999999999999E-2</v>
      </c>
      <c r="IP177" s="142">
        <f>SUM(IP136, -IP139)</f>
        <v>0.1055</v>
      </c>
      <c r="IQ177" s="116">
        <f>SUM(IQ136, -IQ140)</f>
        <v>0.10050000000000001</v>
      </c>
      <c r="IR177" s="172">
        <f>SUM(IR138, -IR141)</f>
        <v>9.5299999999999996E-2</v>
      </c>
      <c r="IS177" s="222">
        <f>SUM(IS138, -IS141)</f>
        <v>9.3600000000000003E-2</v>
      </c>
      <c r="IT177" s="90">
        <f>SUM(IT138, -IT141)</f>
        <v>9.7899999999999987E-2</v>
      </c>
      <c r="IU177" s="146">
        <f>SUM(IU138, -IU141)</f>
        <v>9.35E-2</v>
      </c>
      <c r="IV177" s="112">
        <f>SUM(IV139, -IV141)</f>
        <v>9.5400000000000013E-2</v>
      </c>
      <c r="IW177" s="111">
        <f>SUM(IW139, -IW141)</f>
        <v>9.3700000000000006E-2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54" t="s">
        <v>38</v>
      </c>
      <c r="HY178" s="115" t="s">
        <v>38</v>
      </c>
      <c r="HZ178" s="176" t="s">
        <v>41</v>
      </c>
      <c r="IA178" s="138" t="s">
        <v>68</v>
      </c>
      <c r="IB178" s="113" t="s">
        <v>68</v>
      </c>
      <c r="IC178" s="179" t="s">
        <v>49</v>
      </c>
      <c r="ID178" s="219" t="s">
        <v>70</v>
      </c>
      <c r="IE178" s="42" t="s">
        <v>68</v>
      </c>
      <c r="IF178" s="176" t="s">
        <v>38</v>
      </c>
      <c r="IG178" s="228" t="s">
        <v>36</v>
      </c>
      <c r="IH178" s="18" t="s">
        <v>36</v>
      </c>
      <c r="II178" s="173" t="s">
        <v>70</v>
      </c>
      <c r="IJ178" s="228" t="s">
        <v>36</v>
      </c>
      <c r="IK178" s="42" t="s">
        <v>60</v>
      </c>
      <c r="IL178" s="143" t="s">
        <v>70</v>
      </c>
      <c r="IM178" s="154" t="s">
        <v>39</v>
      </c>
      <c r="IN178" s="113" t="s">
        <v>68</v>
      </c>
      <c r="IO178" s="173" t="s">
        <v>68</v>
      </c>
      <c r="IP178" s="138" t="s">
        <v>68</v>
      </c>
      <c r="IQ178" s="115" t="s">
        <v>39</v>
      </c>
      <c r="IR178" s="195" t="s">
        <v>52</v>
      </c>
      <c r="IS178" s="233" t="s">
        <v>52</v>
      </c>
      <c r="IT178" s="11" t="s">
        <v>39</v>
      </c>
      <c r="IU178" s="229" t="s">
        <v>52</v>
      </c>
      <c r="IV178" s="110" t="s">
        <v>57</v>
      </c>
      <c r="IW178" s="110" t="s">
        <v>57</v>
      </c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44">
        <f>SUM(HX140, -HX142)</f>
        <v>4.8600000000000004E-2</v>
      </c>
      <c r="HY179" s="114">
        <f>SUM(HY140, -HY142)</f>
        <v>4.9500000000000002E-2</v>
      </c>
      <c r="HZ179" s="175">
        <f>SUM(HZ140, -HZ142)</f>
        <v>5.4300000000000001E-2</v>
      </c>
      <c r="IA179" s="140">
        <f>SUM(IA140, -IA142)</f>
        <v>5.9700000000000003E-2</v>
      </c>
      <c r="IB179" s="112">
        <f>SUM(IB140, -IB142)</f>
        <v>6.1799999999999994E-2</v>
      </c>
      <c r="IC179" s="175">
        <f>SUM(IC137, -IC140)</f>
        <v>5.7100000000000005E-2</v>
      </c>
      <c r="ID179" s="220">
        <f>SUM(ID140, -ID142)</f>
        <v>6.3E-2</v>
      </c>
      <c r="IE179" s="89">
        <f>SUM(IE139, -IE142)</f>
        <v>7.329999999999999E-2</v>
      </c>
      <c r="IF179" s="174">
        <f>SUM(IF140, -IF142)</f>
        <v>7.2400000000000006E-2</v>
      </c>
      <c r="IG179" s="222">
        <f>SUM(IG137, -IG139)</f>
        <v>7.7800000000000008E-2</v>
      </c>
      <c r="IH179" s="89">
        <f>SUM(IH137, -IH140)</f>
        <v>7.6899999999999996E-2</v>
      </c>
      <c r="II179" s="175">
        <f>SUM(II140, -II143)</f>
        <v>7.6800000000000007E-2</v>
      </c>
      <c r="IJ179" s="222">
        <f>SUM(IJ136, -IJ139)</f>
        <v>7.4199999999999988E-2</v>
      </c>
      <c r="IK179" s="15">
        <f>SUM(IK140, -IK143)</f>
        <v>7.6499999999999999E-2</v>
      </c>
      <c r="IL179" s="147">
        <f>SUM(IL140, -IL142)</f>
        <v>8.4499999999999992E-2</v>
      </c>
      <c r="IM179" s="140">
        <f>SUM(IM140, -IM142)</f>
        <v>9.2299999999999993E-2</v>
      </c>
      <c r="IN179" s="112">
        <f>SUM(IN140, -IN142)</f>
        <v>9.509999999999999E-2</v>
      </c>
      <c r="IO179" s="172">
        <f>SUM(IO140, -IO142)</f>
        <v>9.8400000000000001E-2</v>
      </c>
      <c r="IP179" s="140">
        <f>SUM(IP140, -IP142)</f>
        <v>9.7000000000000003E-2</v>
      </c>
      <c r="IQ179" s="112">
        <f>SUM(IQ139, -IQ141)</f>
        <v>8.8700000000000001E-2</v>
      </c>
      <c r="IR179" s="171">
        <f>SUM(IR139, -IR141)</f>
        <v>8.6300000000000002E-2</v>
      </c>
      <c r="IS179" s="226">
        <f>SUM(IS139, -IS141)</f>
        <v>9.2200000000000004E-2</v>
      </c>
      <c r="IT179" s="89">
        <f>SUM(IT139, -IT141)</f>
        <v>9.4299999999999995E-2</v>
      </c>
      <c r="IU179" s="141">
        <f>SUM(IU139, -IU141)</f>
        <v>8.8800000000000004E-2</v>
      </c>
      <c r="IV179" s="112">
        <f>SUM(IV141, -IV143)</f>
        <v>7.9500000000000001E-2</v>
      </c>
      <c r="IW179" s="112">
        <f>SUM(IW141, -IW143)</f>
        <v>7.8599999999999989E-2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50" t="s">
        <v>36</v>
      </c>
      <c r="HY180" s="118" t="s">
        <v>36</v>
      </c>
      <c r="HZ180" s="170" t="s">
        <v>57</v>
      </c>
      <c r="IA180" s="150" t="s">
        <v>49</v>
      </c>
      <c r="IB180" s="184" t="s">
        <v>55</v>
      </c>
      <c r="IC180" s="173" t="s">
        <v>60</v>
      </c>
      <c r="ID180" s="228" t="s">
        <v>36</v>
      </c>
      <c r="IE180" s="18" t="s">
        <v>49</v>
      </c>
      <c r="IF180" s="179" t="s">
        <v>36</v>
      </c>
      <c r="IG180" s="255" t="s">
        <v>38</v>
      </c>
      <c r="IH180" s="11" t="s">
        <v>38</v>
      </c>
      <c r="II180" s="195" t="s">
        <v>55</v>
      </c>
      <c r="IJ180" s="223" t="s">
        <v>40</v>
      </c>
      <c r="IK180" s="32" t="s">
        <v>40</v>
      </c>
      <c r="IL180" s="158" t="s">
        <v>49</v>
      </c>
      <c r="IM180" s="138" t="s">
        <v>68</v>
      </c>
      <c r="IN180" s="115" t="s">
        <v>39</v>
      </c>
      <c r="IO180" s="178" t="s">
        <v>40</v>
      </c>
      <c r="IP180" s="154" t="s">
        <v>39</v>
      </c>
      <c r="IQ180" s="119" t="s">
        <v>40</v>
      </c>
      <c r="IR180" s="170" t="s">
        <v>57</v>
      </c>
      <c r="IS180" s="227" t="s">
        <v>57</v>
      </c>
      <c r="IT180" s="45" t="s">
        <v>57</v>
      </c>
      <c r="IU180" s="139" t="s">
        <v>57</v>
      </c>
      <c r="IV180" s="119" t="s">
        <v>65</v>
      </c>
      <c r="IW180" s="113" t="s">
        <v>70</v>
      </c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42">SUM(EC170, -EC177)</f>
        <v>0</v>
      </c>
      <c r="ED181" s="6">
        <f t="shared" si="442"/>
        <v>0</v>
      </c>
      <c r="EE181" s="6">
        <f t="shared" si="442"/>
        <v>0</v>
      </c>
      <c r="EF181" s="6">
        <f t="shared" si="442"/>
        <v>0</v>
      </c>
      <c r="EG181" s="6">
        <f t="shared" si="442"/>
        <v>0</v>
      </c>
      <c r="EH181" s="6">
        <f t="shared" si="442"/>
        <v>0</v>
      </c>
      <c r="EI181" s="6">
        <f t="shared" si="442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443">SUM(GV170, -GV177)</f>
        <v>0</v>
      </c>
      <c r="GW181" s="6">
        <f t="shared" si="443"/>
        <v>0</v>
      </c>
      <c r="GX181" s="6">
        <f t="shared" si="443"/>
        <v>0</v>
      </c>
      <c r="GY181" s="6">
        <f t="shared" si="443"/>
        <v>0</v>
      </c>
      <c r="GZ181" s="6">
        <f t="shared" si="443"/>
        <v>0</v>
      </c>
      <c r="HA181" s="6">
        <f t="shared" si="443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40">
        <f>SUM(HX137, -HX140)</f>
        <v>4.3900000000000002E-2</v>
      </c>
      <c r="HY181" s="112">
        <f>SUM(HY137, -HY140)</f>
        <v>4.9499999999999995E-2</v>
      </c>
      <c r="HZ181" s="172">
        <f>SUM(HZ141, -HZ143)</f>
        <v>5.3499999999999992E-2</v>
      </c>
      <c r="IA181" s="142">
        <f>SUM(IA137, -IA140)</f>
        <v>5.2899999999999996E-2</v>
      </c>
      <c r="IB181" s="114">
        <f>SUM(IB137, -IB140)</f>
        <v>5.4899999999999997E-2</v>
      </c>
      <c r="IC181" s="175">
        <f>SUM(IC140, -IC142)</f>
        <v>5.2499999999999998E-2</v>
      </c>
      <c r="ID181" s="222">
        <f>SUM(ID136, -ID139)</f>
        <v>5.8799999999999998E-2</v>
      </c>
      <c r="IE181" s="15">
        <f>SUM(IE137, -IE139)</f>
        <v>7.3000000000000009E-2</v>
      </c>
      <c r="IF181" s="172">
        <f>SUM(IF137, -IF140)</f>
        <v>6.5600000000000006E-2</v>
      </c>
      <c r="IG181" s="221">
        <f>SUM(IG139, -IG142)</f>
        <v>6.3799999999999996E-2</v>
      </c>
      <c r="IH181" s="92">
        <f>SUM(IH140, -IH142)</f>
        <v>7.5700000000000003E-2</v>
      </c>
      <c r="II181" s="174">
        <f>SUM(II138, -II140)</f>
        <v>7.5499999999999998E-2</v>
      </c>
      <c r="IJ181" s="220">
        <f>SUM(IJ137, -IJ139)</f>
        <v>6.3700000000000007E-2</v>
      </c>
      <c r="IK181" s="15">
        <f>SUM(IK136, -IK139)</f>
        <v>7.51E-2</v>
      </c>
      <c r="IL181" s="147">
        <f>SUM(IL137, -IL140)</f>
        <v>6.7299999999999999E-2</v>
      </c>
      <c r="IM181" s="140">
        <f>SUM(IM139, -IM141)</f>
        <v>8.48E-2</v>
      </c>
      <c r="IN181" s="112">
        <f>SUM(IN139, -IN141)</f>
        <v>9.2700000000000005E-2</v>
      </c>
      <c r="IO181" s="175">
        <f>SUM(IO136, -IO139)</f>
        <v>9.8100000000000007E-2</v>
      </c>
      <c r="IP181" s="140">
        <f>SUM(IP139, -IP141)</f>
        <v>9.1300000000000006E-2</v>
      </c>
      <c r="IQ181" s="116">
        <f>SUM(IQ136, -IQ139)</f>
        <v>7.51E-2</v>
      </c>
      <c r="IR181" s="172">
        <f>SUM(IR141, -IR143)</f>
        <v>8.5699999999999998E-2</v>
      </c>
      <c r="IS181" s="222">
        <f>SUM(IS141, -IS143)</f>
        <v>7.8300000000000008E-2</v>
      </c>
      <c r="IT181" s="89">
        <f>SUM(IT141, -IT143)</f>
        <v>7.2800000000000004E-2</v>
      </c>
      <c r="IU181" s="146">
        <f>SUM(IU141, -IU143)</f>
        <v>7.8600000000000003E-2</v>
      </c>
      <c r="IV181" s="116">
        <f>SUM(IV136, -IV140)</f>
        <v>7.8399999999999997E-2</v>
      </c>
      <c r="IW181" s="116">
        <f>SUM(IW140, -IW141)</f>
        <v>7.5999999999999998E-2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444">SUM(JM170, -JM177)</f>
        <v>0</v>
      </c>
      <c r="JN181" s="6">
        <f t="shared" si="444"/>
        <v>0</v>
      </c>
      <c r="JO181" s="6">
        <f t="shared" si="444"/>
        <v>0</v>
      </c>
      <c r="JP181" s="6">
        <f t="shared" si="444"/>
        <v>0</v>
      </c>
      <c r="JQ181" s="6">
        <f t="shared" si="444"/>
        <v>0</v>
      </c>
      <c r="JR181" s="6">
        <f t="shared" si="444"/>
        <v>0</v>
      </c>
      <c r="JS181" s="6">
        <f t="shared" si="444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M182" s="88">
        <v>-0.22170000000000001</v>
      </c>
      <c r="BN182" s="88">
        <v>-0.2089</v>
      </c>
      <c r="BO182" s="88">
        <v>-0.25619999999999998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38" t="s">
        <v>70</v>
      </c>
      <c r="HY182" s="184" t="s">
        <v>37</v>
      </c>
      <c r="HZ182" s="195" t="s">
        <v>37</v>
      </c>
      <c r="IA182" s="160" t="s">
        <v>55</v>
      </c>
      <c r="IB182" s="118" t="s">
        <v>49</v>
      </c>
      <c r="IC182" s="195" t="s">
        <v>55</v>
      </c>
      <c r="ID182" s="223" t="s">
        <v>65</v>
      </c>
      <c r="IE182" s="11" t="s">
        <v>41</v>
      </c>
      <c r="IF182" s="173" t="s">
        <v>68</v>
      </c>
      <c r="IG182" s="219" t="s">
        <v>60</v>
      </c>
      <c r="IH182" s="42" t="s">
        <v>68</v>
      </c>
      <c r="II182" s="179" t="s">
        <v>36</v>
      </c>
      <c r="IJ182" s="255" t="s">
        <v>41</v>
      </c>
      <c r="IK182" s="18" t="s">
        <v>36</v>
      </c>
      <c r="IL182" s="153" t="s">
        <v>53</v>
      </c>
      <c r="IM182" s="154" t="s">
        <v>41</v>
      </c>
      <c r="IN182" s="113" t="s">
        <v>70</v>
      </c>
      <c r="IO182" s="173" t="s">
        <v>70</v>
      </c>
      <c r="IP182" s="150" t="s">
        <v>49</v>
      </c>
      <c r="IQ182" s="118" t="s">
        <v>49</v>
      </c>
      <c r="IR182" s="178" t="s">
        <v>53</v>
      </c>
      <c r="IS182" s="223" t="s">
        <v>53</v>
      </c>
      <c r="IT182" s="18" t="s">
        <v>49</v>
      </c>
      <c r="IU182" s="158" t="s">
        <v>49</v>
      </c>
      <c r="IV182" s="113" t="s">
        <v>70</v>
      </c>
      <c r="IW182" s="119" t="s">
        <v>65</v>
      </c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445">SUM(CD136, -CD137)</f>
        <v>5.4199999999999998E-2</v>
      </c>
      <c r="CE183" s="140">
        <f t="shared" si="445"/>
        <v>5.57E-2</v>
      </c>
      <c r="CF183" s="114">
        <f t="shared" si="445"/>
        <v>6.1299999999999993E-2</v>
      </c>
      <c r="CG183" s="174">
        <f t="shared" si="445"/>
        <v>6.88E-2</v>
      </c>
      <c r="CH183" s="144">
        <f t="shared" si="445"/>
        <v>6.6700000000000009E-2</v>
      </c>
      <c r="CI183" s="112">
        <f t="shared" si="445"/>
        <v>6.6099999999999992E-2</v>
      </c>
      <c r="CJ183" s="174">
        <f t="shared" si="445"/>
        <v>5.2999999999999999E-2</v>
      </c>
      <c r="CK183" s="144">
        <f t="shared" si="445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42">
        <f>SUM(HX139, -HX141)</f>
        <v>4.2200000000000001E-2</v>
      </c>
      <c r="HY183" s="116">
        <f>SUM(HY138, -HY140)</f>
        <v>4.8499999999999995E-2</v>
      </c>
      <c r="HZ183" s="175">
        <f>SUM(HZ137, -HZ140)</f>
        <v>4.6699999999999998E-2</v>
      </c>
      <c r="IA183" s="144">
        <f>SUM(IA138, -IA140)</f>
        <v>5.1499999999999997E-2</v>
      </c>
      <c r="IB183" s="116">
        <f>SUM(IB138, -IB140)</f>
        <v>5.0900000000000001E-2</v>
      </c>
      <c r="IC183" s="174">
        <f>SUM(IC138, -IC140)</f>
        <v>5.0800000000000005E-2</v>
      </c>
      <c r="ID183" s="220">
        <f>SUM(ID137, -ID140)</f>
        <v>5.8599999999999999E-2</v>
      </c>
      <c r="IE183" s="15">
        <f>SUM(IE140, -IE142)</f>
        <v>6.7899999999999988E-2</v>
      </c>
      <c r="IF183" s="172">
        <f>SUM(IF139, -IF141)</f>
        <v>6.3899999999999998E-2</v>
      </c>
      <c r="IG183" s="220">
        <f>SUM(IG140, -IG142)</f>
        <v>6.2199999999999998E-2</v>
      </c>
      <c r="IH183" s="89">
        <f>SUM(IH139, -IH141)</f>
        <v>6.9099999999999995E-2</v>
      </c>
      <c r="II183" s="172">
        <f>SUM(II137, -II139)</f>
        <v>7.0800000000000002E-2</v>
      </c>
      <c r="IJ183" s="220">
        <f>SUM(IJ139, -IJ141)</f>
        <v>6.359999999999999E-2</v>
      </c>
      <c r="IK183" s="89">
        <f>SUM(IK137, -IK139)</f>
        <v>7.1500000000000008E-2</v>
      </c>
      <c r="IL183" s="232">
        <f>SUM(IL136, -IL138)</f>
        <v>6.7099999999999993E-2</v>
      </c>
      <c r="IM183" s="142">
        <f>SUM(IM140, -IM141)</f>
        <v>8.4100000000000008E-2</v>
      </c>
      <c r="IN183" s="116">
        <f>SUM(IN140, -IN141)</f>
        <v>9.1499999999999998E-2</v>
      </c>
      <c r="IO183" s="175">
        <f>SUM(IO140, -IO141)</f>
        <v>9.4500000000000001E-2</v>
      </c>
      <c r="IP183" s="142">
        <f>SUM(IP137, -IP140)</f>
        <v>8.8899999999999993E-2</v>
      </c>
      <c r="IQ183" s="116">
        <f>SUM(IQ137, -IQ140)</f>
        <v>7.010000000000001E-2</v>
      </c>
      <c r="IR183" s="183">
        <f>SUM(IR136, -IR139)</f>
        <v>7.350000000000001E-2</v>
      </c>
      <c r="IS183" s="230">
        <f>SUM(IS136, -IS139)</f>
        <v>6.83E-2</v>
      </c>
      <c r="IT183" s="15">
        <f>SUM(IT137, -IT140)</f>
        <v>7.0400000000000004E-2</v>
      </c>
      <c r="IU183" s="147">
        <f>SUM(IU137, -IU140)</f>
        <v>7.6399999999999996E-2</v>
      </c>
      <c r="IV183" s="116">
        <f>SUM(IV140, -IV141)</f>
        <v>6.9699999999999998E-2</v>
      </c>
      <c r="IW183" s="116">
        <f>SUM(IW136, -IW140)</f>
        <v>7.2400000000000006E-2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60" t="s">
        <v>37</v>
      </c>
      <c r="HY184" s="113" t="s">
        <v>70</v>
      </c>
      <c r="HZ184" s="178" t="s">
        <v>47</v>
      </c>
      <c r="IA184" s="150" t="s">
        <v>36</v>
      </c>
      <c r="IB184" s="184" t="s">
        <v>37</v>
      </c>
      <c r="IC184" s="173" t="s">
        <v>70</v>
      </c>
      <c r="ID184" s="219" t="s">
        <v>60</v>
      </c>
      <c r="IE184" s="42" t="s">
        <v>60</v>
      </c>
      <c r="IF184" s="179" t="s">
        <v>49</v>
      </c>
      <c r="IG184" s="233" t="s">
        <v>55</v>
      </c>
      <c r="IH184" s="18" t="s">
        <v>49</v>
      </c>
      <c r="II184" s="173" t="s">
        <v>60</v>
      </c>
      <c r="IJ184" s="233" t="s">
        <v>37</v>
      </c>
      <c r="IK184" s="11" t="s">
        <v>41</v>
      </c>
      <c r="IL184" s="151" t="s">
        <v>41</v>
      </c>
      <c r="IM184" s="159" t="s">
        <v>53</v>
      </c>
      <c r="IN184" s="119" t="s">
        <v>53</v>
      </c>
      <c r="IO184" s="178" t="s">
        <v>53</v>
      </c>
      <c r="IP184" s="138" t="s">
        <v>70</v>
      </c>
      <c r="IQ184" s="113" t="s">
        <v>70</v>
      </c>
      <c r="IR184" s="178" t="s">
        <v>40</v>
      </c>
      <c r="IS184" s="223" t="s">
        <v>40</v>
      </c>
      <c r="IT184" s="32" t="s">
        <v>40</v>
      </c>
      <c r="IU184" s="153" t="s">
        <v>53</v>
      </c>
      <c r="IV184" s="110" t="s">
        <v>67</v>
      </c>
      <c r="IW184" s="118" t="s">
        <v>49</v>
      </c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446">SUM(CC137, -CC141)</f>
        <v>3.7400000000000003E-2</v>
      </c>
      <c r="CD185" s="175">
        <f t="shared" si="446"/>
        <v>3.95E-2</v>
      </c>
      <c r="CE185" s="142">
        <f t="shared" si="446"/>
        <v>3.9199999999999999E-2</v>
      </c>
      <c r="CF185" s="116">
        <f t="shared" si="446"/>
        <v>5.1799999999999999E-2</v>
      </c>
      <c r="CG185" s="175">
        <f t="shared" si="446"/>
        <v>4.3900000000000002E-2</v>
      </c>
      <c r="CH185" s="142">
        <f t="shared" si="446"/>
        <v>5.2000000000000005E-2</v>
      </c>
      <c r="CI185" s="116">
        <f t="shared" si="446"/>
        <v>4.9000000000000002E-2</v>
      </c>
      <c r="CJ185" s="175">
        <f t="shared" si="446"/>
        <v>3.6900000000000002E-2</v>
      </c>
      <c r="CK185" s="142">
        <f t="shared" si="446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42">
        <f>SUM(HX138, -HX140)</f>
        <v>3.6400000000000002E-2</v>
      </c>
      <c r="HY185" s="116">
        <f>SUM(HY139, -HY141)</f>
        <v>4.5400000000000003E-2</v>
      </c>
      <c r="HZ185" s="175">
        <f>SUM(HZ136, -HZ138)</f>
        <v>4.6100000000000002E-2</v>
      </c>
      <c r="IA185" s="140">
        <f>SUM(IA137, -IA139)</f>
        <v>4.8399999999999999E-2</v>
      </c>
      <c r="IB185" s="116">
        <f>SUM(IB137, -IB139)</f>
        <v>4.3799999999999999E-2</v>
      </c>
      <c r="IC185" s="175">
        <f>SUM(IC140, -IC141)</f>
        <v>4.07E-2</v>
      </c>
      <c r="ID185" s="220">
        <f>SUM(ID140, -ID141)</f>
        <v>5.5899999999999998E-2</v>
      </c>
      <c r="IE185" s="15">
        <f>SUM(IE139, -IE141)</f>
        <v>6.0199999999999997E-2</v>
      </c>
      <c r="IF185" s="175">
        <f>SUM(IF137, -IF139)</f>
        <v>5.8800000000000005E-2</v>
      </c>
      <c r="IG185" s="221">
        <f>SUM(IG138, -IG140)</f>
        <v>5.0299999999999997E-2</v>
      </c>
      <c r="IH185" s="15">
        <f>SUM(IH137, -IH139)</f>
        <v>6.54E-2</v>
      </c>
      <c r="II185" s="175">
        <f>SUM(II140, -II142)</f>
        <v>6.720000000000001E-2</v>
      </c>
      <c r="IJ185" s="220">
        <f>SUM(IJ138, -IJ139)</f>
        <v>5.2999999999999999E-2</v>
      </c>
      <c r="IK185" s="15">
        <f>SUM(IK139, -IK141)</f>
        <v>6.4799999999999996E-2</v>
      </c>
      <c r="IL185" s="147">
        <f>SUM(IL139, -IL141)</f>
        <v>5.8399999999999994E-2</v>
      </c>
      <c r="IM185" s="162">
        <f>SUM(IM136, -IM138)</f>
        <v>8.3800000000000013E-2</v>
      </c>
      <c r="IN185" s="204">
        <f>SUM(IN136, -IN138)</f>
        <v>8.1800000000000012E-2</v>
      </c>
      <c r="IO185" s="183">
        <f>SUM(IO136, -IO138)</f>
        <v>7.5200000000000003E-2</v>
      </c>
      <c r="IP185" s="142">
        <f>SUM(IP140, -IP141)</f>
        <v>7.9200000000000007E-2</v>
      </c>
      <c r="IQ185" s="116">
        <f>SUM(IQ140, -IQ141)</f>
        <v>6.3299999999999995E-2</v>
      </c>
      <c r="IR185" s="175">
        <f>SUM(IR136, -IR138)</f>
        <v>6.4500000000000002E-2</v>
      </c>
      <c r="IS185" s="220">
        <f>SUM(IS136, -IS138)</f>
        <v>6.6899999999999987E-2</v>
      </c>
      <c r="IT185" s="15">
        <f>SUM(IT136, -IT139)</f>
        <v>6.9199999999999998E-2</v>
      </c>
      <c r="IU185" s="232">
        <f>SUM(IU136, -IU139)</f>
        <v>7.1399999999999991E-2</v>
      </c>
      <c r="IV185" s="204">
        <f>SUM(IV141, -IV142)</f>
        <v>6.7299999999999999E-2</v>
      </c>
      <c r="IW185" s="116">
        <f>SUM(IW137, -IW140)</f>
        <v>6.5100000000000005E-2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48" t="s">
        <v>67</v>
      </c>
      <c r="HY186" s="118" t="s">
        <v>49</v>
      </c>
      <c r="HZ186" s="179" t="s">
        <v>36</v>
      </c>
      <c r="IA186" s="160" t="s">
        <v>37</v>
      </c>
      <c r="IB186" s="110" t="s">
        <v>57</v>
      </c>
      <c r="IC186" s="178" t="s">
        <v>40</v>
      </c>
      <c r="ID186" s="233" t="s">
        <v>55</v>
      </c>
      <c r="IE186" s="23" t="s">
        <v>37</v>
      </c>
      <c r="IF186" s="176" t="s">
        <v>41</v>
      </c>
      <c r="IG186" s="255" t="s">
        <v>41</v>
      </c>
      <c r="IH186" s="23" t="s">
        <v>37</v>
      </c>
      <c r="II186" s="176" t="s">
        <v>41</v>
      </c>
      <c r="IJ186" s="219" t="s">
        <v>70</v>
      </c>
      <c r="IK186" s="42" t="s">
        <v>70</v>
      </c>
      <c r="IL186" s="158" t="s">
        <v>36</v>
      </c>
      <c r="IM186" s="150" t="s">
        <v>36</v>
      </c>
      <c r="IN186" s="118" t="s">
        <v>49</v>
      </c>
      <c r="IO186" s="179" t="s">
        <v>49</v>
      </c>
      <c r="IP186" s="159" t="s">
        <v>53</v>
      </c>
      <c r="IQ186" s="119" t="s">
        <v>53</v>
      </c>
      <c r="IR186" s="170" t="s">
        <v>67</v>
      </c>
      <c r="IS186" s="228" t="s">
        <v>49</v>
      </c>
      <c r="IT186" s="32" t="s">
        <v>53</v>
      </c>
      <c r="IU186" s="153" t="s">
        <v>40</v>
      </c>
      <c r="IV186" s="118" t="s">
        <v>49</v>
      </c>
      <c r="IW186" s="110" t="s">
        <v>67</v>
      </c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47">SUM(EC176, -EC183)</f>
        <v>0</v>
      </c>
      <c r="ED187" s="6">
        <f t="shared" si="447"/>
        <v>0</v>
      </c>
      <c r="EE187" s="6">
        <f t="shared" si="447"/>
        <v>0</v>
      </c>
      <c r="EF187" s="6">
        <f t="shared" si="447"/>
        <v>0</v>
      </c>
      <c r="EG187" s="6">
        <f t="shared" si="447"/>
        <v>0</v>
      </c>
      <c r="EH187" s="6">
        <f t="shared" si="447"/>
        <v>0</v>
      </c>
      <c r="EI187" s="6">
        <f t="shared" si="447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448">SUM(GV176, -GV183)</f>
        <v>0</v>
      </c>
      <c r="GW187" s="6">
        <f t="shared" si="448"/>
        <v>0</v>
      </c>
      <c r="GX187" s="6">
        <f t="shared" si="448"/>
        <v>0</v>
      </c>
      <c r="GY187" s="6">
        <f t="shared" si="448"/>
        <v>0</v>
      </c>
      <c r="GZ187" s="6">
        <f t="shared" si="448"/>
        <v>0</v>
      </c>
      <c r="HA187" s="6">
        <f t="shared" si="448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162">
        <f>SUM(HX141, -HX143)</f>
        <v>3.5099999999999992E-2</v>
      </c>
      <c r="HY187" s="116">
        <f>SUM(HY137, -HY139)</f>
        <v>3.5999999999999997E-2</v>
      </c>
      <c r="HZ187" s="172">
        <f>SUM(HZ138, -HZ140)</f>
        <v>4.3500000000000004E-2</v>
      </c>
      <c r="IA187" s="142">
        <f>SUM(IA138, -IA139)</f>
        <v>4.7E-2</v>
      </c>
      <c r="IB187" s="112">
        <f>SUM(IB141, -IB143)</f>
        <v>4.1700000000000001E-2</v>
      </c>
      <c r="IC187" s="175">
        <f>SUM(IC136, -IC139)</f>
        <v>3.7600000000000001E-2</v>
      </c>
      <c r="ID187" s="221">
        <f>SUM(ID138, -ID140)</f>
        <v>4.7899999999999998E-2</v>
      </c>
      <c r="IE187" s="15">
        <f>SUM(IE138, -IE140)</f>
        <v>5.5799999999999995E-2</v>
      </c>
      <c r="IF187" s="175">
        <f>SUM(IF140, -IF141)</f>
        <v>5.7099999999999998E-2</v>
      </c>
      <c r="IG187" s="220">
        <f>SUM(IG139, -IG141)</f>
        <v>4.5899999999999996E-2</v>
      </c>
      <c r="IH187" s="15">
        <f>SUM(IH138, -IH140)</f>
        <v>6.1499999999999999E-2</v>
      </c>
      <c r="II187" s="175">
        <f>SUM(II139, -II141)</f>
        <v>5.7499999999999996E-2</v>
      </c>
      <c r="IJ187" s="220">
        <f>SUM(IJ140, -IJ143)</f>
        <v>5.1500000000000004E-2</v>
      </c>
      <c r="IK187" s="15">
        <f>SUM(IK140, -IK142)</f>
        <v>6.4500000000000002E-2</v>
      </c>
      <c r="IL187" s="146">
        <f>SUM(IL137, -IL139)</f>
        <v>5.6899999999999992E-2</v>
      </c>
      <c r="IM187" s="140">
        <f>SUM(IM137, -IM140)</f>
        <v>7.5800000000000006E-2</v>
      </c>
      <c r="IN187" s="116">
        <f>SUM(IN137, -IN140)</f>
        <v>7.6600000000000001E-2</v>
      </c>
      <c r="IO187" s="175">
        <f>SUM(IO137, -IO140)</f>
        <v>7.4999999999999997E-2</v>
      </c>
      <c r="IP187" s="162">
        <f>SUM(IP136, -IP138)</f>
        <v>7.7699999999999991E-2</v>
      </c>
      <c r="IQ187" s="204">
        <f>SUM(IQ136, -IQ138)</f>
        <v>6.3100000000000003E-2</v>
      </c>
      <c r="IR187" s="183">
        <f>SUM(IR141, -IR142)</f>
        <v>6.2599999999999989E-2</v>
      </c>
      <c r="IS187" s="220">
        <f>SUM(IS137, -IS140)</f>
        <v>6.6099999999999992E-2</v>
      </c>
      <c r="IT187" s="215">
        <f>SUM(IT136, -IT138)</f>
        <v>6.5599999999999992E-2</v>
      </c>
      <c r="IU187" s="147">
        <f>SUM(IU136, -IU138)</f>
        <v>6.6700000000000009E-2</v>
      </c>
      <c r="IV187" s="116">
        <f>SUM(IV137, -IV140)</f>
        <v>6.4700000000000008E-2</v>
      </c>
      <c r="IW187" s="204">
        <f>SUM(IW141, -IW142)</f>
        <v>6.4700000000000008E-2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449">SUM(JM176, -JM183)</f>
        <v>0</v>
      </c>
      <c r="JN187" s="6">
        <f t="shared" si="449"/>
        <v>0</v>
      </c>
      <c r="JO187" s="6">
        <f t="shared" si="449"/>
        <v>0</v>
      </c>
      <c r="JP187" s="6">
        <f t="shared" si="449"/>
        <v>0</v>
      </c>
      <c r="JQ187" s="6">
        <f t="shared" si="449"/>
        <v>0</v>
      </c>
      <c r="JR187" s="6">
        <f t="shared" si="449"/>
        <v>0</v>
      </c>
      <c r="JS187" s="6">
        <f t="shared" si="449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50" t="s">
        <v>49</v>
      </c>
      <c r="HY188" s="184" t="s">
        <v>55</v>
      </c>
      <c r="HZ188" s="178" t="s">
        <v>53</v>
      </c>
      <c r="IA188" s="148" t="s">
        <v>57</v>
      </c>
      <c r="IB188" s="110" t="s">
        <v>67</v>
      </c>
      <c r="IC188" s="179" t="s">
        <v>36</v>
      </c>
      <c r="ID188" s="223" t="s">
        <v>40</v>
      </c>
      <c r="IE188" s="11" t="s">
        <v>38</v>
      </c>
      <c r="IF188" s="178" t="s">
        <v>53</v>
      </c>
      <c r="IG188" s="233" t="s">
        <v>37</v>
      </c>
      <c r="IH188" s="11" t="s">
        <v>41</v>
      </c>
      <c r="II188" s="195" t="s">
        <v>37</v>
      </c>
      <c r="IJ188" s="219" t="s">
        <v>60</v>
      </c>
      <c r="IK188" s="23" t="s">
        <v>37</v>
      </c>
      <c r="IL188" s="161" t="s">
        <v>59</v>
      </c>
      <c r="IM188" s="150" t="s">
        <v>49</v>
      </c>
      <c r="IN188" s="118" t="s">
        <v>36</v>
      </c>
      <c r="IO188" s="179" t="s">
        <v>36</v>
      </c>
      <c r="IP188" s="150" t="s">
        <v>36</v>
      </c>
      <c r="IQ188" s="110" t="s">
        <v>57</v>
      </c>
      <c r="IR188" s="173" t="s">
        <v>70</v>
      </c>
      <c r="IS188" s="219" t="s">
        <v>70</v>
      </c>
      <c r="IT188" s="42" t="s">
        <v>70</v>
      </c>
      <c r="IU188" s="139" t="s">
        <v>67</v>
      </c>
      <c r="IV188" s="119" t="s">
        <v>40</v>
      </c>
      <c r="IW188" s="119" t="s">
        <v>53</v>
      </c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42">
        <f>SUM(HX137, -HX139)</f>
        <v>3.1400000000000004E-2</v>
      </c>
      <c r="HY189" s="114">
        <f>SUM(HY138, -HY139)</f>
        <v>3.4999999999999996E-2</v>
      </c>
      <c r="HZ189" s="183">
        <f>SUM(HZ136, -HZ137)</f>
        <v>4.2900000000000008E-2</v>
      </c>
      <c r="IA189" s="140">
        <f>SUM(IA141, -IA143)</f>
        <v>4.0100000000000004E-2</v>
      </c>
      <c r="IB189" s="204">
        <f>SUM(IB141, -IB142)</f>
        <v>4.1099999999999998E-2</v>
      </c>
      <c r="IC189" s="172">
        <f>SUM(IC137, -IC139)</f>
        <v>3.2800000000000003E-2</v>
      </c>
      <c r="ID189" s="220">
        <f>SUM(ID137, -ID139)</f>
        <v>4.3499999999999997E-2</v>
      </c>
      <c r="IE189" s="92">
        <f>SUM(IE140, -IE141)</f>
        <v>5.4800000000000001E-2</v>
      </c>
      <c r="IF189" s="183">
        <f>SUM(IF136, -IF138)</f>
        <v>5.4899999999999997E-2</v>
      </c>
      <c r="IG189" s="220">
        <f>SUM(IG138, -IG139)</f>
        <v>4.87E-2</v>
      </c>
      <c r="IH189" s="15">
        <f>SUM(IH140, -IH141)</f>
        <v>5.7600000000000005E-2</v>
      </c>
      <c r="II189" s="175">
        <f>SUM(II138, -II139)</f>
        <v>5.57E-2</v>
      </c>
      <c r="IJ189" s="220">
        <f>SUM(IJ140, -IJ142)</f>
        <v>4.9500000000000002E-2</v>
      </c>
      <c r="IK189" s="15">
        <f>SUM(IK138, -IK139)</f>
        <v>5.1799999999999999E-2</v>
      </c>
      <c r="IL189" s="141">
        <f>SUM(IL141, -IL143)</f>
        <v>5.6899999999999999E-2</v>
      </c>
      <c r="IM189" s="142">
        <f>SUM(IM137, -IM139)</f>
        <v>7.51E-2</v>
      </c>
      <c r="IN189" s="112">
        <f>SUM(IN137, -IN139)</f>
        <v>7.5399999999999995E-2</v>
      </c>
      <c r="IO189" s="172">
        <f>SUM(IO137, -IO139)</f>
        <v>7.0199999999999999E-2</v>
      </c>
      <c r="IP189" s="140">
        <f>SUM(IP137, -IP139)</f>
        <v>7.6799999999999993E-2</v>
      </c>
      <c r="IQ189" s="112">
        <f>SUM(IQ141, -IQ143)</f>
        <v>5.8399999999999994E-2</v>
      </c>
      <c r="IR189" s="175">
        <f>SUM(IR140, -IR141)</f>
        <v>6.1600000000000002E-2</v>
      </c>
      <c r="IS189" s="220">
        <f>SUM(IS140, -IS141)</f>
        <v>6.5799999999999997E-2</v>
      </c>
      <c r="IT189" s="15">
        <f>SUM(IT140, -IT141)</f>
        <v>6.3699999999999993E-2</v>
      </c>
      <c r="IU189" s="232">
        <f>SUM(IU141, -IU142)</f>
        <v>5.5500000000000001E-2</v>
      </c>
      <c r="IV189" s="116">
        <f>SUM(IV136, -IV139)</f>
        <v>5.269999999999999E-2</v>
      </c>
      <c r="IW189" s="204">
        <f>SUM(IW136, -IW139)</f>
        <v>5.4700000000000006E-2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54" t="s">
        <v>39</v>
      </c>
      <c r="HY190" s="115" t="s">
        <v>39</v>
      </c>
      <c r="HZ190" s="170" t="s">
        <v>67</v>
      </c>
      <c r="IA190" s="148" t="s">
        <v>67</v>
      </c>
      <c r="IB190" s="118" t="s">
        <v>36</v>
      </c>
      <c r="IC190" s="170" t="s">
        <v>67</v>
      </c>
      <c r="ID190" s="233" t="s">
        <v>37</v>
      </c>
      <c r="IE190" s="23" t="s">
        <v>55</v>
      </c>
      <c r="IF190" s="195" t="s">
        <v>37</v>
      </c>
      <c r="IG190" s="219" t="s">
        <v>68</v>
      </c>
      <c r="IH190" s="23" t="s">
        <v>55</v>
      </c>
      <c r="II190" s="182" t="s">
        <v>67</v>
      </c>
      <c r="IJ190" s="255" t="s">
        <v>42</v>
      </c>
      <c r="IK190" s="42" t="s">
        <v>68</v>
      </c>
      <c r="IL190" s="143" t="s">
        <v>68</v>
      </c>
      <c r="IM190" s="159" t="s">
        <v>47</v>
      </c>
      <c r="IN190" s="118" t="s">
        <v>44</v>
      </c>
      <c r="IO190" s="179" t="s">
        <v>44</v>
      </c>
      <c r="IP190" s="150" t="s">
        <v>44</v>
      </c>
      <c r="IQ190" s="110" t="s">
        <v>67</v>
      </c>
      <c r="IR190" s="179" t="s">
        <v>49</v>
      </c>
      <c r="IS190" s="227" t="s">
        <v>67</v>
      </c>
      <c r="IT190" s="45" t="s">
        <v>67</v>
      </c>
      <c r="IU190" s="143" t="s">
        <v>70</v>
      </c>
      <c r="IV190" s="119" t="s">
        <v>53</v>
      </c>
      <c r="IW190" s="119" t="s">
        <v>40</v>
      </c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40">
        <f>SUM(HX140, -HX141)</f>
        <v>2.9700000000000004E-2</v>
      </c>
      <c r="HY191" s="112">
        <f>SUM(HY140, -HY141)</f>
        <v>3.1900000000000005E-2</v>
      </c>
      <c r="HZ191" s="183">
        <f>SUM(HZ141, -HZ142)</f>
        <v>3.7000000000000005E-2</v>
      </c>
      <c r="IA191" s="162">
        <f>SUM(IA141, -IA142)</f>
        <v>3.8100000000000002E-2</v>
      </c>
      <c r="IB191" s="112">
        <f>SUM(IB138, -IB139)</f>
        <v>3.9800000000000002E-2</v>
      </c>
      <c r="IC191" s="183">
        <f>SUM(IC141, -IC143)</f>
        <v>3.2199999999999993E-2</v>
      </c>
      <c r="ID191" s="220">
        <f>SUM(ID138, -ID139)</f>
        <v>3.2799999999999996E-2</v>
      </c>
      <c r="IE191" s="92">
        <f>SUM(IE138, -IE139)</f>
        <v>5.04E-2</v>
      </c>
      <c r="IF191" s="175">
        <f>SUM(IF138, -IF140)</f>
        <v>3.7499999999999999E-2</v>
      </c>
      <c r="IG191" s="222">
        <f>SUM(IG140, -IG141)</f>
        <v>4.4299999999999999E-2</v>
      </c>
      <c r="IH191" s="92">
        <f>SUM(IH138, -IH139)</f>
        <v>0.05</v>
      </c>
      <c r="II191" s="183">
        <f>SUM(II141, -II143)</f>
        <v>3.9100000000000003E-2</v>
      </c>
      <c r="IJ191" s="220">
        <f>SUM(IJ139, -IJ140)</f>
        <v>3.5900000000000001E-2</v>
      </c>
      <c r="IK191" s="89">
        <f>SUM(IK140, -IK141)</f>
        <v>3.9599999999999996E-2</v>
      </c>
      <c r="IL191" s="146">
        <f>SUM(IL140, -IL141)</f>
        <v>4.8000000000000001E-2</v>
      </c>
      <c r="IM191" s="144">
        <f>SUM(IM136, -IM137)</f>
        <v>4.1900000000000007E-2</v>
      </c>
      <c r="IN191" s="116">
        <f>SUM(IN137, -IN138)</f>
        <v>4.1899999999999993E-2</v>
      </c>
      <c r="IO191" s="175">
        <f>SUM(IO137, -IO138)</f>
        <v>4.7299999999999995E-2</v>
      </c>
      <c r="IP191" s="142">
        <f>SUM(IP137, -IP138)</f>
        <v>4.8999999999999995E-2</v>
      </c>
      <c r="IQ191" s="204">
        <f>SUM(IQ141, -IQ142)</f>
        <v>5.5300000000000002E-2</v>
      </c>
      <c r="IR191" s="175">
        <f>SUM(IR137, -IR140)</f>
        <v>5.91E-2</v>
      </c>
      <c r="IS191" s="230">
        <f>SUM(IS141, -IS142)</f>
        <v>5.4299999999999994E-2</v>
      </c>
      <c r="IT191" s="215">
        <f>SUM(IT141, -IT142)</f>
        <v>5.33E-2</v>
      </c>
      <c r="IU191" s="147">
        <f>SUM(IU140, -IU141)</f>
        <v>5.3700000000000005E-2</v>
      </c>
      <c r="IV191" s="204">
        <f>SUM(IV136, -IV138)</f>
        <v>5.1099999999999993E-2</v>
      </c>
      <c r="IW191" s="116">
        <f>SUM(IW136, -IW138)</f>
        <v>5.2100000000000007E-2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59" t="s">
        <v>53</v>
      </c>
      <c r="HY192" s="110" t="s">
        <v>67</v>
      </c>
      <c r="HZ192" s="195" t="s">
        <v>55</v>
      </c>
      <c r="IA192" s="159" t="s">
        <v>53</v>
      </c>
      <c r="IB192" s="115" t="s">
        <v>39</v>
      </c>
      <c r="IC192" s="195" t="s">
        <v>37</v>
      </c>
      <c r="ID192" s="228" t="s">
        <v>44</v>
      </c>
      <c r="IE192" s="32" t="s">
        <v>53</v>
      </c>
      <c r="IF192" s="182" t="s">
        <v>67</v>
      </c>
      <c r="IG192" s="224" t="s">
        <v>67</v>
      </c>
      <c r="IH192" s="32" t="s">
        <v>53</v>
      </c>
      <c r="II192" s="173" t="s">
        <v>68</v>
      </c>
      <c r="IJ192" s="219" t="s">
        <v>68</v>
      </c>
      <c r="IK192" s="36" t="s">
        <v>59</v>
      </c>
      <c r="IL192" s="229" t="s">
        <v>55</v>
      </c>
      <c r="IM192" s="150" t="s">
        <v>44</v>
      </c>
      <c r="IN192" s="119" t="s">
        <v>47</v>
      </c>
      <c r="IO192" s="170" t="s">
        <v>57</v>
      </c>
      <c r="IP192" s="148" t="s">
        <v>57</v>
      </c>
      <c r="IQ192" s="118" t="s">
        <v>36</v>
      </c>
      <c r="IR192" s="178" t="s">
        <v>47</v>
      </c>
      <c r="IS192" s="228" t="s">
        <v>44</v>
      </c>
      <c r="IT192" s="18" t="s">
        <v>36</v>
      </c>
      <c r="IU192" s="158" t="s">
        <v>44</v>
      </c>
      <c r="IV192" s="118" t="s">
        <v>36</v>
      </c>
      <c r="IW192" s="118" t="s">
        <v>44</v>
      </c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50">SUM(EC182, -EC189)</f>
        <v>0</v>
      </c>
      <c r="ED193" s="6">
        <f t="shared" si="450"/>
        <v>0</v>
      </c>
      <c r="EE193" s="6">
        <f t="shared" si="450"/>
        <v>0</v>
      </c>
      <c r="EF193" s="6">
        <f t="shared" si="450"/>
        <v>0</v>
      </c>
      <c r="EG193" s="6">
        <f t="shared" si="450"/>
        <v>0</v>
      </c>
      <c r="EH193" s="6">
        <f t="shared" si="450"/>
        <v>0</v>
      </c>
      <c r="EI193" s="6">
        <f t="shared" si="450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451">SUM(GV182, -GV189)</f>
        <v>0</v>
      </c>
      <c r="GW193" s="6">
        <f t="shared" si="451"/>
        <v>0</v>
      </c>
      <c r="GX193" s="6">
        <f t="shared" si="451"/>
        <v>0</v>
      </c>
      <c r="GY193" s="6">
        <f t="shared" si="451"/>
        <v>0</v>
      </c>
      <c r="GZ193" s="6">
        <f t="shared" si="451"/>
        <v>0</v>
      </c>
      <c r="HA193" s="6">
        <f t="shared" si="451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162">
        <f>SUM(HX136, -HX138)</f>
        <v>2.9100000000000001E-2</v>
      </c>
      <c r="HY193" s="204">
        <f>SUM(HY141, -HY143)</f>
        <v>3.0399999999999996E-2</v>
      </c>
      <c r="HZ193" s="174">
        <f>SUM(HZ137, -HZ139)</f>
        <v>3.5299999999999998E-2</v>
      </c>
      <c r="IA193" s="162">
        <f>SUM(IA136, -IA138)</f>
        <v>3.2199999999999999E-2</v>
      </c>
      <c r="IB193" s="112">
        <f>SUM(IB139, -IB141)</f>
        <v>3.1800000000000002E-2</v>
      </c>
      <c r="IC193" s="175">
        <f>SUM(IC138, -IC139)</f>
        <v>2.6500000000000003E-2</v>
      </c>
      <c r="ID193" s="220">
        <f>SUM(ID136, -ID138)</f>
        <v>2.6000000000000002E-2</v>
      </c>
      <c r="IE193" s="215">
        <f>SUM(IE136, -IE138)</f>
        <v>3.6500000000000005E-2</v>
      </c>
      <c r="IF193" s="183">
        <f>SUM(IF141, -IF143)</f>
        <v>3.49E-2</v>
      </c>
      <c r="IG193" s="230">
        <f>SUM(IG141, -IG143)</f>
        <v>4.1499999999999995E-2</v>
      </c>
      <c r="IH193" s="215">
        <f>SUM(IH136, -IH138)</f>
        <v>3.44E-2</v>
      </c>
      <c r="II193" s="172">
        <f>SUM(II140, -II141)</f>
        <v>3.7699999999999997E-2</v>
      </c>
      <c r="IJ193" s="222">
        <f>SUM(IJ140, -IJ141)</f>
        <v>2.7699999999999999E-2</v>
      </c>
      <c r="IK193" s="90">
        <f>SUM(IK141, -IK143)</f>
        <v>3.6900000000000002E-2</v>
      </c>
      <c r="IL193" s="145">
        <f>SUM(IL138, -IL140)</f>
        <v>3.8000000000000006E-2</v>
      </c>
      <c r="IM193" s="142">
        <f>SUM(IM137, -IM138)</f>
        <v>4.19E-2</v>
      </c>
      <c r="IN193" s="114">
        <f>SUM(IN136, -IN137)</f>
        <v>3.9900000000000019E-2</v>
      </c>
      <c r="IO193" s="172">
        <f>SUM(IO141, -IO143)</f>
        <v>4.0399999999999991E-2</v>
      </c>
      <c r="IP193" s="140">
        <f>SUM(IP141, -IP143)</f>
        <v>4.1300000000000003E-2</v>
      </c>
      <c r="IQ193" s="112">
        <f>SUM(IQ137, -IQ139)</f>
        <v>4.4700000000000004E-2</v>
      </c>
      <c r="IR193" s="174">
        <f>SUM(IR136, -IR137)</f>
        <v>3.910000000000001E-2</v>
      </c>
      <c r="IS193" s="220">
        <f>SUM(IS137, -IS139)</f>
        <v>3.9699999999999992E-2</v>
      </c>
      <c r="IT193" s="89">
        <f>SUM(IT137, -IT139)</f>
        <v>3.9800000000000002E-2</v>
      </c>
      <c r="IU193" s="147">
        <f>SUM(IU137, -IU139)</f>
        <v>4.1299999999999996E-2</v>
      </c>
      <c r="IV193" s="112">
        <f>SUM(IV137, -IV139)</f>
        <v>3.9E-2</v>
      </c>
      <c r="IW193" s="116">
        <f>SUM(IW137, -IW139)</f>
        <v>4.7400000000000005E-2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452">SUM(JM182, -JM189)</f>
        <v>0</v>
      </c>
      <c r="JN193" s="6">
        <f t="shared" si="452"/>
        <v>0</v>
      </c>
      <c r="JO193" s="6">
        <f t="shared" si="452"/>
        <v>0</v>
      </c>
      <c r="JP193" s="6">
        <f t="shared" si="452"/>
        <v>0</v>
      </c>
      <c r="JQ193" s="6">
        <f t="shared" si="452"/>
        <v>0</v>
      </c>
      <c r="JR193" s="6">
        <f t="shared" si="452"/>
        <v>0</v>
      </c>
      <c r="JS193" s="6">
        <f t="shared" si="45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60" t="s">
        <v>55</v>
      </c>
      <c r="HY194" s="119" t="s">
        <v>53</v>
      </c>
      <c r="HZ194" s="179" t="s">
        <v>49</v>
      </c>
      <c r="IA194" s="159" t="s">
        <v>47</v>
      </c>
      <c r="IB194" s="119" t="s">
        <v>47</v>
      </c>
      <c r="IC194" s="176" t="s">
        <v>42</v>
      </c>
      <c r="ID194" s="231" t="s">
        <v>59</v>
      </c>
      <c r="IE194" s="27" t="s">
        <v>57</v>
      </c>
      <c r="IF194" s="195" t="s">
        <v>55</v>
      </c>
      <c r="IG194" s="223" t="s">
        <v>53</v>
      </c>
      <c r="IH194" s="36" t="s">
        <v>67</v>
      </c>
      <c r="II194" s="178" t="s">
        <v>53</v>
      </c>
      <c r="IJ194" s="224" t="s">
        <v>67</v>
      </c>
      <c r="IK194" s="11" t="s">
        <v>42</v>
      </c>
      <c r="IL194" s="153" t="s">
        <v>47</v>
      </c>
      <c r="IM194" s="160" t="s">
        <v>37</v>
      </c>
      <c r="IN194" s="184" t="s">
        <v>55</v>
      </c>
      <c r="IO194" s="182" t="s">
        <v>59</v>
      </c>
      <c r="IP194" s="160" t="s">
        <v>55</v>
      </c>
      <c r="IQ194" s="184" t="s">
        <v>55</v>
      </c>
      <c r="IR194" s="179" t="s">
        <v>44</v>
      </c>
      <c r="IS194" s="228" t="s">
        <v>36</v>
      </c>
      <c r="IT194" s="18" t="s">
        <v>44</v>
      </c>
      <c r="IU194" s="151" t="s">
        <v>42</v>
      </c>
      <c r="IV194" s="118" t="s">
        <v>44</v>
      </c>
      <c r="IW194" s="118" t="s">
        <v>36</v>
      </c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44">
        <f>SUM(HX138, -HX139)</f>
        <v>2.3900000000000005E-2</v>
      </c>
      <c r="HY195" s="204">
        <f>SUM(HY136, -HY138)</f>
        <v>1.9700000000000009E-2</v>
      </c>
      <c r="HZ195" s="175">
        <f>SUM(HZ138, -HZ139)</f>
        <v>3.2100000000000004E-2</v>
      </c>
      <c r="IA195" s="142">
        <f>SUM(IA136, -IA137)</f>
        <v>3.0800000000000001E-2</v>
      </c>
      <c r="IB195" s="116">
        <f>SUM(IB136, -IB138)</f>
        <v>3.15E-2</v>
      </c>
      <c r="IC195" s="175">
        <f>SUM(IC139, -IC140)</f>
        <v>2.4299999999999999E-2</v>
      </c>
      <c r="ID195" s="226">
        <f>SUM(ID141, -ID143)</f>
        <v>2.23E-2</v>
      </c>
      <c r="IE195" s="89">
        <f>SUM(IE141, -IE143)</f>
        <v>3.3599999999999998E-2</v>
      </c>
      <c r="IF195" s="174">
        <f>SUM(IF138, -IF139)</f>
        <v>3.0699999999999998E-2</v>
      </c>
      <c r="IG195" s="230">
        <f>SUM(IG136, -IG138)</f>
        <v>3.95E-2</v>
      </c>
      <c r="IH195" s="215">
        <f>SUM(IH141, -IH143)</f>
        <v>3.2499999999999994E-2</v>
      </c>
      <c r="II195" s="183">
        <f>SUM(II136, -II138)</f>
        <v>3.6499999999999998E-2</v>
      </c>
      <c r="IJ195" s="230">
        <f>SUM(IJ141, -IJ143)</f>
        <v>2.3800000000000002E-2</v>
      </c>
      <c r="IK195" s="15">
        <f>SUM(IK139, -IK140)</f>
        <v>2.52E-2</v>
      </c>
      <c r="IL195" s="145">
        <f>SUM(IL136, -IL137)</f>
        <v>3.78E-2</v>
      </c>
      <c r="IM195" s="142">
        <f>SUM(IM138, -IM140)</f>
        <v>3.39E-2</v>
      </c>
      <c r="IN195" s="114">
        <f>SUM(IN138, -IN140)</f>
        <v>3.4700000000000002E-2</v>
      </c>
      <c r="IO195" s="171">
        <f>SUM(IO142, -IO143)</f>
        <v>3.6499999999999991E-2</v>
      </c>
      <c r="IP195" s="144">
        <f>SUM(IP138, -IP140)</f>
        <v>3.9900000000000005E-2</v>
      </c>
      <c r="IQ195" s="114">
        <f>SUM(IQ138, -IQ140)</f>
        <v>3.7399999999999996E-2</v>
      </c>
      <c r="IR195" s="175">
        <f>SUM(IR137, -IR139)</f>
        <v>3.4399999999999993E-2</v>
      </c>
      <c r="IS195" s="222">
        <f>SUM(IS137, -IS138)</f>
        <v>3.8299999999999994E-2</v>
      </c>
      <c r="IT195" s="15">
        <f>SUM(IT137, -IT138)</f>
        <v>3.6200000000000003E-2</v>
      </c>
      <c r="IU195" s="147">
        <f>SUM(IU138, -IU140)</f>
        <v>3.9799999999999995E-2</v>
      </c>
      <c r="IV195" s="116">
        <f>SUM(IV137, -IV138)</f>
        <v>3.7400000000000003E-2</v>
      </c>
      <c r="IW195" s="112">
        <f>SUM(IW137, -IW138)</f>
        <v>4.4800000000000006E-2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59" t="s">
        <v>47</v>
      </c>
      <c r="HY196" s="119" t="s">
        <v>47</v>
      </c>
      <c r="HZ196" s="173" t="s">
        <v>70</v>
      </c>
      <c r="IA196" s="154" t="s">
        <v>39</v>
      </c>
      <c r="IB196" s="119" t="s">
        <v>53</v>
      </c>
      <c r="IC196" s="180" t="s">
        <v>59</v>
      </c>
      <c r="ID196" s="228" t="s">
        <v>47</v>
      </c>
      <c r="IE196" s="18" t="s">
        <v>44</v>
      </c>
      <c r="IF196" s="179" t="s">
        <v>44</v>
      </c>
      <c r="IG196" s="228" t="s">
        <v>44</v>
      </c>
      <c r="IH196" s="32" t="s">
        <v>47</v>
      </c>
      <c r="II196" s="182" t="s">
        <v>59</v>
      </c>
      <c r="IJ196" s="224" t="s">
        <v>59</v>
      </c>
      <c r="IK196" s="36" t="s">
        <v>67</v>
      </c>
      <c r="IL196" s="161" t="s">
        <v>67</v>
      </c>
      <c r="IM196" s="160" t="s">
        <v>55</v>
      </c>
      <c r="IN196" s="184" t="s">
        <v>37</v>
      </c>
      <c r="IO196" s="178" t="s">
        <v>47</v>
      </c>
      <c r="IP196" s="159" t="s">
        <v>47</v>
      </c>
      <c r="IQ196" s="118" t="s">
        <v>44</v>
      </c>
      <c r="IR196" s="176" t="s">
        <v>42</v>
      </c>
      <c r="IS196" s="223" t="s">
        <v>47</v>
      </c>
      <c r="IT196" s="23" t="s">
        <v>55</v>
      </c>
      <c r="IU196" s="158" t="s">
        <v>36</v>
      </c>
      <c r="IV196" s="184" t="s">
        <v>55</v>
      </c>
      <c r="IW196" s="115" t="s">
        <v>42</v>
      </c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42">
        <f>SUM(HX136, -HX137)</f>
        <v>2.1600000000000001E-2</v>
      </c>
      <c r="HY197" s="116">
        <f>SUM(HY136, -HY137)</f>
        <v>1.8700000000000008E-2</v>
      </c>
      <c r="HZ197" s="175">
        <f>SUM(HZ139, -HZ141)</f>
        <v>2.87E-2</v>
      </c>
      <c r="IA197" s="140">
        <f>SUM(IA139, -IA141)</f>
        <v>2.6099999999999998E-2</v>
      </c>
      <c r="IB197" s="204">
        <f>SUM(IB136, -IB137)</f>
        <v>2.7500000000000004E-2</v>
      </c>
      <c r="IC197" s="171">
        <f>SUM(IC142, -IC143)</f>
        <v>2.0399999999999995E-2</v>
      </c>
      <c r="ID197" s="221">
        <f>SUM(ID136, -ID137)</f>
        <v>1.5300000000000001E-2</v>
      </c>
      <c r="IE197" s="15">
        <f>SUM(IE137, -IE138)</f>
        <v>2.2600000000000009E-2</v>
      </c>
      <c r="IF197" s="175">
        <f>SUM(IF137, -IF138)</f>
        <v>2.8100000000000007E-2</v>
      </c>
      <c r="IG197" s="220">
        <f>SUM(IG137, -IG138)</f>
        <v>2.9100000000000008E-2</v>
      </c>
      <c r="IH197" s="92">
        <f>SUM(IH136, -IH137)</f>
        <v>1.9000000000000003E-2</v>
      </c>
      <c r="II197" s="171">
        <f>SUM(II141, -II142)</f>
        <v>2.9500000000000005E-2</v>
      </c>
      <c r="IJ197" s="226">
        <f>SUM(IJ141, -IJ142)</f>
        <v>2.18E-2</v>
      </c>
      <c r="IK197" s="215">
        <f>SUM(IK141, -IK142)</f>
        <v>2.4900000000000005E-2</v>
      </c>
      <c r="IL197" s="232">
        <f>SUM(IL141, -IL142)</f>
        <v>3.6499999999999998E-2</v>
      </c>
      <c r="IM197" s="144">
        <f>SUM(IM138, -IM139)</f>
        <v>3.32E-2</v>
      </c>
      <c r="IN197" s="116">
        <f>SUM(IN138, -IN139)</f>
        <v>3.3500000000000002E-2</v>
      </c>
      <c r="IO197" s="174">
        <f>SUM(IO136, -IO137)</f>
        <v>2.7900000000000008E-2</v>
      </c>
      <c r="IP197" s="144">
        <f>SUM(IP136, -IP137)</f>
        <v>2.8700000000000003E-2</v>
      </c>
      <c r="IQ197" s="116">
        <f>SUM(IQ137, -IQ138)</f>
        <v>3.2700000000000007E-2</v>
      </c>
      <c r="IR197" s="175">
        <f>SUM(IR138, -IR140)</f>
        <v>3.3699999999999994E-2</v>
      </c>
      <c r="IS197" s="221">
        <f>SUM(IS136, -IS137)</f>
        <v>2.86E-2</v>
      </c>
      <c r="IT197" s="92">
        <f>SUM(IT138, -IT140)</f>
        <v>3.4199999999999994E-2</v>
      </c>
      <c r="IU197" s="146">
        <f>SUM(IU137, -IU138)</f>
        <v>3.6600000000000001E-2</v>
      </c>
      <c r="IV197" s="114">
        <f>SUM(IV138, -IV140)</f>
        <v>2.7300000000000001E-2</v>
      </c>
      <c r="IW197" s="116">
        <f>SUM(IW138, -IW140)</f>
        <v>2.0299999999999999E-2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48" t="s">
        <v>57</v>
      </c>
      <c r="HY198" s="110" t="s">
        <v>57</v>
      </c>
      <c r="HZ198" s="176" t="s">
        <v>39</v>
      </c>
      <c r="IA198" s="138" t="s">
        <v>70</v>
      </c>
      <c r="IB198" s="113" t="s">
        <v>70</v>
      </c>
      <c r="IC198" s="170" t="s">
        <v>57</v>
      </c>
      <c r="ID198" s="227" t="s">
        <v>67</v>
      </c>
      <c r="IE198" s="36" t="s">
        <v>67</v>
      </c>
      <c r="IF198" s="178" t="s">
        <v>47</v>
      </c>
      <c r="IG198" s="231" t="s">
        <v>57</v>
      </c>
      <c r="IH198" s="36" t="s">
        <v>59</v>
      </c>
      <c r="II198" s="178" t="s">
        <v>47</v>
      </c>
      <c r="IJ198" s="228" t="s">
        <v>44</v>
      </c>
      <c r="IK198" s="32" t="s">
        <v>53</v>
      </c>
      <c r="IL198" s="158" t="s">
        <v>44</v>
      </c>
      <c r="IM198" s="196" t="s">
        <v>59</v>
      </c>
      <c r="IN198" s="110" t="s">
        <v>57</v>
      </c>
      <c r="IO198" s="195" t="s">
        <v>55</v>
      </c>
      <c r="IP198" s="160" t="s">
        <v>37</v>
      </c>
      <c r="IQ198" s="119" t="s">
        <v>47</v>
      </c>
      <c r="IR198" s="179" t="s">
        <v>36</v>
      </c>
      <c r="IS198" s="255" t="s">
        <v>42</v>
      </c>
      <c r="IT198" s="11" t="s">
        <v>42</v>
      </c>
      <c r="IU198" s="229" t="s">
        <v>55</v>
      </c>
      <c r="IV198" s="115" t="s">
        <v>42</v>
      </c>
      <c r="IW198" s="184" t="s">
        <v>55</v>
      </c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40">
        <f>SUM(HX141, -HX142)</f>
        <v>1.89E-2</v>
      </c>
      <c r="HY199" s="112">
        <f>SUM(HY141, -HY142)</f>
        <v>1.7599999999999998E-2</v>
      </c>
      <c r="HZ199" s="172">
        <f>SUM(HZ140, -HZ141)</f>
        <v>1.7299999999999999E-2</v>
      </c>
      <c r="IA199" s="142">
        <f>SUM(IA140, -IA141)</f>
        <v>2.1599999999999998E-2</v>
      </c>
      <c r="IB199" s="116">
        <f>SUM(IB140, -IB141)</f>
        <v>2.07E-2</v>
      </c>
      <c r="IC199" s="172">
        <f>SUM(IC141, -IC142)</f>
        <v>1.1799999999999998E-2</v>
      </c>
      <c r="ID199" s="230">
        <f>SUM(ID142, -ID143)</f>
        <v>1.5200000000000005E-2</v>
      </c>
      <c r="IE199" s="215">
        <f>SUM(IE142, -IE143)</f>
        <v>2.0500000000000004E-2</v>
      </c>
      <c r="IF199" s="174">
        <f>SUM(IF136, -IF137)</f>
        <v>2.679999999999999E-2</v>
      </c>
      <c r="IG199" s="222">
        <f>SUM(IG142, -IG143)</f>
        <v>2.3599999999999996E-2</v>
      </c>
      <c r="IH199" s="90">
        <f>SUM(IH141, -IH142)</f>
        <v>1.8099999999999998E-2</v>
      </c>
      <c r="II199" s="174">
        <f>SUM(II136, -II137)</f>
        <v>2.1399999999999988E-2</v>
      </c>
      <c r="IJ199" s="220">
        <f>SUM(IJ136, -IJ138)</f>
        <v>2.1199999999999997E-2</v>
      </c>
      <c r="IK199" s="215">
        <f>SUM(IK136, -IK138)</f>
        <v>2.3300000000000001E-2</v>
      </c>
      <c r="IL199" s="147">
        <f>SUM(IL137, -IL138)</f>
        <v>2.9299999999999993E-2</v>
      </c>
      <c r="IM199" s="149">
        <f>SUM(IM141, -IM143)</f>
        <v>2.9799999999999993E-2</v>
      </c>
      <c r="IN199" s="112">
        <f>SUM(IN141, -IN143)</f>
        <v>3.2299999999999995E-2</v>
      </c>
      <c r="IO199" s="174">
        <f>SUM(IO138, -IO140)</f>
        <v>2.7699999999999999E-2</v>
      </c>
      <c r="IP199" s="142">
        <f>SUM(IP138, -IP139)</f>
        <v>2.7800000000000002E-2</v>
      </c>
      <c r="IQ199" s="114">
        <f>SUM(IQ136, -IQ137)</f>
        <v>3.0399999999999996E-2</v>
      </c>
      <c r="IR199" s="172">
        <f>SUM(IR137, -IR138)</f>
        <v>2.5399999999999999E-2</v>
      </c>
      <c r="IS199" s="220">
        <f>SUM(IS138, -IS140)</f>
        <v>2.7799999999999998E-2</v>
      </c>
      <c r="IT199" s="15">
        <f>SUM(IT139, -IT140)</f>
        <v>3.0599999999999995E-2</v>
      </c>
      <c r="IU199" s="145">
        <f>SUM(IU139, -IU140)</f>
        <v>3.5099999999999999E-2</v>
      </c>
      <c r="IV199" s="116">
        <f>SUM(IV139, -IV140)</f>
        <v>2.5700000000000004E-2</v>
      </c>
      <c r="IW199" s="114">
        <f>SUM(IW139, -IW140)</f>
        <v>1.77E-2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52" t="s">
        <v>59</v>
      </c>
      <c r="HY200" s="113" t="s">
        <v>42</v>
      </c>
      <c r="HZ200" s="182" t="s">
        <v>59</v>
      </c>
      <c r="IA200" s="154" t="s">
        <v>42</v>
      </c>
      <c r="IB200" s="115" t="s">
        <v>42</v>
      </c>
      <c r="IC200" s="178" t="s">
        <v>53</v>
      </c>
      <c r="ID200" s="255" t="s">
        <v>42</v>
      </c>
      <c r="IE200" s="32" t="s">
        <v>47</v>
      </c>
      <c r="IF200" s="180" t="s">
        <v>57</v>
      </c>
      <c r="IG200" s="224" t="s">
        <v>59</v>
      </c>
      <c r="IH200" s="18" t="s">
        <v>44</v>
      </c>
      <c r="II200" s="176" t="s">
        <v>42</v>
      </c>
      <c r="IJ200" s="223" t="s">
        <v>53</v>
      </c>
      <c r="IK200" s="18" t="s">
        <v>44</v>
      </c>
      <c r="IL200" s="229" t="s">
        <v>37</v>
      </c>
      <c r="IM200" s="148" t="s">
        <v>57</v>
      </c>
      <c r="IN200" s="164" t="s">
        <v>59</v>
      </c>
      <c r="IO200" s="195" t="s">
        <v>37</v>
      </c>
      <c r="IP200" s="196" t="s">
        <v>59</v>
      </c>
      <c r="IQ200" s="115" t="s">
        <v>42</v>
      </c>
      <c r="IR200" s="195" t="s">
        <v>55</v>
      </c>
      <c r="IS200" s="233" t="s">
        <v>55</v>
      </c>
      <c r="IT200" s="32" t="s">
        <v>47</v>
      </c>
      <c r="IU200" s="153" t="s">
        <v>47</v>
      </c>
      <c r="IV200" s="119" t="s">
        <v>47</v>
      </c>
      <c r="IW200" s="164" t="s">
        <v>59</v>
      </c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53">SUM(EC190, -EC197)</f>
        <v>0</v>
      </c>
      <c r="ED201" s="6">
        <f t="shared" si="453"/>
        <v>0</v>
      </c>
      <c r="EE201" s="6">
        <f t="shared" si="453"/>
        <v>0</v>
      </c>
      <c r="EF201" s="6">
        <f t="shared" si="453"/>
        <v>0</v>
      </c>
      <c r="EG201" s="6">
        <f t="shared" si="453"/>
        <v>0</v>
      </c>
      <c r="EH201" s="6">
        <f t="shared" si="453"/>
        <v>0</v>
      </c>
      <c r="EI201" s="6">
        <f t="shared" si="453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454">SUM(GV190, -GV197)</f>
        <v>0</v>
      </c>
      <c r="GW201" s="6">
        <f t="shared" si="454"/>
        <v>0</v>
      </c>
      <c r="GX201" s="6">
        <f t="shared" si="454"/>
        <v>0</v>
      </c>
      <c r="GY201" s="6">
        <f t="shared" si="454"/>
        <v>0</v>
      </c>
      <c r="GZ201" s="6">
        <f t="shared" si="454"/>
        <v>0</v>
      </c>
      <c r="HA201" s="6">
        <f t="shared" si="454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49">
        <f>SUM(HX142, -HX143)</f>
        <v>1.6199999999999992E-2</v>
      </c>
      <c r="HY201" s="116">
        <f>SUM(HY139, -HY140)</f>
        <v>1.3499999999999998E-2</v>
      </c>
      <c r="HZ201" s="171">
        <f>SUM(HZ142, -HZ143)</f>
        <v>1.6499999999999994E-2</v>
      </c>
      <c r="IA201" s="142">
        <f>SUM(IA139, -IA140)</f>
        <v>4.4999999999999997E-3</v>
      </c>
      <c r="IB201" s="116">
        <f>SUM(IB139, -IB140)</f>
        <v>1.1099999999999999E-2</v>
      </c>
      <c r="IC201" s="183">
        <f>SUM(IC136, -IC138)</f>
        <v>1.1099999999999999E-2</v>
      </c>
      <c r="ID201" s="220">
        <f>SUM(ID139, -ID140)</f>
        <v>1.5099999999999999E-2</v>
      </c>
      <c r="IE201" s="92">
        <f>SUM(IE136, -IE137)</f>
        <v>1.3899999999999996E-2</v>
      </c>
      <c r="IF201" s="172">
        <f>SUM(IF142, -IF143)</f>
        <v>1.9599999999999992E-2</v>
      </c>
      <c r="IG201" s="226">
        <f>SUM(IG141, -IG142)</f>
        <v>1.7899999999999999E-2</v>
      </c>
      <c r="IH201" s="15">
        <f>SUM(IH137, -IH138)</f>
        <v>1.5399999999999997E-2</v>
      </c>
      <c r="II201" s="175">
        <f>SUM(II139, -II140)</f>
        <v>1.9799999999999998E-2</v>
      </c>
      <c r="IJ201" s="230">
        <f>SUM(IJ137, -IJ138)</f>
        <v>1.0700000000000001E-2</v>
      </c>
      <c r="IK201" s="15">
        <f>SUM(IK137, -IK138)</f>
        <v>1.9700000000000009E-2</v>
      </c>
      <c r="IL201" s="147">
        <f>SUM(IL138, -IL139)</f>
        <v>2.7600000000000003E-2</v>
      </c>
      <c r="IM201" s="140">
        <f>SUM(IM142, -IM143)</f>
        <v>2.1599999999999994E-2</v>
      </c>
      <c r="IN201" s="111">
        <f>SUM(IN142, -IN143)</f>
        <v>2.8700000000000003E-2</v>
      </c>
      <c r="IO201" s="175">
        <f>SUM(IO138, -IO139)</f>
        <v>2.29E-2</v>
      </c>
      <c r="IP201" s="149">
        <f>SUM(IP142, -IP143)</f>
        <v>2.3500000000000007E-2</v>
      </c>
      <c r="IQ201" s="116">
        <f>SUM(IQ139, -IQ140)</f>
        <v>2.5399999999999999E-2</v>
      </c>
      <c r="IR201" s="174">
        <f>SUM(IR139, -IR140)</f>
        <v>2.4700000000000003E-2</v>
      </c>
      <c r="IS201" s="221">
        <f>SUM(IS139, -IS140)</f>
        <v>2.64E-2</v>
      </c>
      <c r="IT201" s="92">
        <f>SUM(IT136, -IT137)</f>
        <v>2.9399999999999996E-2</v>
      </c>
      <c r="IU201" s="145">
        <f>SUM(IU136, -IU137)</f>
        <v>3.0100000000000002E-2</v>
      </c>
      <c r="IV201" s="114">
        <f>SUM(IV136, -IV137)</f>
        <v>1.369999999999999E-2</v>
      </c>
      <c r="IW201" s="111">
        <f>SUM(IW142, -IW143)</f>
        <v>1.3899999999999982E-2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455">SUM(JM190, -JM197)</f>
        <v>0</v>
      </c>
      <c r="JN201" s="6">
        <f t="shared" si="455"/>
        <v>0</v>
      </c>
      <c r="JO201" s="6">
        <f t="shared" si="455"/>
        <v>0</v>
      </c>
      <c r="JP201" s="6">
        <f t="shared" si="455"/>
        <v>0</v>
      </c>
      <c r="JQ201" s="6">
        <f t="shared" si="455"/>
        <v>0</v>
      </c>
      <c r="JR201" s="6">
        <f t="shared" si="455"/>
        <v>0</v>
      </c>
      <c r="JS201" s="6">
        <f t="shared" si="455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38" t="s">
        <v>42</v>
      </c>
      <c r="HY202" s="117" t="s">
        <v>59</v>
      </c>
      <c r="HZ202" s="173" t="s">
        <v>42</v>
      </c>
      <c r="IA202" s="196" t="s">
        <v>59</v>
      </c>
      <c r="IB202" s="164" t="s">
        <v>59</v>
      </c>
      <c r="IC202" s="179" t="s">
        <v>44</v>
      </c>
      <c r="ID202" s="223" t="s">
        <v>53</v>
      </c>
      <c r="IE202" s="27" t="s">
        <v>59</v>
      </c>
      <c r="IF202" s="182" t="s">
        <v>59</v>
      </c>
      <c r="IG202" s="223" t="s">
        <v>47</v>
      </c>
      <c r="IH202" s="27" t="s">
        <v>57</v>
      </c>
      <c r="II202" s="179" t="s">
        <v>44</v>
      </c>
      <c r="IJ202" s="228" t="s">
        <v>47</v>
      </c>
      <c r="IK202" s="45" t="s">
        <v>57</v>
      </c>
      <c r="IL202" s="139" t="s">
        <v>57</v>
      </c>
      <c r="IM202" s="196" t="s">
        <v>67</v>
      </c>
      <c r="IN202" s="110" t="s">
        <v>67</v>
      </c>
      <c r="IO202" s="176" t="s">
        <v>42</v>
      </c>
      <c r="IP202" s="148" t="s">
        <v>67</v>
      </c>
      <c r="IQ202" s="184" t="s">
        <v>37</v>
      </c>
      <c r="IR202" s="182" t="s">
        <v>59</v>
      </c>
      <c r="IS202" s="224" t="s">
        <v>59</v>
      </c>
      <c r="IT202" s="36" t="s">
        <v>59</v>
      </c>
      <c r="IU202" s="161" t="s">
        <v>59</v>
      </c>
      <c r="IV202" s="164" t="s">
        <v>59</v>
      </c>
      <c r="IW202" s="119" t="s">
        <v>47</v>
      </c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42">
        <f>SUM(HX139, -HX140)</f>
        <v>1.2500000000000001E-2</v>
      </c>
      <c r="HY203" s="111">
        <f>SUM(HY142, -HY143)</f>
        <v>1.2799999999999999E-2</v>
      </c>
      <c r="HZ203" s="175">
        <f>SUM(HZ139, -HZ140)</f>
        <v>1.14E-2</v>
      </c>
      <c r="IA203" s="149">
        <f>SUM(IA142, -IA143)</f>
        <v>2.0000000000000018E-3</v>
      </c>
      <c r="IB203" s="111">
        <f>SUM(IB142, -IB143)</f>
        <v>6.0000000000000331E-4</v>
      </c>
      <c r="IC203" s="175">
        <f>SUM(IC137, -IC138)</f>
        <v>6.3E-3</v>
      </c>
      <c r="ID203" s="230">
        <f>SUM(ID137, -ID138)</f>
        <v>1.0700000000000001E-2</v>
      </c>
      <c r="IE203" s="90">
        <f>SUM(IE141, -IE142)</f>
        <v>1.3099999999999994E-2</v>
      </c>
      <c r="IF203" s="171">
        <f>SUM(IF141, -IF142)</f>
        <v>1.5300000000000008E-2</v>
      </c>
      <c r="IG203" s="221">
        <f>SUM(IG136, -IG137)</f>
        <v>1.0399999999999993E-2</v>
      </c>
      <c r="IH203" s="89">
        <f>SUM(IH142, -IH143)</f>
        <v>1.4399999999999996E-2</v>
      </c>
      <c r="II203" s="175">
        <f>SUM(II137, -II138)</f>
        <v>1.5100000000000009E-2</v>
      </c>
      <c r="IJ203" s="221">
        <f>SUM(IJ136, -IJ137)</f>
        <v>1.0499999999999995E-2</v>
      </c>
      <c r="IK203" s="89">
        <f>SUM(IK142, -IK143)</f>
        <v>1.1999999999999997E-2</v>
      </c>
      <c r="IL203" s="146">
        <f>SUM(IL142, -IL143)</f>
        <v>2.0400000000000001E-2</v>
      </c>
      <c r="IM203" s="162">
        <f>SUM(IM141, -IM142)</f>
        <v>8.199999999999999E-3</v>
      </c>
      <c r="IN203" s="204">
        <f>SUM(IN141, -IN142)</f>
        <v>3.5999999999999921E-3</v>
      </c>
      <c r="IO203" s="175">
        <f>SUM(IO139, -IO140)</f>
        <v>4.7999999999999987E-3</v>
      </c>
      <c r="IP203" s="162">
        <f>SUM(IP141, -IP142)</f>
        <v>1.7799999999999996E-2</v>
      </c>
      <c r="IQ203" s="116">
        <f>SUM(IQ138, -IQ139)</f>
        <v>1.1999999999999997E-2</v>
      </c>
      <c r="IR203" s="171">
        <f>SUM(IR142, -IR143)</f>
        <v>2.3099999999999996E-2</v>
      </c>
      <c r="IS203" s="226">
        <f>SUM(IS142, -IS143)</f>
        <v>2.4000000000000007E-2</v>
      </c>
      <c r="IT203" s="90">
        <f>SUM(IT142, -IT143)</f>
        <v>1.9500000000000003E-2</v>
      </c>
      <c r="IU203" s="141">
        <f>SUM(IU142, -IU143)</f>
        <v>2.3100000000000009E-2</v>
      </c>
      <c r="IV203" s="111">
        <f>SUM(IV142, -IV143)</f>
        <v>1.2200000000000003E-2</v>
      </c>
      <c r="IW203" s="114">
        <f>SUM(IW136, -IW137)</f>
        <v>7.3000000000000009E-3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50" t="s">
        <v>44</v>
      </c>
      <c r="HY204" s="118" t="s">
        <v>44</v>
      </c>
      <c r="HZ204" s="195" t="s">
        <v>44</v>
      </c>
      <c r="IA204" s="150" t="s">
        <v>44</v>
      </c>
      <c r="IB204" s="184" t="s">
        <v>44</v>
      </c>
      <c r="IC204" s="178" t="s">
        <v>47</v>
      </c>
      <c r="ID204" s="231" t="s">
        <v>57</v>
      </c>
      <c r="IE204" s="42" t="s">
        <v>42</v>
      </c>
      <c r="IF204" s="173" t="s">
        <v>42</v>
      </c>
      <c r="IG204" s="255" t="s">
        <v>42</v>
      </c>
      <c r="IH204" s="42" t="s">
        <v>42</v>
      </c>
      <c r="II204" s="180" t="s">
        <v>57</v>
      </c>
      <c r="IJ204" s="231" t="s">
        <v>57</v>
      </c>
      <c r="IK204" s="32" t="s">
        <v>47</v>
      </c>
      <c r="IL204" s="151" t="s">
        <v>42</v>
      </c>
      <c r="IM204" s="138" t="s">
        <v>42</v>
      </c>
      <c r="IN204" s="115" t="s">
        <v>42</v>
      </c>
      <c r="IO204" s="170" t="s">
        <v>67</v>
      </c>
      <c r="IP204" s="154" t="s">
        <v>42</v>
      </c>
      <c r="IQ204" s="164" t="s">
        <v>59</v>
      </c>
      <c r="IR204" s="176" t="s">
        <v>37</v>
      </c>
      <c r="IS204" s="255" t="s">
        <v>37</v>
      </c>
      <c r="IT204" s="23" t="s">
        <v>37</v>
      </c>
      <c r="IU204" s="151" t="s">
        <v>37</v>
      </c>
      <c r="IV204" s="184" t="s">
        <v>37</v>
      </c>
      <c r="IW204" s="115" t="s">
        <v>37</v>
      </c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44">
        <f>SUM(HX137, -HX138)</f>
        <v>7.4999999999999997E-3</v>
      </c>
      <c r="HY205" s="114">
        <f>SUM(HY137, -HY138)</f>
        <v>1.0000000000000009E-3</v>
      </c>
      <c r="HZ205" s="174">
        <f>SUM(HZ137, -HZ138)</f>
        <v>3.1999999999999945E-3</v>
      </c>
      <c r="IA205" s="144">
        <f>SUM(IA137, -IA138)</f>
        <v>1.3999999999999985E-3</v>
      </c>
      <c r="IB205" s="114">
        <f>SUM(IB137, -IB138)</f>
        <v>3.9999999999999966E-3</v>
      </c>
      <c r="IC205" s="174">
        <f>SUM(IC136, -IC137)</f>
        <v>4.7999999999999987E-3</v>
      </c>
      <c r="ID205" s="230">
        <f>SUM(ID141, -ID142)</f>
        <v>7.0999999999999952E-3</v>
      </c>
      <c r="IE205" s="92">
        <f>SUM(IE139, -IE140)</f>
        <v>5.4000000000000003E-3</v>
      </c>
      <c r="IF205" s="174">
        <f>SUM(IF139, -IF140)</f>
        <v>6.8000000000000005E-3</v>
      </c>
      <c r="IG205" s="221">
        <f>SUM(IG139, -IG140)</f>
        <v>1.5999999999999999E-3</v>
      </c>
      <c r="IH205" s="92">
        <f>SUM(IH139, -IH140)</f>
        <v>1.15E-2</v>
      </c>
      <c r="II205" s="183">
        <f>SUM(II142, -II143)</f>
        <v>9.5999999999999974E-3</v>
      </c>
      <c r="IJ205" s="230">
        <f>SUM(IJ142, -IJ143)</f>
        <v>2.0000000000000018E-3</v>
      </c>
      <c r="IK205" s="92">
        <f>SUM(IK136, -IK137)</f>
        <v>3.5999999999999921E-3</v>
      </c>
      <c r="IL205" s="145">
        <f>SUM(IL139, -IL140)</f>
        <v>1.04E-2</v>
      </c>
      <c r="IM205" s="144">
        <f>SUM(IM139, -IM140)</f>
        <v>6.9999999999999923E-4</v>
      </c>
      <c r="IN205" s="114">
        <f>SUM(IN139, -IN140)</f>
        <v>1.1999999999999997E-3</v>
      </c>
      <c r="IO205" s="183">
        <f>SUM(IO141, -IO142)</f>
        <v>3.9000000000000007E-3</v>
      </c>
      <c r="IP205" s="144">
        <f>SUM(IP139, -IP140)</f>
        <v>1.21E-2</v>
      </c>
      <c r="IQ205" s="243">
        <f>SUM(IQ142, -IQ143)</f>
        <v>3.0999999999999917E-3</v>
      </c>
      <c r="IR205" s="174">
        <f>SUM(IR138, -IR139)</f>
        <v>8.9999999999999941E-3</v>
      </c>
      <c r="IS205" s="221">
        <f>SUM(IS138, -IS139)</f>
        <v>1.3999999999999985E-3</v>
      </c>
      <c r="IT205" s="92">
        <f>SUM(IT138, -IT139)</f>
        <v>3.599999999999999E-3</v>
      </c>
      <c r="IU205" s="145">
        <f>SUM(IU138, -IU139)</f>
        <v>4.6999999999999958E-3</v>
      </c>
      <c r="IV205" s="116">
        <f>SUM(IV138, -IV139)</f>
        <v>1.5999999999999973E-3</v>
      </c>
      <c r="IW205" s="116">
        <f>SUM(IW138, -IW139)</f>
        <v>2.5999999999999981E-3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  <c r="BS206" s="244"/>
      <c r="BT206" s="65">
        <v>43132</v>
      </c>
      <c r="BU206" s="247" t="s">
        <v>77</v>
      </c>
      <c r="BV206" s="248"/>
      <c r="BW206" s="69">
        <v>43135</v>
      </c>
      <c r="BX206" s="293"/>
      <c r="BY206" s="248"/>
      <c r="BZ206" s="69">
        <v>43136</v>
      </c>
      <c r="CA206" s="250"/>
      <c r="CB206" s="248"/>
      <c r="CC206" s="69">
        <v>43137</v>
      </c>
      <c r="CD206" s="298"/>
      <c r="CE206" s="248"/>
      <c r="CF206" s="69">
        <v>43138</v>
      </c>
      <c r="CG206" s="249"/>
      <c r="CH206" s="248"/>
      <c r="CI206" s="69">
        <v>43139</v>
      </c>
      <c r="CJ206" s="250"/>
      <c r="CK206" s="251"/>
      <c r="CL206" s="72">
        <v>43142</v>
      </c>
      <c r="CM206" s="252"/>
      <c r="CN206" s="251"/>
      <c r="CO206" s="72">
        <v>43143</v>
      </c>
      <c r="CP206" s="252"/>
      <c r="CQ206" s="251"/>
      <c r="CR206" s="72">
        <v>43144</v>
      </c>
      <c r="CS206" s="252"/>
      <c r="CT206" s="251"/>
      <c r="CU206" s="72">
        <v>43145</v>
      </c>
      <c r="CV206" s="252"/>
      <c r="CW206" s="251"/>
      <c r="CX206" s="72">
        <v>43146</v>
      </c>
      <c r="CY206" s="252"/>
      <c r="CZ206" s="271"/>
      <c r="DA206" s="75">
        <v>43149</v>
      </c>
      <c r="DB206" s="272"/>
      <c r="DC206" s="271"/>
      <c r="DD206" s="75">
        <v>43150</v>
      </c>
      <c r="DE206" s="272"/>
      <c r="DF206" s="271"/>
      <c r="DG206" s="75">
        <v>43151</v>
      </c>
      <c r="DH206" s="272"/>
      <c r="DI206" s="271"/>
      <c r="DJ206" s="75">
        <v>43152</v>
      </c>
      <c r="DK206" s="272"/>
      <c r="DL206" s="300"/>
      <c r="DM206" s="75">
        <v>43153</v>
      </c>
      <c r="DN206" s="300"/>
      <c r="DO206" s="244"/>
      <c r="DP206" s="65">
        <v>43156</v>
      </c>
      <c r="DQ206" s="246"/>
      <c r="DR206" s="244"/>
      <c r="DS206" s="65">
        <v>43157</v>
      </c>
      <c r="DT206" s="246"/>
      <c r="DU206" s="244"/>
      <c r="DV206" s="65">
        <v>43158</v>
      </c>
      <c r="DW206" s="246"/>
      <c r="DX206" s="67"/>
      <c r="DY206" s="65">
        <v>43159</v>
      </c>
      <c r="DZ206" s="66"/>
      <c r="EA206" s="68"/>
      <c r="EB206" s="69"/>
      <c r="EC206" s="70"/>
      <c r="ED206" s="68"/>
      <c r="EE206" s="69"/>
      <c r="EF206" s="70"/>
      <c r="EG206" s="68"/>
      <c r="EH206" s="69"/>
      <c r="EI206" s="70"/>
      <c r="EK206" s="244"/>
      <c r="EL206" s="65">
        <v>43525</v>
      </c>
      <c r="EM206" s="351"/>
      <c r="EN206" s="248"/>
      <c r="EO206" s="69">
        <v>43528</v>
      </c>
      <c r="EP206" s="293"/>
      <c r="EQ206" s="248"/>
      <c r="ER206" s="69">
        <v>43529</v>
      </c>
      <c r="ES206" s="250"/>
      <c r="ET206" s="248"/>
      <c r="EU206" s="69">
        <v>43530</v>
      </c>
      <c r="EV206" s="298"/>
      <c r="EW206" s="248"/>
      <c r="EX206" s="69">
        <v>43531</v>
      </c>
      <c r="EY206" s="249"/>
      <c r="EZ206" s="248"/>
      <c r="FA206" s="69">
        <v>43532</v>
      </c>
      <c r="FB206" s="352" t="s">
        <v>77</v>
      </c>
      <c r="FC206" s="251"/>
      <c r="FD206" s="72">
        <v>43535</v>
      </c>
      <c r="FE206" s="252"/>
      <c r="FF206" s="251"/>
      <c r="FG206" s="72">
        <v>43536</v>
      </c>
      <c r="FH206" s="252"/>
      <c r="FI206" s="251"/>
      <c r="FJ206" s="72">
        <v>43537</v>
      </c>
      <c r="FK206" s="252"/>
      <c r="FL206" s="251"/>
      <c r="FM206" s="72">
        <v>43538</v>
      </c>
      <c r="FN206" s="252"/>
      <c r="FO206" s="251"/>
      <c r="FP206" s="72">
        <v>43539</v>
      </c>
      <c r="FQ206" s="252"/>
      <c r="FR206" s="271"/>
      <c r="FS206" s="75">
        <v>43542</v>
      </c>
      <c r="FT206" s="272"/>
      <c r="FU206" s="271"/>
      <c r="FV206" s="75">
        <v>43543</v>
      </c>
      <c r="FW206" s="272"/>
      <c r="FX206" s="271"/>
      <c r="FY206" s="75">
        <v>43544</v>
      </c>
      <c r="FZ206" s="272"/>
      <c r="GA206" s="271"/>
      <c r="GB206" s="75">
        <v>43545</v>
      </c>
      <c r="GC206" s="272"/>
      <c r="GD206" s="271"/>
      <c r="GE206" s="75">
        <v>43546</v>
      </c>
      <c r="GF206" s="272"/>
      <c r="GG206" s="244"/>
      <c r="GH206" s="65">
        <v>43549</v>
      </c>
      <c r="GI206" s="246"/>
      <c r="GJ206" s="244"/>
      <c r="GK206" s="65">
        <v>43550</v>
      </c>
      <c r="GL206" s="246"/>
      <c r="GM206" s="244"/>
      <c r="GN206" s="65">
        <v>43551</v>
      </c>
      <c r="GO206" s="246"/>
      <c r="GP206" s="244"/>
      <c r="GQ206" s="65">
        <v>43552</v>
      </c>
      <c r="GR206" s="246"/>
      <c r="GS206" s="67"/>
      <c r="GT206" s="65">
        <v>43553</v>
      </c>
      <c r="GU206" s="66"/>
      <c r="GV206" s="68"/>
      <c r="GW206" s="69"/>
      <c r="GX206" s="70"/>
      <c r="GY206" s="68"/>
      <c r="GZ206" s="69"/>
      <c r="HA206" s="70"/>
      <c r="HC206" s="248"/>
      <c r="HD206" s="69">
        <v>43556</v>
      </c>
      <c r="HE206" s="298"/>
      <c r="HF206" s="248"/>
      <c r="HG206" s="69">
        <v>43557</v>
      </c>
      <c r="HH206" s="293"/>
      <c r="HI206" s="248"/>
      <c r="HJ206" s="69">
        <v>43558</v>
      </c>
      <c r="HK206" s="250"/>
      <c r="HL206" s="248"/>
      <c r="HM206" s="69">
        <v>43559</v>
      </c>
      <c r="HN206" s="298"/>
      <c r="HO206" s="248"/>
      <c r="HP206" s="69">
        <v>43560</v>
      </c>
      <c r="HQ206" s="352" t="s">
        <v>77</v>
      </c>
      <c r="HR206" s="251"/>
      <c r="HS206" s="72">
        <v>43563</v>
      </c>
      <c r="HT206" s="252"/>
      <c r="HU206" s="251"/>
      <c r="HV206" s="72">
        <v>43564</v>
      </c>
      <c r="HW206" s="252"/>
      <c r="HX206" s="251"/>
      <c r="HY206" s="72">
        <v>43565</v>
      </c>
      <c r="HZ206" s="252"/>
      <c r="IA206" s="274"/>
      <c r="IB206" s="72">
        <v>43566</v>
      </c>
      <c r="IC206" s="73"/>
      <c r="ID206" s="71"/>
      <c r="IE206" s="72">
        <v>43567</v>
      </c>
      <c r="IF206" s="73"/>
      <c r="IG206" s="74"/>
      <c r="IH206" s="75">
        <v>43570</v>
      </c>
      <c r="II206" s="76"/>
      <c r="IJ206" s="74"/>
      <c r="IK206" s="75">
        <v>43571</v>
      </c>
      <c r="IL206" s="76"/>
      <c r="IM206" s="74"/>
      <c r="IN206" s="75">
        <v>43572</v>
      </c>
      <c r="IO206" s="76"/>
      <c r="IP206" s="74"/>
      <c r="IQ206" s="75">
        <v>43573</v>
      </c>
      <c r="IR206" s="76"/>
      <c r="IS206" s="74"/>
      <c r="IT206" s="75">
        <v>43574</v>
      </c>
      <c r="IU206" s="76"/>
      <c r="IV206" s="64"/>
      <c r="IW206" s="65">
        <v>43577</v>
      </c>
      <c r="IX206" s="66"/>
      <c r="IY206" s="64"/>
      <c r="IZ206" s="65">
        <v>43578</v>
      </c>
      <c r="JA206" s="66"/>
      <c r="JB206" s="64"/>
      <c r="JC206" s="65">
        <v>43579</v>
      </c>
      <c r="JD206" s="66"/>
      <c r="JE206" s="64"/>
      <c r="JF206" s="65">
        <v>43580</v>
      </c>
      <c r="JG206" s="66"/>
      <c r="JH206" s="64"/>
      <c r="JI206" s="65">
        <v>43581</v>
      </c>
      <c r="JJ206" s="66"/>
      <c r="JK206" s="68"/>
      <c r="JL206" s="69">
        <v>43584</v>
      </c>
      <c r="JM206" s="70"/>
      <c r="JN206" s="68"/>
      <c r="JO206" s="69">
        <v>43585</v>
      </c>
      <c r="JP206" s="70"/>
      <c r="JQ206" s="68"/>
      <c r="JR206" s="69"/>
      <c r="JS206" s="70"/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</row>
    <row r="217" spans="2:142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</row>
    <row r="219" spans="2:142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  <c r="BU219" s="88">
        <v>-0.2422</v>
      </c>
      <c r="BV219" s="88">
        <v>-0.25619999999999998</v>
      </c>
      <c r="BW219" s="88">
        <v>-0.26769999999999999</v>
      </c>
      <c r="BX219" s="88">
        <v>-0.2888</v>
      </c>
      <c r="BY219" s="48">
        <v>-0.29759999999999998</v>
      </c>
      <c r="BZ219" s="48">
        <v>-0.26469999999999999</v>
      </c>
      <c r="CA219" s="48">
        <v>-0.26679999999999998</v>
      </c>
    </row>
    <row r="220" spans="2:142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8">
        <v>-0.30620000000000003</v>
      </c>
      <c r="BZ220" s="88">
        <v>-0.31859999999999999</v>
      </c>
      <c r="CA220" s="88">
        <v>-0.31359999999999999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142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t="s">
        <v>62</v>
      </c>
    </row>
    <row r="224" spans="2:142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</row>
    <row r="225" spans="21:79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</row>
    <row r="226" spans="21:79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</row>
    <row r="227" spans="21:79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</row>
    <row r="228" spans="21:79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</row>
    <row r="229" spans="21:79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  <c r="BU229" s="88">
        <v>-5.6000000000000001E-2</v>
      </c>
      <c r="BV229" s="88">
        <v>-7.0000000000000007E-2</v>
      </c>
      <c r="BW229" s="88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</row>
    <row r="230" spans="21:79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8">
        <v>-0.1026</v>
      </c>
      <c r="BY230" s="88">
        <v>-0.12</v>
      </c>
      <c r="BZ230" s="88">
        <v>-0.13239999999999999</v>
      </c>
      <c r="CA230" s="88">
        <v>-0.12740000000000001</v>
      </c>
    </row>
  </sheetData>
  <customSheetViews>
    <customSheetView guid="{7FB8B549-326C-4BEC-8C8D-0E9173EDA60F}" scale="115" topLeftCell="IN40">
      <selection activeCell="IX46" sqref="IX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2019-04-22T12:18:08Z</dcterms:modified>
</cp:coreProperties>
</file>