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Z185" i="1" l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GZ199" i="1"/>
  <c r="GW199" i="1"/>
  <c r="GQ199" i="1"/>
  <c r="GK199" i="1"/>
  <c r="GE199" i="1"/>
  <c r="GZ197" i="1"/>
  <c r="GZ201" i="1" s="1"/>
  <c r="GW197" i="1"/>
  <c r="GQ197" i="1"/>
  <c r="GQ201" i="1" s="1"/>
  <c r="GK197" i="1"/>
  <c r="GK201" i="1" s="1"/>
  <c r="GE197" i="1"/>
  <c r="GE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GZ191" i="1"/>
  <c r="GW191" i="1"/>
  <c r="GQ191" i="1"/>
  <c r="GK191" i="1"/>
  <c r="GE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GZ185" i="1"/>
  <c r="GW185" i="1"/>
  <c r="GQ185" i="1"/>
  <c r="GK185" i="1"/>
  <c r="GE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GZ179" i="1"/>
  <c r="GW179" i="1"/>
  <c r="GQ179" i="1"/>
  <c r="GK179" i="1"/>
  <c r="GE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GZ173" i="1"/>
  <c r="GW173" i="1"/>
  <c r="GQ173" i="1"/>
  <c r="GK173" i="1"/>
  <c r="GE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GZ167" i="1"/>
  <c r="GW167" i="1"/>
  <c r="GQ167" i="1"/>
  <c r="GK167" i="1"/>
  <c r="GE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GZ161" i="1"/>
  <c r="GW161" i="1"/>
  <c r="GQ161" i="1"/>
  <c r="GK161" i="1"/>
  <c r="GE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GZ114" i="1"/>
  <c r="GW114" i="1"/>
  <c r="GQ114" i="1"/>
  <c r="GK114" i="1"/>
  <c r="GE114" i="1"/>
  <c r="GZ112" i="1"/>
  <c r="GW112" i="1"/>
  <c r="GQ112" i="1"/>
  <c r="GK112" i="1"/>
  <c r="GE112" i="1"/>
  <c r="GE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GZ106" i="1"/>
  <c r="GW106" i="1"/>
  <c r="GQ106" i="1"/>
  <c r="GK106" i="1"/>
  <c r="GE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GZ100" i="1"/>
  <c r="GW100" i="1"/>
  <c r="GQ100" i="1"/>
  <c r="GK100" i="1"/>
  <c r="GE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GZ94" i="1"/>
  <c r="GW94" i="1"/>
  <c r="GQ94" i="1"/>
  <c r="GK94" i="1"/>
  <c r="GE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GZ88" i="1"/>
  <c r="GW88" i="1"/>
  <c r="GQ88" i="1"/>
  <c r="GK88" i="1"/>
  <c r="GE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GZ82" i="1"/>
  <c r="GW82" i="1"/>
  <c r="GQ82" i="1"/>
  <c r="GK82" i="1"/>
  <c r="GE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GZ76" i="1"/>
  <c r="GW76" i="1"/>
  <c r="GQ76" i="1"/>
  <c r="GK76" i="1"/>
  <c r="GE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S193" i="1"/>
  <c r="GH106" i="1"/>
  <c r="GT167" i="1"/>
  <c r="GD197" i="1"/>
  <c r="GD201" i="1" s="1"/>
  <c r="IW72" i="1"/>
  <c r="GQ159" i="1"/>
  <c r="GQ165" i="1" s="1"/>
  <c r="GQ169" i="1" s="1"/>
  <c r="GU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GQ203" i="1"/>
  <c r="IK22" i="1"/>
  <c r="IK37" i="1"/>
  <c r="GL157" i="1"/>
  <c r="GV173" i="1"/>
  <c r="GX191" i="1"/>
  <c r="GC167" i="1"/>
  <c r="GO167" i="1"/>
  <c r="GF173" i="1"/>
  <c r="GJ173" i="1"/>
  <c r="GO185" i="1"/>
  <c r="GY191" i="1"/>
  <c r="GF100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F72" i="1"/>
  <c r="GZ74" i="1"/>
  <c r="GB88" i="1"/>
  <c r="GM108" i="1"/>
  <c r="GM114" i="1"/>
  <c r="GT185" i="1"/>
  <c r="GT181" i="1"/>
  <c r="GW203" i="1"/>
  <c r="GW201" i="1"/>
  <c r="GF88" i="1"/>
  <c r="GJ37" i="1"/>
  <c r="GI72" i="1"/>
  <c r="GV72" i="1"/>
  <c r="GR82" i="1"/>
  <c r="GH179" i="1"/>
  <c r="GH175" i="1"/>
  <c r="GV175" i="1"/>
  <c r="GV185" i="1"/>
  <c r="GO88" i="1"/>
  <c r="GJ9" i="1"/>
  <c r="GL27" i="1"/>
  <c r="GK31" i="1"/>
  <c r="GE74" i="1"/>
  <c r="GE78" i="1" s="1"/>
  <c r="HA96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GP157" i="1"/>
  <c r="GP167" i="1"/>
  <c r="GE203" i="1"/>
  <c r="HP72" i="1"/>
  <c r="IV72" i="1"/>
  <c r="JQ82" i="1"/>
  <c r="ED167" i="1"/>
  <c r="GD157" i="1"/>
  <c r="GT157" i="1"/>
  <c r="GH167" i="1"/>
  <c r="GV169" i="1"/>
  <c r="GT179" i="1"/>
  <c r="GN175" i="1"/>
  <c r="GT175" i="1"/>
  <c r="GC185" i="1"/>
  <c r="GL191" i="1"/>
  <c r="GM193" i="1"/>
  <c r="GK203" i="1"/>
  <c r="JI74" i="1"/>
  <c r="JI80" i="1" s="1"/>
  <c r="JI84" i="1" s="1"/>
  <c r="ID100" i="1"/>
  <c r="IN100" i="1"/>
  <c r="EB169" i="1"/>
  <c r="GH157" i="1"/>
  <c r="GX15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GY187" i="1"/>
  <c r="GC191" i="1"/>
  <c r="GR191" i="1"/>
  <c r="GZ165" i="1"/>
  <c r="GZ163" i="1"/>
  <c r="GF161" i="1"/>
  <c r="GR161" i="1"/>
  <c r="GB167" i="1"/>
  <c r="GV167" i="1"/>
  <c r="HA167" i="1"/>
  <c r="GI157" i="1"/>
  <c r="GU157" i="1"/>
  <c r="GY157" i="1"/>
  <c r="GC161" i="1"/>
  <c r="GO161" i="1"/>
  <c r="HA161" i="1"/>
  <c r="GF163" i="1"/>
  <c r="GR163" i="1"/>
  <c r="GU173" i="1"/>
  <c r="GD167" i="1"/>
  <c r="GJ169" i="1"/>
  <c r="GF179" i="1"/>
  <c r="GF175" i="1"/>
  <c r="GJ179" i="1"/>
  <c r="GJ175" i="1"/>
  <c r="GH185" i="1"/>
  <c r="GV179" i="1"/>
  <c r="GN187" i="1"/>
  <c r="GN191" i="1"/>
  <c r="GB161" i="1"/>
  <c r="GJ161" i="1"/>
  <c r="GN161" i="1"/>
  <c r="GV161" i="1"/>
  <c r="GJ157" i="1"/>
  <c r="GN157" i="1"/>
  <c r="GZ157" i="1"/>
  <c r="GT161" i="1"/>
  <c r="GX161" i="1"/>
  <c r="GC163" i="1"/>
  <c r="GO163" i="1"/>
  <c r="GB173" i="1"/>
  <c r="GB169" i="1"/>
  <c r="GR173" i="1"/>
  <c r="GR169" i="1"/>
  <c r="GD173" i="1"/>
  <c r="GO173" i="1"/>
  <c r="GY173" i="1"/>
  <c r="GD185" i="1"/>
  <c r="GF187" i="1"/>
  <c r="GF191" i="1"/>
  <c r="GJ187" i="1"/>
  <c r="GJ191" i="1"/>
  <c r="GD179" i="1"/>
  <c r="GD175" i="1"/>
  <c r="HA191" i="1"/>
  <c r="HA187" i="1"/>
  <c r="GP163" i="1"/>
  <c r="GC173" i="1"/>
  <c r="HA173" i="1"/>
  <c r="GF169" i="1"/>
  <c r="GN169" i="1"/>
  <c r="GU169" i="1"/>
  <c r="HA169" i="1"/>
  <c r="GU175" i="1"/>
  <c r="GU179" i="1"/>
  <c r="GB179" i="1"/>
  <c r="GF185" i="1"/>
  <c r="HA179" i="1"/>
  <c r="GP173" i="1"/>
  <c r="GI179" i="1"/>
  <c r="GR179" i="1"/>
  <c r="GO191" i="1"/>
  <c r="GO187" i="1"/>
  <c r="GT191" i="1"/>
  <c r="GT187" i="1"/>
  <c r="GB185" i="1"/>
  <c r="GR185" i="1"/>
  <c r="GL187" i="1"/>
  <c r="GX193" i="1"/>
  <c r="GX197" i="1"/>
  <c r="GL197" i="1"/>
  <c r="GO179" i="1"/>
  <c r="GL173" i="1"/>
  <c r="GC181" i="1"/>
  <c r="GP191" i="1"/>
  <c r="GP187" i="1"/>
  <c r="GI185" i="1"/>
  <c r="GN185" i="1"/>
  <c r="GY185" i="1"/>
  <c r="GX187" i="1"/>
  <c r="GB197" i="1"/>
  <c r="GB193" i="1"/>
  <c r="GO197" i="1"/>
  <c r="GO193" i="1"/>
  <c r="GG199" i="1"/>
  <c r="GC179" i="1"/>
  <c r="GH173" i="1"/>
  <c r="GX173" i="1"/>
  <c r="GY179" i="1"/>
  <c r="GI181" i="1"/>
  <c r="GO181" i="1"/>
  <c r="GY181" i="1"/>
  <c r="GD191" i="1"/>
  <c r="GD187" i="1"/>
  <c r="GV187" i="1"/>
  <c r="GV191" i="1"/>
  <c r="GJ185" i="1"/>
  <c r="GU185" i="1"/>
  <c r="GH187" i="1"/>
  <c r="GC197" i="1"/>
  <c r="GH193" i="1"/>
  <c r="GH197" i="1"/>
  <c r="GP193" i="1"/>
  <c r="GP197" i="1"/>
  <c r="GB191" i="1"/>
  <c r="GT197" i="1"/>
  <c r="GR197" i="1"/>
  <c r="GV197" i="1"/>
  <c r="GV193" i="1"/>
  <c r="GF197" i="1"/>
  <c r="GF193" i="1"/>
  <c r="GJ197" i="1"/>
  <c r="GN197" i="1"/>
  <c r="HA197" i="1"/>
  <c r="HA193" i="1"/>
  <c r="GA193" i="1"/>
  <c r="GQ78" i="1"/>
  <c r="GQ80" i="1"/>
  <c r="GQ86" i="1" s="1"/>
  <c r="GJ88" i="1"/>
  <c r="GJ84" i="1"/>
  <c r="DO199" i="1"/>
  <c r="DO193" i="1"/>
  <c r="GJ40" i="1"/>
  <c r="GK22" i="1"/>
  <c r="GK34" i="1"/>
  <c r="GL37" i="1"/>
  <c r="HA88" i="1"/>
  <c r="GO84" i="1"/>
  <c r="IN90" i="1"/>
  <c r="EG175" i="1"/>
  <c r="GJ16" i="1"/>
  <c r="GY72" i="1"/>
  <c r="GC88" i="1"/>
  <c r="GL9" i="1"/>
  <c r="GJ22" i="1"/>
  <c r="GQ72" i="1"/>
  <c r="GR78" i="1"/>
  <c r="GR88" i="1"/>
  <c r="GV88" i="1"/>
  <c r="GJ100" i="1"/>
  <c r="GT100" i="1"/>
  <c r="GB96" i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GJ27" i="1"/>
  <c r="GJ36" i="1"/>
  <c r="GB72" i="1"/>
  <c r="GJ72" i="1"/>
  <c r="GR72" i="1"/>
  <c r="GB82" i="1"/>
  <c r="GF82" i="1"/>
  <c r="GJ82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K74" i="1"/>
  <c r="GK72" i="1"/>
  <c r="GW74" i="1"/>
  <c r="GW72" i="1"/>
  <c r="GL88" i="1"/>
  <c r="GL78" i="1"/>
  <c r="GL82" i="1"/>
  <c r="GP88" i="1"/>
  <c r="GD82" i="1"/>
  <c r="GD88" i="1"/>
  <c r="GD78" i="1"/>
  <c r="GH88" i="1"/>
  <c r="GH78" i="1"/>
  <c r="GH82" i="1"/>
  <c r="GC76" i="1"/>
  <c r="GO76" i="1"/>
  <c r="GU88" i="1"/>
  <c r="GU84" i="1"/>
  <c r="GL40" i="1"/>
  <c r="GL16" i="1"/>
  <c r="GK36" i="1"/>
  <c r="GK37" i="1"/>
  <c r="HA82" i="1"/>
  <c r="HA76" i="1"/>
  <c r="GI84" i="1"/>
  <c r="GI88" i="1"/>
  <c r="GC82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GU94" i="1"/>
  <c r="GR96" i="1"/>
  <c r="GR100" i="1"/>
  <c r="GV96" i="1"/>
  <c r="GV100" i="1"/>
  <c r="GV106" i="1"/>
  <c r="GP94" i="1"/>
  <c r="GY94" i="1"/>
  <c r="GY90" i="1"/>
  <c r="GD76" i="1"/>
  <c r="GH76" i="1"/>
  <c r="GL76" i="1"/>
  <c r="GP76" i="1"/>
  <c r="GT76" i="1"/>
  <c r="GX76" i="1"/>
  <c r="GI82" i="1"/>
  <c r="GU90" i="1"/>
  <c r="GK9" i="1"/>
  <c r="GL36" i="1"/>
  <c r="GB84" i="1"/>
  <c r="GR84" i="1"/>
  <c r="GC90" i="1"/>
  <c r="GC94" i="1"/>
  <c r="GO94" i="1"/>
  <c r="GI100" i="1"/>
  <c r="GI96" i="1"/>
  <c r="GN100" i="1"/>
  <c r="GN96" i="1"/>
  <c r="HA106" i="1"/>
  <c r="HA102" i="1"/>
  <c r="HA112" i="1"/>
  <c r="GI94" i="1"/>
  <c r="GI90" i="1"/>
  <c r="GK27" i="1"/>
  <c r="GU82" i="1"/>
  <c r="GY82" i="1"/>
  <c r="GF84" i="1"/>
  <c r="GV84" i="1"/>
  <c r="HA94" i="1"/>
  <c r="HA90" i="1"/>
  <c r="GK16" i="1"/>
  <c r="GX88" i="1"/>
  <c r="GC84" i="1"/>
  <c r="GN84" i="1"/>
  <c r="GX84" i="1"/>
  <c r="GO90" i="1"/>
  <c r="GB94" i="1"/>
  <c r="GF94" i="1"/>
  <c r="GJ94" i="1"/>
  <c r="GN94" i="1"/>
  <c r="GR94" i="1"/>
  <c r="GV94" i="1"/>
  <c r="GF90" i="1"/>
  <c r="GV90" i="1"/>
  <c r="GO100" i="1"/>
  <c r="GX100" i="1"/>
  <c r="GL94" i="1"/>
  <c r="GP96" i="1"/>
  <c r="GF106" i="1"/>
  <c r="GJ106" i="1"/>
  <c r="GN106" i="1"/>
  <c r="GQ118" i="1"/>
  <c r="GQ116" i="1"/>
  <c r="GC100" i="1"/>
  <c r="GY100" i="1"/>
  <c r="GY96" i="1"/>
  <c r="GH94" i="1"/>
  <c r="GX94" i="1"/>
  <c r="GL96" i="1"/>
  <c r="GO106" i="1"/>
  <c r="GO102" i="1"/>
  <c r="GT106" i="1"/>
  <c r="GT114" i="1" s="1"/>
  <c r="GX106" i="1"/>
  <c r="GB100" i="1"/>
  <c r="GW116" i="1"/>
  <c r="GW118" i="1"/>
  <c r="GN90" i="1"/>
  <c r="GD100" i="1"/>
  <c r="GH100" i="1"/>
  <c r="GH114" i="1" s="1"/>
  <c r="GU100" i="1"/>
  <c r="GU96" i="1"/>
  <c r="GD94" i="1"/>
  <c r="GT94" i="1"/>
  <c r="GH96" i="1"/>
  <c r="GT96" i="1"/>
  <c r="GC106" i="1"/>
  <c r="GC102" i="1"/>
  <c r="GP106" i="1"/>
  <c r="GL106" i="1"/>
  <c r="GF102" i="1"/>
  <c r="GJ102" i="1"/>
  <c r="GT102" i="1"/>
  <c r="GU112" i="1"/>
  <c r="GR106" i="1"/>
  <c r="GA108" i="1"/>
  <c r="GK116" i="1"/>
  <c r="GK118" i="1"/>
  <c r="GR112" i="1"/>
  <c r="GY112" i="1"/>
  <c r="GJ108" i="1"/>
  <c r="GJ112" i="1"/>
  <c r="GF112" i="1"/>
  <c r="GO112" i="1"/>
  <c r="GO108" i="1"/>
  <c r="GU106" i="1"/>
  <c r="GY106" i="1"/>
  <c r="GS108" i="1"/>
  <c r="HA108" i="1"/>
  <c r="GB112" i="1"/>
  <c r="GN112" i="1"/>
  <c r="GV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HT114" i="1"/>
  <c r="JI86" i="1"/>
  <c r="JI90" i="1" s="1"/>
  <c r="GD114" i="1"/>
  <c r="HA114" i="1"/>
  <c r="HY84" i="1"/>
  <c r="GR114" i="1"/>
  <c r="GE80" i="1"/>
  <c r="GE84" i="1" s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GT199" i="1"/>
  <c r="HA199" i="1"/>
  <c r="GH199" i="1"/>
  <c r="GW169" i="1"/>
  <c r="GC114" i="1"/>
  <c r="GU199" i="1"/>
  <c r="GW163" i="1"/>
  <c r="JB114" i="1"/>
  <c r="IH114" i="1"/>
  <c r="GI120" i="1"/>
  <c r="IO114" i="1"/>
  <c r="GX114" i="1"/>
  <c r="GJ114" i="1"/>
  <c r="EH165" i="1"/>
  <c r="EH169" i="1" s="1"/>
  <c r="GB199" i="1"/>
  <c r="GV199" i="1"/>
  <c r="GY199" i="1"/>
  <c r="GR199" i="1"/>
  <c r="GO199" i="1"/>
  <c r="GK163" i="1"/>
  <c r="GU114" i="1"/>
  <c r="GJ44" i="1"/>
  <c r="JQ114" i="1"/>
  <c r="IT114" i="1"/>
  <c r="HM86" i="1"/>
  <c r="HM92" i="1" s="1"/>
  <c r="GI205" i="1"/>
  <c r="ID114" i="1"/>
  <c r="HM78" i="1"/>
  <c r="GU205" i="1"/>
  <c r="GZ80" i="1"/>
  <c r="GZ78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GD199" i="1"/>
  <c r="GL201" i="1"/>
  <c r="GL205" i="1"/>
  <c r="GJ199" i="1"/>
  <c r="GE175" i="1"/>
  <c r="GE177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GB205" i="1"/>
  <c r="GB201" i="1"/>
  <c r="HA205" i="1"/>
  <c r="HA201" i="1"/>
  <c r="GF205" i="1"/>
  <c r="GF201" i="1"/>
  <c r="GX201" i="1"/>
  <c r="GX205" i="1"/>
  <c r="GF199" i="1"/>
  <c r="GQ177" i="1"/>
  <c r="GK177" i="1"/>
  <c r="GK17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O116" i="1"/>
  <c r="GO120" i="1"/>
  <c r="GL129" i="1"/>
  <c r="GU120" i="1"/>
  <c r="GU116" i="1"/>
  <c r="GC120" i="1"/>
  <c r="GW80" i="1"/>
  <c r="GW78" i="1"/>
  <c r="GX120" i="1"/>
  <c r="GX116" i="1"/>
  <c r="GH120" i="1"/>
  <c r="GH116" i="1"/>
  <c r="GJ129" i="1"/>
  <c r="GV116" i="1"/>
  <c r="GV120" i="1"/>
  <c r="GT120" i="1"/>
  <c r="GT116" i="1"/>
  <c r="GD120" i="1"/>
  <c r="GD116" i="1"/>
  <c r="GN116" i="1"/>
  <c r="GN120" i="1"/>
  <c r="GY114" i="1"/>
  <c r="GF116" i="1"/>
  <c r="GF120" i="1"/>
  <c r="HA116" i="1"/>
  <c r="HA120" i="1"/>
  <c r="GK80" i="1"/>
  <c r="GK78" i="1"/>
  <c r="GL120" i="1"/>
  <c r="GL116" i="1"/>
  <c r="GR116" i="1"/>
  <c r="GR120" i="1"/>
  <c r="GP120" i="1"/>
  <c r="GP116" i="1"/>
  <c r="GB116" i="1"/>
  <c r="GB120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E98" i="1"/>
  <c r="GE9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E90" i="1" l="1"/>
  <c r="JI98" i="1"/>
  <c r="EH175" i="1"/>
  <c r="GZ92" i="1"/>
  <c r="GZ90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GK195" i="1"/>
  <c r="GK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E110" i="1"/>
  <c r="GE108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<sst xmlns="http://schemas.openxmlformats.org/spreadsheetml/2006/main" count="9725" uniqueCount="108">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</sst>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FB0A25-3563-416B-93D5-395770CCD2A2}" protected="1">
  <header guid="{46FB0A25-3563-416B-93D5-395770CCD2A2}" dateTime="2019-03-20T17:24:32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P46" zoomScale="115" zoomScaleNormal="115" workbookViewId="0">
      <selection activeCell="BF209" sqref="BF209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3.9285714285714276E-4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-2.714285714285715E-4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7">
        <f t="shared" si="6"/>
        <v>-6.7000000000000002E-3</v>
      </c>
      <c r="GK4" s="7">
        <f t="shared" si="7"/>
        <v>-3.5714285714285709E-4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7">
        <f t="shared" si="6"/>
        <v>-6.1000000000000004E-3</v>
      </c>
      <c r="GK5" s="7">
        <f t="shared" si="7"/>
        <v>-3.428571428571429E-4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3.2857142857142845E-4</v>
      </c>
      <c r="GL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1.064285714285714E-3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/>
      <c r="FZ8" s="6"/>
      <c r="GA8" s="6"/>
      <c r="GB8" s="10"/>
      <c r="GC8" s="10"/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9.2142857142857131E-4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0</v>
      </c>
      <c r="FZ9" s="13">
        <f t="shared" si="19"/>
        <v>0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0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-5.838709677419351E-4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/>
      <c r="FZ10" s="6"/>
      <c r="GA10" s="6"/>
      <c r="GB10" s="15"/>
      <c r="GC10" s="15"/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9.0714285714285701E-4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16">
        <f t="shared" si="6"/>
        <v>-3.5999999999999999E-3</v>
      </c>
      <c r="GK11" s="16">
        <f t="shared" si="7"/>
        <v>3.5714285714285764E-5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/>
      <c r="FZ12" s="6"/>
      <c r="GA12" s="17"/>
      <c r="GB12" s="6"/>
      <c r="GC12" s="6"/>
      <c r="GD12" s="6"/>
      <c r="GE12" s="6"/>
      <c r="GF12" s="6"/>
      <c r="GG12" s="6"/>
      <c r="GH12" s="6"/>
      <c r="GI12" s="6"/>
      <c r="GJ12" s="16">
        <f t="shared" si="6"/>
        <v>-1.17E-2</v>
      </c>
      <c r="GK12" s="16">
        <f t="shared" si="7"/>
        <v>1.4285714285714287E-4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/>
      <c r="FZ13" s="6"/>
      <c r="GA13" s="6"/>
      <c r="GB13" s="6"/>
      <c r="GC13" s="6"/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3.7857142857142864E-4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/>
      <c r="FZ14" s="6"/>
      <c r="GA14" s="17"/>
      <c r="GB14" s="6"/>
      <c r="GC14" s="6"/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-2.8571428571428574E-4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/>
      <c r="FZ15" s="6"/>
      <c r="GA15" s="6"/>
      <c r="GB15" s="10"/>
      <c r="GC15" s="10"/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1.3357142857142858E-3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0</v>
      </c>
      <c r="FZ16" s="20">
        <f t="shared" si="29"/>
        <v>0</v>
      </c>
      <c r="GA16" s="20">
        <f t="shared" si="29"/>
        <v>0</v>
      </c>
      <c r="GB16" s="20">
        <f t="shared" si="29"/>
        <v>0</v>
      </c>
      <c r="GC16" s="20">
        <f t="shared" si="29"/>
        <v>0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1.3129032258064513E-3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/>
      <c r="FZ17" s="6"/>
      <c r="GA17" s="6"/>
      <c r="GB17" s="15"/>
      <c r="GC17" s="15"/>
      <c r="GD17" s="6"/>
      <c r="GE17" s="6"/>
      <c r="GF17" s="6"/>
      <c r="GG17" s="6"/>
      <c r="GH17" s="6"/>
      <c r="GI17" s="6"/>
      <c r="GJ17" s="22">
        <f t="shared" si="6"/>
        <v>-1.2200000000000001E-2</v>
      </c>
      <c r="GK17" s="22">
        <f t="shared" si="7"/>
        <v>-5.9285714285714302E-4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22">
        <f t="shared" si="6"/>
        <v>-1.14E-2</v>
      </c>
      <c r="GK18" s="22">
        <f t="shared" si="7"/>
        <v>-4.7142857142857175E-4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-3.4999999999999989E-4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-1.1499999999999998E-3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/>
      <c r="FZ21" s="6"/>
      <c r="GA21" s="6"/>
      <c r="GB21" s="10"/>
      <c r="GC21" s="10"/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6.7142857142857163E-4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0</v>
      </c>
      <c r="FZ22" s="25">
        <f t="shared" si="38"/>
        <v>0</v>
      </c>
      <c r="GA22" s="25">
        <f t="shared" si="38"/>
        <v>0</v>
      </c>
      <c r="GB22" s="25">
        <f t="shared" si="38"/>
        <v>0</v>
      </c>
      <c r="GC22" s="25">
        <f t="shared" si="38"/>
        <v>0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-1.3870967741935485E-3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/>
      <c r="FZ23" s="6"/>
      <c r="GA23" s="6"/>
      <c r="GB23" s="15"/>
      <c r="GC23" s="15"/>
      <c r="GD23" s="6"/>
      <c r="GE23" s="6"/>
      <c r="GF23" s="6"/>
      <c r="GG23" s="6"/>
      <c r="GH23" s="6"/>
      <c r="GI23" s="6"/>
      <c r="GJ23" s="26">
        <f t="shared" si="6"/>
        <v>-8.0000000000000002E-3</v>
      </c>
      <c r="GK23" s="26">
        <f t="shared" si="7"/>
        <v>3.2142857142857157E-4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-6.4285714285714274E-5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5.2857142857142849E-4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/>
      <c r="FZ26" s="6"/>
      <c r="GA26" s="6"/>
      <c r="GB26" s="10"/>
      <c r="GC26" s="10"/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-1.157142857142857E-3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0</v>
      </c>
      <c r="FZ27" s="29">
        <f t="shared" si="48"/>
        <v>0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0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8.7096774193548348E-4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/>
      <c r="FZ28" s="6"/>
      <c r="GA28" s="6"/>
      <c r="GB28" s="15"/>
      <c r="GC28" s="15"/>
      <c r="GD28" s="6"/>
      <c r="GE28" s="6"/>
      <c r="GF28" s="6"/>
      <c r="GG28" s="6"/>
      <c r="GH28" s="6"/>
      <c r="GI28" s="6"/>
      <c r="GJ28" s="31">
        <f t="shared" si="6"/>
        <v>-8.3999999999999995E-3</v>
      </c>
      <c r="GK28" s="31">
        <f t="shared" si="7"/>
        <v>8.5714285714285685E-5</v>
      </c>
      <c r="GL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31">
        <f t="shared" si="6"/>
        <v>-3.8E-3</v>
      </c>
      <c r="GK29" s="31">
        <f t="shared" si="7"/>
        <v>-5.0714285714285726E-4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/>
      <c r="FZ30" s="6"/>
      <c r="GA30" s="6"/>
      <c r="GB30" s="10"/>
      <c r="GC30" s="10"/>
      <c r="GD30" s="6"/>
      <c r="GE30" s="6"/>
      <c r="GF30" s="6"/>
      <c r="GG30" s="6"/>
      <c r="GH30" s="6"/>
      <c r="GI30" s="6"/>
      <c r="GJ30" s="31">
        <f t="shared" si="6"/>
        <v>-2.8E-3</v>
      </c>
      <c r="GK30" s="31">
        <f t="shared" si="7"/>
        <v>1.2214285714285714E-3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0</v>
      </c>
      <c r="FZ31" s="34">
        <f t="shared" si="58"/>
        <v>0</v>
      </c>
      <c r="GA31" s="34">
        <f t="shared" si="58"/>
        <v>0</v>
      </c>
      <c r="GB31" s="34">
        <f t="shared" si="58"/>
        <v>0</v>
      </c>
      <c r="GC31" s="34">
        <f t="shared" si="58"/>
        <v>0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4.6774193548387069E-4</v>
      </c>
      <c r="GL31" s="31">
        <f t="shared" si="8"/>
        <v>1.78E-2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/>
      <c r="FZ32" s="6"/>
      <c r="GA32" s="6"/>
      <c r="GB32" s="15"/>
      <c r="GC32" s="15"/>
      <c r="GD32" s="6"/>
      <c r="GE32" s="6"/>
      <c r="GF32" s="6"/>
      <c r="GG32" s="6"/>
      <c r="GH32" s="6"/>
      <c r="GI32" s="6"/>
      <c r="GJ32" s="35">
        <f t="shared" si="6"/>
        <v>-5.1999999999999998E-3</v>
      </c>
      <c r="GK32" s="35">
        <f t="shared" si="7"/>
        <v>7.2857142857142858E-4</v>
      </c>
      <c r="GL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/>
      <c r="FZ33" s="6"/>
      <c r="GA33" s="6"/>
      <c r="GB33" s="10"/>
      <c r="GC33" s="10"/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1.8499999999999996E-3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0</v>
      </c>
      <c r="FZ34" s="38">
        <f t="shared" si="64"/>
        <v>0</v>
      </c>
      <c r="GA34" s="38">
        <f t="shared" si="64"/>
        <v>0</v>
      </c>
      <c r="GB34" s="38">
        <f t="shared" si="64"/>
        <v>0</v>
      </c>
      <c r="GC34" s="38">
        <f t="shared" si="64"/>
        <v>0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2.7612903225806445E-3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/>
      <c r="FZ35" s="6"/>
      <c r="GA35" s="6"/>
      <c r="GB35" s="40"/>
      <c r="GC35" s="40"/>
      <c r="GD35" s="6"/>
      <c r="GE35" s="6"/>
      <c r="GF35" s="6"/>
      <c r="GG35" s="6"/>
      <c r="GH35" s="6"/>
      <c r="GI35" s="6"/>
      <c r="GJ35" s="41">
        <f t="shared" si="6"/>
        <v>-7.6E-3</v>
      </c>
      <c r="GK35" s="41">
        <f t="shared" si="7"/>
        <v>-1.092857142857143E-3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0</v>
      </c>
      <c r="FZ36" s="44">
        <f t="shared" si="74"/>
        <v>0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0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-3.7258064516129028E-3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0</v>
      </c>
      <c r="FZ37" s="47">
        <f t="shared" si="88"/>
        <v>0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0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2.8387096774193545E-4</v>
      </c>
      <c r="GL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15" t="s">
        <v>62</v>
      </c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6"/>
      <c r="FZ40" s="6" t="s">
        <v>62</v>
      </c>
      <c r="GA40" s="6"/>
      <c r="GB40" s="6" t="s">
        <v>62</v>
      </c>
      <c r="GC40" s="6"/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1.5255102040816326E-4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6"/>
      <c r="GA41" s="6"/>
      <c r="GC41" s="6"/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6"/>
      <c r="FZ42" s="6" t="s">
        <v>62</v>
      </c>
      <c r="GA42" s="6"/>
      <c r="GB42" s="6" t="s">
        <v>62</v>
      </c>
      <c r="GC42" s="6"/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6"/>
      <c r="FZ43" t="s">
        <v>62</v>
      </c>
      <c r="GA43" s="6"/>
      <c r="GB43" t="s">
        <v>62</v>
      </c>
      <c r="GC43" s="6"/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52">
        <f>MIN(GJ9,GJ16,GJ22,GJ27,GJ31,GJ34,GJ36,GJ37)</f>
        <v>-6.5299999999999997E-2</v>
      </c>
      <c r="GK44" s="52">
        <f>AVERAGE(GK9,GK16,GK22,GK27,GK31,GK34,GK36,GK37)</f>
        <v>-1.1519648082658485E-19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10" t="s">
        <v>62</v>
      </c>
      <c r="FZ46" s="10" t="s">
        <v>62</v>
      </c>
      <c r="GA46" s="10"/>
      <c r="GB46" s="10" t="s">
        <v>62</v>
      </c>
      <c r="GC46" s="10"/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304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26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04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12">
        <v>0.33610000000000001</v>
      </c>
      <c r="FY51" s="22">
        <v>0.31259999999999999</v>
      </c>
      <c r="FZ51" s="22">
        <v>0.26939999999999997</v>
      </c>
      <c r="GA51" s="22"/>
      <c r="GB51" s="22"/>
      <c r="GC51" s="22"/>
      <c r="GD51" s="22"/>
      <c r="GE51" s="22"/>
      <c r="GF51" s="22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11">
        <v>0.1176</v>
      </c>
      <c r="FY52" s="35">
        <v>0.12859999999999999</v>
      </c>
      <c r="FZ52" s="35">
        <v>0.1391</v>
      </c>
      <c r="GA52" s="35"/>
      <c r="GB52" s="35"/>
      <c r="GC52" s="35"/>
      <c r="GD52" s="35"/>
      <c r="GE52" s="35"/>
      <c r="GF52" s="35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06">
        <v>8.1199999999999994E-2</v>
      </c>
      <c r="FY53" s="41">
        <v>7.6200000000000004E-2</v>
      </c>
      <c r="FZ53" s="41">
        <v>6.6500000000000004E-2</v>
      </c>
      <c r="GA53" s="41"/>
      <c r="GB53" s="41"/>
      <c r="GC53" s="41"/>
      <c r="GD53" s="41"/>
      <c r="GE53" s="41"/>
      <c r="GF53" s="41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10">
        <v>4.5699999999999998E-2</v>
      </c>
      <c r="FY54" s="31">
        <v>5.8500000000000003E-2</v>
      </c>
      <c r="FZ54" s="31">
        <v>5.57E-2</v>
      </c>
      <c r="GA54" s="31"/>
      <c r="GB54" s="31"/>
      <c r="GC54" s="31"/>
      <c r="GD54" s="31"/>
      <c r="GE54" s="31"/>
      <c r="GF54" s="31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09">
        <v>-2.2499999999999999E-2</v>
      </c>
      <c r="FY55" s="16">
        <v>-1.9699999999999999E-2</v>
      </c>
      <c r="FZ55" s="16">
        <v>-5.7000000000000002E-3</v>
      </c>
      <c r="GA55" s="16"/>
      <c r="GB55" s="16"/>
      <c r="GC55" s="16"/>
      <c r="GD55" s="16"/>
      <c r="GE55" s="16"/>
      <c r="GF55" s="16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07">
        <v>-4.6899999999999997E-2</v>
      </c>
      <c r="FY56" s="7">
        <v>-4.6899999999999997E-2</v>
      </c>
      <c r="FZ56" s="7">
        <v>-7.4499999999999997E-2</v>
      </c>
      <c r="GA56" s="7"/>
      <c r="GB56" s="7"/>
      <c r="GC56" s="7"/>
      <c r="GD56" s="7"/>
      <c r="GE56" s="7"/>
      <c r="GF56" s="7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08">
        <v>-0.2281</v>
      </c>
      <c r="FY57" s="92">
        <v>-0.22600000000000001</v>
      </c>
      <c r="FZ57" s="92">
        <v>-0.2</v>
      </c>
      <c r="GA57" s="92"/>
      <c r="GB57" s="92"/>
      <c r="GC57" s="92"/>
      <c r="GD57" s="92"/>
      <c r="GE57" s="92"/>
      <c r="GF57" s="92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05">
        <v>-0.28310000000000002</v>
      </c>
      <c r="FY58" s="48">
        <v>-0.2833</v>
      </c>
      <c r="FZ58" s="48">
        <v>-0.2505</v>
      </c>
      <c r="GA58" s="48"/>
      <c r="GB58" s="48"/>
      <c r="GC58" s="48"/>
      <c r="GD58" s="48"/>
      <c r="GE58" s="48"/>
      <c r="GF58" s="48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113">
        <v>-2.1800000000000002</v>
      </c>
      <c r="FY59" s="57">
        <v>-0.94</v>
      </c>
      <c r="FZ59" s="84">
        <v>-9.0399999999999991</v>
      </c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7">
        <v>1.89E-2</v>
      </c>
      <c r="FM60" s="453">
        <v>1.0200000000000001E-2</v>
      </c>
      <c r="FN60" s="455">
        <v>1.14E-2</v>
      </c>
      <c r="FO60" s="461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8">
        <v>1.1599999999999999E-2</v>
      </c>
      <c r="FW60" s="465">
        <v>1.1599999999999999E-2</v>
      </c>
      <c r="FX60" s="453">
        <v>6.1999999999999998E-3</v>
      </c>
      <c r="FY60" s="460">
        <v>1.2800000000000001E-2</v>
      </c>
      <c r="FZ60" s="449">
        <v>3.2800000000000003E-2</v>
      </c>
      <c r="GA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7">
        <v>-1.3599999999999999E-2</v>
      </c>
      <c r="FP61" s="458">
        <v>-1.04E-2</v>
      </c>
      <c r="FQ61" s="448">
        <v>-1.9199999999999998E-2</v>
      </c>
      <c r="FR61" s="464">
        <v>-1.9E-2</v>
      </c>
      <c r="FS61" s="460">
        <v>-1.06E-2</v>
      </c>
      <c r="FT61" s="462">
        <v>-8.8999999999999999E-3</v>
      </c>
      <c r="FU61" s="454">
        <v>-8.3000000000000001E-3</v>
      </c>
      <c r="FV61" s="460">
        <v>-7.7000000000000002E-3</v>
      </c>
      <c r="FW61" s="455">
        <v>-5.3E-3</v>
      </c>
      <c r="FX61" s="456">
        <v>-1.2699999999999999E-2</v>
      </c>
      <c r="FY61" s="370">
        <v>-2.35E-2</v>
      </c>
      <c r="FZ61" s="451">
        <v>-4.3200000000000002E-2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t="s">
        <v>62</v>
      </c>
      <c r="FZ62" s="373">
        <v>3.2500000000000001E-2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9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t="s">
        <v>62</v>
      </c>
      <c r="FY63" t="s">
        <v>62</v>
      </c>
      <c r="FZ63" s="371">
        <v>-6.5299999999999997E-2</v>
      </c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57">
        <v>147.82</v>
      </c>
      <c r="FY64" s="257">
        <v>147.47</v>
      </c>
      <c r="FZ64" s="257">
        <v>146.07</v>
      </c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88" t="s">
        <v>52</v>
      </c>
      <c r="FY65" s="188" t="s">
        <v>52</v>
      </c>
      <c r="FZ65" s="188" t="s">
        <v>52</v>
      </c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T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:FS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:FV66" si="106">SUM(FU51, -FU58)</f>
        <v>0.60680000000000001</v>
      </c>
      <c r="FV66" s="115">
        <f t="shared" ref="FV66:FW66" si="107">SUM(FV51, -FV58)</f>
        <v>0.61009999999999998</v>
      </c>
      <c r="FW66" s="175">
        <f t="shared" ref="FW66:FX66" si="108">SUM(FW51, -FW58)</f>
        <v>0.6119</v>
      </c>
      <c r="FX66" s="115">
        <f t="shared" ref="FX66:FY66" si="109">SUM(FX51, -FX58)</f>
        <v>0.61919999999999997</v>
      </c>
      <c r="FY66" s="115">
        <f t="shared" ref="FY66:FZ66" si="110">SUM(FY51, -FY58)</f>
        <v>0.59589999999999999</v>
      </c>
      <c r="FZ66" s="115">
        <f t="shared" ref="FZ66" si="111">SUM(FZ51, -FZ58)</f>
        <v>0.51990000000000003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12">SUM(GU51, -GU58)</f>
        <v>0</v>
      </c>
      <c r="GV66" s="6">
        <f t="shared" si="112"/>
        <v>0</v>
      </c>
      <c r="GW66" s="6">
        <f t="shared" si="112"/>
        <v>0</v>
      </c>
      <c r="GX66" s="6">
        <f t="shared" si="112"/>
        <v>0</v>
      </c>
      <c r="GY66" s="6">
        <f t="shared" si="112"/>
        <v>0</v>
      </c>
      <c r="GZ66" s="6">
        <f t="shared" si="112"/>
        <v>0</v>
      </c>
      <c r="HA66" s="6">
        <f t="shared" si="112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3">SUM(JM51, -JM58)</f>
        <v>0</v>
      </c>
      <c r="JN66" s="6">
        <f t="shared" si="113"/>
        <v>0</v>
      </c>
      <c r="JO66" s="6">
        <f t="shared" si="113"/>
        <v>0</v>
      </c>
      <c r="JP66" s="6">
        <f t="shared" si="113"/>
        <v>0</v>
      </c>
      <c r="JQ66" s="6">
        <f t="shared" si="113"/>
        <v>0</v>
      </c>
      <c r="JR66" s="6">
        <f t="shared" si="113"/>
        <v>0</v>
      </c>
      <c r="JS66" s="6">
        <f t="shared" si="113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88" t="s">
        <v>51</v>
      </c>
      <c r="FY67" s="188" t="s">
        <v>51</v>
      </c>
      <c r="FZ67" s="188" t="s">
        <v>51</v>
      </c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4">SUM(K51, -K57)</f>
        <v>0.16620000000000001</v>
      </c>
      <c r="L68" s="179">
        <f t="shared" si="114"/>
        <v>0.19230000000000003</v>
      </c>
      <c r="M68" s="146">
        <f t="shared" si="114"/>
        <v>0.17859999999999998</v>
      </c>
      <c r="N68" s="120">
        <f t="shared" si="114"/>
        <v>0.16650000000000001</v>
      </c>
      <c r="O68" s="179">
        <f t="shared" si="114"/>
        <v>0.18559999999999999</v>
      </c>
      <c r="P68" s="146">
        <f t="shared" si="114"/>
        <v>0.20569999999999999</v>
      </c>
      <c r="Q68" s="120">
        <f t="shared" si="114"/>
        <v>0.1983</v>
      </c>
      <c r="R68" s="179">
        <f t="shared" si="114"/>
        <v>0.21210000000000001</v>
      </c>
      <c r="S68" s="225">
        <f t="shared" si="114"/>
        <v>0.23520000000000002</v>
      </c>
      <c r="T68" s="15">
        <f t="shared" si="114"/>
        <v>0.22940000000000002</v>
      </c>
      <c r="U68" s="149">
        <f t="shared" ref="U68:Z68" si="115">SUM(U51, -U57)</f>
        <v>0.2127</v>
      </c>
      <c r="V68" s="225">
        <f t="shared" si="115"/>
        <v>0.2097</v>
      </c>
      <c r="W68" s="96">
        <f t="shared" si="115"/>
        <v>0.23599999999999999</v>
      </c>
      <c r="X68" s="151">
        <f t="shared" si="115"/>
        <v>0.2268</v>
      </c>
      <c r="Y68" s="146">
        <f t="shared" si="115"/>
        <v>0.2455</v>
      </c>
      <c r="Z68" s="120">
        <f t="shared" si="115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16">SUM(AK52, -AK58)</f>
        <v>0.23170000000000002</v>
      </c>
      <c r="AL68" s="93">
        <f t="shared" si="116"/>
        <v>0.2545</v>
      </c>
      <c r="AM68" s="150">
        <f t="shared" si="116"/>
        <v>0.29559999999999997</v>
      </c>
      <c r="AN68" s="144">
        <f t="shared" si="116"/>
        <v>0.29559999999999997</v>
      </c>
      <c r="AO68" s="116">
        <f t="shared" si="116"/>
        <v>0.30189999999999995</v>
      </c>
      <c r="AP68" s="176">
        <f t="shared" si="116"/>
        <v>0.27779999999999999</v>
      </c>
      <c r="AQ68" s="144">
        <f t="shared" si="116"/>
        <v>0.28659999999999997</v>
      </c>
      <c r="AR68" s="116">
        <f t="shared" si="116"/>
        <v>0.28660000000000002</v>
      </c>
      <c r="AS68" s="176">
        <f t="shared" si="116"/>
        <v>0.28949999999999998</v>
      </c>
      <c r="AT68" s="226">
        <f t="shared" si="116"/>
        <v>0.26090000000000002</v>
      </c>
      <c r="AU68" s="93">
        <f t="shared" si="116"/>
        <v>0.25990000000000002</v>
      </c>
      <c r="AV68" s="151">
        <f t="shared" si="116"/>
        <v>0.29270000000000002</v>
      </c>
      <c r="AW68" s="146">
        <f t="shared" si="116"/>
        <v>0.3024</v>
      </c>
      <c r="AX68" s="120">
        <f t="shared" si="116"/>
        <v>0.31730000000000003</v>
      </c>
      <c r="AY68" s="179">
        <f t="shared" si="116"/>
        <v>0.28070000000000001</v>
      </c>
      <c r="AZ68" s="146">
        <f t="shared" si="116"/>
        <v>0.26910000000000001</v>
      </c>
      <c r="BA68" s="120">
        <f t="shared" si="116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17">SUM(BD52, -BD58)</f>
        <v>0.30430000000000001</v>
      </c>
      <c r="BE68" s="179">
        <f t="shared" si="117"/>
        <v>0.3382</v>
      </c>
      <c r="BF68" s="146">
        <f t="shared" si="117"/>
        <v>0.32930000000000004</v>
      </c>
      <c r="BG68" s="120">
        <f t="shared" si="117"/>
        <v>0.31999999999999995</v>
      </c>
      <c r="BH68" s="179">
        <f t="shared" si="117"/>
        <v>0.30209999999999998</v>
      </c>
      <c r="BI68" s="146">
        <f t="shared" si="117"/>
        <v>0.30149999999999999</v>
      </c>
      <c r="BJ68" s="115">
        <f>SUM(BJ51, -BJ57)</f>
        <v>0.32200000000000001</v>
      </c>
      <c r="BK68" s="179">
        <f t="shared" ref="BK68:BQ68" si="118">SUM(BK52, -BK58)</f>
        <v>0.32019999999999998</v>
      </c>
      <c r="BL68" s="146">
        <f t="shared" si="118"/>
        <v>0.34360000000000002</v>
      </c>
      <c r="BM68" s="120">
        <f t="shared" si="118"/>
        <v>0.36709999999999998</v>
      </c>
      <c r="BN68" s="179">
        <f t="shared" si="118"/>
        <v>0.37239999999999995</v>
      </c>
      <c r="BO68" s="120">
        <f t="shared" si="118"/>
        <v>0.38129999999999997</v>
      </c>
      <c r="BP68" s="120">
        <f t="shared" si="118"/>
        <v>0.38109999999999999</v>
      </c>
      <c r="BQ68" s="116">
        <f t="shared" si="118"/>
        <v>0.39739999999999998</v>
      </c>
      <c r="BS68" s="146">
        <f t="shared" ref="BS68:CK68" si="119">SUM(BS52, -BS58)</f>
        <v>0.37659999999999999</v>
      </c>
      <c r="BT68" s="116">
        <f t="shared" si="119"/>
        <v>0.371</v>
      </c>
      <c r="BU68" s="176">
        <f t="shared" si="119"/>
        <v>0.37480000000000002</v>
      </c>
      <c r="BV68" s="146">
        <f t="shared" si="119"/>
        <v>0.37819999999999998</v>
      </c>
      <c r="BW68" s="120">
        <f t="shared" si="119"/>
        <v>0.37370000000000003</v>
      </c>
      <c r="BX68" s="176">
        <f t="shared" si="119"/>
        <v>0.372</v>
      </c>
      <c r="BY68" s="226">
        <f t="shared" si="119"/>
        <v>0.41650000000000004</v>
      </c>
      <c r="BZ68" s="93">
        <f t="shared" si="119"/>
        <v>0.42730000000000001</v>
      </c>
      <c r="CA68" s="150">
        <f t="shared" si="119"/>
        <v>0.3987</v>
      </c>
      <c r="CB68" s="146">
        <f t="shared" si="119"/>
        <v>0.33439999999999998</v>
      </c>
      <c r="CC68" s="120">
        <f t="shared" si="119"/>
        <v>0.34109999999999996</v>
      </c>
      <c r="CD68" s="179">
        <f t="shared" si="119"/>
        <v>0.34699999999999998</v>
      </c>
      <c r="CE68" s="146">
        <f t="shared" si="119"/>
        <v>0.34620000000000001</v>
      </c>
      <c r="CF68" s="120">
        <f t="shared" si="119"/>
        <v>0.32150000000000001</v>
      </c>
      <c r="CG68" s="179">
        <f t="shared" si="119"/>
        <v>0.35730000000000001</v>
      </c>
      <c r="CH68" s="146">
        <f t="shared" si="119"/>
        <v>0.34920000000000001</v>
      </c>
      <c r="CI68" s="120">
        <f t="shared" si="119"/>
        <v>0.35310000000000002</v>
      </c>
      <c r="CJ68" s="179">
        <f t="shared" si="119"/>
        <v>0.33829999999999999</v>
      </c>
      <c r="CK68" s="146">
        <f t="shared" si="119"/>
        <v>0.32700000000000001</v>
      </c>
      <c r="CL68" s="120">
        <f t="shared" ref="CL68:CR68" si="120">SUM(CL52, -CL58)</f>
        <v>0.34289999999999998</v>
      </c>
      <c r="CM68" s="179">
        <f t="shared" si="120"/>
        <v>0.31979999999999997</v>
      </c>
      <c r="CN68" s="146">
        <f t="shared" si="120"/>
        <v>0.32979999999999998</v>
      </c>
      <c r="CO68" s="120">
        <f t="shared" si="120"/>
        <v>0.35650000000000004</v>
      </c>
      <c r="CP68" s="179">
        <f t="shared" si="120"/>
        <v>0.36570000000000003</v>
      </c>
      <c r="CQ68" s="146">
        <f t="shared" si="120"/>
        <v>0.38119999999999998</v>
      </c>
      <c r="CR68" s="120">
        <f t="shared" si="120"/>
        <v>0.37290000000000001</v>
      </c>
      <c r="CS68" s="179">
        <f>SUM(CS51, -CS57)</f>
        <v>0.36199999999999999</v>
      </c>
      <c r="CT68" s="153">
        <f t="shared" ref="CT68:DN68" si="121">SUM(CT52, -CT58)</f>
        <v>0.37779999999999997</v>
      </c>
      <c r="CU68" s="115">
        <f t="shared" si="121"/>
        <v>0.37570000000000003</v>
      </c>
      <c r="CV68" s="175">
        <f t="shared" si="121"/>
        <v>0.35199999999999998</v>
      </c>
      <c r="CW68" s="153">
        <f t="shared" si="121"/>
        <v>0.3402</v>
      </c>
      <c r="CX68" s="115">
        <f t="shared" si="121"/>
        <v>0.38439999999999996</v>
      </c>
      <c r="CY68" s="175">
        <f t="shared" si="121"/>
        <v>0.3821</v>
      </c>
      <c r="CZ68" s="153">
        <f t="shared" si="121"/>
        <v>0.37609999999999999</v>
      </c>
      <c r="DA68" s="115">
        <f t="shared" si="121"/>
        <v>0.37839999999999996</v>
      </c>
      <c r="DB68" s="179">
        <f t="shared" si="121"/>
        <v>0.37219999999999998</v>
      </c>
      <c r="DC68" s="146">
        <f t="shared" si="121"/>
        <v>0.37109999999999999</v>
      </c>
      <c r="DD68" s="120">
        <f t="shared" si="121"/>
        <v>0.38900000000000001</v>
      </c>
      <c r="DE68" s="179">
        <f t="shared" si="121"/>
        <v>0.40539999999999998</v>
      </c>
      <c r="DF68" s="146">
        <f t="shared" si="121"/>
        <v>0.42230000000000001</v>
      </c>
      <c r="DG68" s="120">
        <f t="shared" si="121"/>
        <v>0.4173</v>
      </c>
      <c r="DH68" s="179">
        <f t="shared" si="121"/>
        <v>0.42520000000000002</v>
      </c>
      <c r="DI68" s="146">
        <f t="shared" si="121"/>
        <v>0.42180000000000001</v>
      </c>
      <c r="DJ68" s="120">
        <f t="shared" si="121"/>
        <v>0.4279</v>
      </c>
      <c r="DK68" s="179">
        <f t="shared" si="121"/>
        <v>0.40039999999999998</v>
      </c>
      <c r="DL68" s="120">
        <f t="shared" si="121"/>
        <v>0.40390000000000004</v>
      </c>
      <c r="DM68" s="120">
        <f t="shared" si="121"/>
        <v>0.3957</v>
      </c>
      <c r="DN68" s="330">
        <f t="shared" si="121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2">SUM(DQ51, -DQ57)</f>
        <v>0.44079999999999997</v>
      </c>
      <c r="DR68" s="153">
        <f t="shared" si="122"/>
        <v>0.45929999999999999</v>
      </c>
      <c r="DS68" s="115">
        <f t="shared" si="122"/>
        <v>0.49309999999999998</v>
      </c>
      <c r="DT68" s="175">
        <f t="shared" si="122"/>
        <v>0.50080000000000002</v>
      </c>
      <c r="DU68" s="153">
        <f t="shared" si="122"/>
        <v>0.49399999999999999</v>
      </c>
      <c r="DV68" s="115">
        <f t="shared" si="122"/>
        <v>0.5464</v>
      </c>
      <c r="DW68" s="175">
        <f t="shared" si="122"/>
        <v>0.56799999999999995</v>
      </c>
      <c r="DX68" s="115">
        <f t="shared" si="122"/>
        <v>0.53810000000000002</v>
      </c>
      <c r="DY68" s="120">
        <f t="shared" si="122"/>
        <v>0.52139999999999997</v>
      </c>
      <c r="DZ68" s="120">
        <f t="shared" si="122"/>
        <v>0.53939999999999999</v>
      </c>
      <c r="EA68" s="6">
        <f t="shared" si="122"/>
        <v>0</v>
      </c>
      <c r="EB68" s="6">
        <f t="shared" si="122"/>
        <v>0</v>
      </c>
      <c r="EC68" s="6">
        <f t="shared" si="122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3">SUM(EK51, -EK57)</f>
        <v>0.53959999999999997</v>
      </c>
      <c r="EL68" s="120">
        <f t="shared" si="123"/>
        <v>0.53439999999999999</v>
      </c>
      <c r="EM68" s="179">
        <f t="shared" si="123"/>
        <v>0.51929999999999998</v>
      </c>
      <c r="EN68" s="146">
        <f t="shared" si="123"/>
        <v>0.55420000000000003</v>
      </c>
      <c r="EO68" s="120">
        <f t="shared" si="123"/>
        <v>0.53920000000000001</v>
      </c>
      <c r="EP68" s="179">
        <f t="shared" si="123"/>
        <v>0.50639999999999996</v>
      </c>
      <c r="EQ68" s="146">
        <f t="shared" si="123"/>
        <v>0.51200000000000001</v>
      </c>
      <c r="ER68" s="120">
        <f t="shared" si="123"/>
        <v>0.49129999999999996</v>
      </c>
      <c r="ES68" s="179">
        <f t="shared" si="123"/>
        <v>0.55149999999999999</v>
      </c>
      <c r="ET68" s="146">
        <f t="shared" si="123"/>
        <v>0.53849999999999998</v>
      </c>
      <c r="EU68" s="120">
        <f t="shared" si="123"/>
        <v>0.5353</v>
      </c>
      <c r="EV68" s="179">
        <f t="shared" si="123"/>
        <v>0.55289999999999995</v>
      </c>
      <c r="EW68" s="146">
        <f t="shared" si="123"/>
        <v>0.54709999999999992</v>
      </c>
      <c r="EX68" s="115">
        <f t="shared" si="123"/>
        <v>0.53580000000000005</v>
      </c>
      <c r="EY68" s="175">
        <f t="shared" ref="EY68:FB68" si="124">SUM(EY51, -EY57)</f>
        <v>0.49740000000000001</v>
      </c>
      <c r="EZ68" s="153">
        <f t="shared" si="124"/>
        <v>0.46350000000000002</v>
      </c>
      <c r="FA68" s="115">
        <f t="shared" si="124"/>
        <v>0.45340000000000003</v>
      </c>
      <c r="FB68" s="175">
        <f t="shared" si="124"/>
        <v>0.43049999999999999</v>
      </c>
      <c r="FC68" s="420">
        <f t="shared" ref="FC68" si="125">SUM(FC51, -FC57)</f>
        <v>0.41459999999999997</v>
      </c>
      <c r="FD68" s="377">
        <f t="shared" ref="FD68:FE68" si="126">SUM(FD51, -FD57)</f>
        <v>0.42659999999999998</v>
      </c>
      <c r="FE68" s="421">
        <f t="shared" si="126"/>
        <v>0.51949999999999996</v>
      </c>
      <c r="FF68" s="153">
        <f t="shared" ref="FF68:FG68" si="127">SUM(FF51, -FF57)</f>
        <v>0.56230000000000002</v>
      </c>
      <c r="FG68" s="115">
        <f t="shared" si="127"/>
        <v>0.45320000000000005</v>
      </c>
      <c r="FH68" s="175">
        <f t="shared" ref="FH68:FI68" si="128">SUM(FH51, -FH57)</f>
        <v>0.4793</v>
      </c>
      <c r="FI68" s="153">
        <f t="shared" si="128"/>
        <v>0.48919999999999997</v>
      </c>
      <c r="FJ68" s="115">
        <f t="shared" ref="FJ68" si="129">SUM(FJ51, -FJ57)</f>
        <v>0.53710000000000002</v>
      </c>
      <c r="FK68" s="175">
        <f t="shared" ref="FK68" si="130">SUM(FK51, -FK57)</f>
        <v>0.63319999999999999</v>
      </c>
      <c r="FL68" s="146">
        <f t="shared" ref="FL68:FQ68" si="131">SUM(FL51, -FL57)</f>
        <v>0.61640000000000006</v>
      </c>
      <c r="FM68" s="120">
        <f t="shared" si="131"/>
        <v>0.59840000000000004</v>
      </c>
      <c r="FN68" s="179">
        <f t="shared" si="131"/>
        <v>0.58979999999999999</v>
      </c>
      <c r="FO68" s="146">
        <f t="shared" si="131"/>
        <v>0.58499999999999996</v>
      </c>
      <c r="FP68" s="120">
        <f t="shared" si="131"/>
        <v>0.60450000000000004</v>
      </c>
      <c r="FQ68" s="179">
        <f t="shared" si="131"/>
        <v>0.60589999999999999</v>
      </c>
      <c r="FR68" s="146">
        <f t="shared" ref="FR68:FS68" si="132">SUM(FR51, -FR57)</f>
        <v>0.60440000000000005</v>
      </c>
      <c r="FS68" s="120">
        <f t="shared" ref="FS68:FT68" si="133">SUM(FS51, -FS57)</f>
        <v>0.58129999999999993</v>
      </c>
      <c r="FT68" s="179">
        <f t="shared" si="133"/>
        <v>0.57499999999999996</v>
      </c>
      <c r="FU68" s="146">
        <f t="shared" ref="FU68:FV68" si="134">SUM(FU51, -FU57)</f>
        <v>0.58199999999999996</v>
      </c>
      <c r="FV68" s="120">
        <f t="shared" ref="FV68:FW68" si="135">SUM(FV51, -FV57)</f>
        <v>0.58099999999999996</v>
      </c>
      <c r="FW68" s="179">
        <f t="shared" ref="FW68:FX68" si="136">SUM(FW51, -FW57)</f>
        <v>0.56720000000000004</v>
      </c>
      <c r="FX68" s="120">
        <f t="shared" ref="FX68:FY68" si="137">SUM(FX51, -FX57)</f>
        <v>0.56420000000000003</v>
      </c>
      <c r="FY68" s="120">
        <f t="shared" ref="FY68:FZ68" si="138">SUM(FY51, -FY57)</f>
        <v>0.53859999999999997</v>
      </c>
      <c r="FZ68" s="120">
        <f t="shared" ref="FZ68" si="139">SUM(FZ51, -FZ57)</f>
        <v>0.46939999999999998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168" t="s">
        <v>67</v>
      </c>
      <c r="FY69" s="168" t="s">
        <v>67</v>
      </c>
      <c r="FZ69" s="168" t="s">
        <v>67</v>
      </c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40">SUM(L51, -L56)</f>
        <v>0.16260000000000002</v>
      </c>
      <c r="M70" s="146">
        <f t="shared" si="140"/>
        <v>0.1641</v>
      </c>
      <c r="N70" s="120">
        <f t="shared" si="140"/>
        <v>0.16570000000000001</v>
      </c>
      <c r="O70" s="179">
        <f t="shared" si="140"/>
        <v>0.1774</v>
      </c>
      <c r="P70" s="146">
        <f t="shared" si="140"/>
        <v>0.20530000000000001</v>
      </c>
      <c r="Q70" s="120">
        <f t="shared" si="140"/>
        <v>0.19670000000000001</v>
      </c>
      <c r="R70" s="179">
        <f t="shared" si="140"/>
        <v>0.21190000000000001</v>
      </c>
      <c r="S70" s="224">
        <f t="shared" si="140"/>
        <v>0.23110000000000003</v>
      </c>
      <c r="T70" s="96">
        <f t="shared" si="140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41">SUM(AS53, -AS58)</f>
        <v>0.248</v>
      </c>
      <c r="AT70" s="224">
        <f t="shared" si="141"/>
        <v>0.23809999999999998</v>
      </c>
      <c r="AU70" s="15">
        <f t="shared" si="141"/>
        <v>0.25509999999999999</v>
      </c>
      <c r="AV70" s="150">
        <f t="shared" si="141"/>
        <v>0.249</v>
      </c>
      <c r="AW70" s="144">
        <f t="shared" si="141"/>
        <v>0.26829999999999998</v>
      </c>
      <c r="AX70" s="116">
        <f t="shared" si="141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42">SUM(BD51, -BD57)</f>
        <v>0.30359999999999998</v>
      </c>
      <c r="BE70" s="175">
        <f t="shared" si="142"/>
        <v>0.33729999999999999</v>
      </c>
      <c r="BF70" s="153">
        <f t="shared" si="142"/>
        <v>0.31259999999999999</v>
      </c>
      <c r="BG70" s="115">
        <f t="shared" si="142"/>
        <v>0.3034</v>
      </c>
      <c r="BH70" s="175">
        <f t="shared" si="142"/>
        <v>0.30179999999999996</v>
      </c>
      <c r="BI70" s="153">
        <f t="shared" si="142"/>
        <v>0.28360000000000002</v>
      </c>
      <c r="BJ70" s="120">
        <f>SUM(BJ52, -BJ58)</f>
        <v>0.31879999999999997</v>
      </c>
      <c r="BK70" s="176">
        <f t="shared" ref="BK70:BQ70" si="143">SUM(BK53, -BK58)</f>
        <v>0.26200000000000001</v>
      </c>
      <c r="BL70" s="144">
        <f t="shared" si="143"/>
        <v>0.3226</v>
      </c>
      <c r="BM70" s="116">
        <f t="shared" si="143"/>
        <v>0.32889999999999997</v>
      </c>
      <c r="BN70" s="176">
        <f t="shared" si="143"/>
        <v>0.3639</v>
      </c>
      <c r="BO70" s="116">
        <f t="shared" si="143"/>
        <v>0.37929999999999997</v>
      </c>
      <c r="BP70" s="120">
        <f t="shared" si="143"/>
        <v>0.37050000000000005</v>
      </c>
      <c r="BQ70" s="120">
        <f t="shared" si="143"/>
        <v>0.37329999999999997</v>
      </c>
      <c r="BS70" s="144">
        <f t="shared" ref="BS70:CC70" si="144">SUM(BS53, -BS58)</f>
        <v>0.37</v>
      </c>
      <c r="BT70" s="115">
        <f t="shared" si="144"/>
        <v>0.34289999999999998</v>
      </c>
      <c r="BU70" s="179">
        <f t="shared" si="144"/>
        <v>0.36609999999999998</v>
      </c>
      <c r="BV70" s="144">
        <f t="shared" si="144"/>
        <v>0.37419999999999998</v>
      </c>
      <c r="BW70" s="116">
        <f t="shared" si="144"/>
        <v>0.36470000000000002</v>
      </c>
      <c r="BX70" s="179">
        <f t="shared" si="144"/>
        <v>0.36280000000000001</v>
      </c>
      <c r="BY70" s="224">
        <f t="shared" si="144"/>
        <v>0.37780000000000002</v>
      </c>
      <c r="BZ70" s="94">
        <f t="shared" si="144"/>
        <v>0.38500000000000001</v>
      </c>
      <c r="CA70" s="145">
        <f t="shared" si="144"/>
        <v>0.36849999999999999</v>
      </c>
      <c r="CB70" s="153">
        <f t="shared" si="144"/>
        <v>0.3332</v>
      </c>
      <c r="CC70" s="115">
        <f t="shared" si="144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45">SUM(CV53, -CV58)</f>
        <v>0.31340000000000001</v>
      </c>
      <c r="CW70" s="146">
        <f t="shared" si="145"/>
        <v>0.30549999999999999</v>
      </c>
      <c r="CX70" s="116">
        <f t="shared" si="145"/>
        <v>0.3342</v>
      </c>
      <c r="CY70" s="176">
        <f t="shared" si="145"/>
        <v>0.35319999999999996</v>
      </c>
      <c r="CZ70" s="146">
        <f t="shared" si="145"/>
        <v>0.36080000000000001</v>
      </c>
      <c r="DA70" s="120">
        <f t="shared" si="145"/>
        <v>0.36449999999999999</v>
      </c>
      <c r="DB70" s="175">
        <f t="shared" si="145"/>
        <v>0.35870000000000002</v>
      </c>
      <c r="DC70" s="153">
        <f t="shared" si="145"/>
        <v>0.34139999999999998</v>
      </c>
      <c r="DD70" s="120">
        <f t="shared" ref="DD70:DN70" si="146">SUM(DD51, -DD57)</f>
        <v>0.34640000000000004</v>
      </c>
      <c r="DE70" s="175">
        <f t="shared" si="146"/>
        <v>0.38500000000000001</v>
      </c>
      <c r="DF70" s="153">
        <f t="shared" si="146"/>
        <v>0.40039999999999998</v>
      </c>
      <c r="DG70" s="120">
        <f t="shared" si="146"/>
        <v>0.38780000000000003</v>
      </c>
      <c r="DH70" s="179">
        <f t="shared" si="146"/>
        <v>0.3962</v>
      </c>
      <c r="DI70" s="153">
        <f t="shared" si="146"/>
        <v>0.38619999999999999</v>
      </c>
      <c r="DJ70" s="115">
        <f t="shared" si="146"/>
        <v>0.40500000000000003</v>
      </c>
      <c r="DK70" s="175">
        <f t="shared" si="146"/>
        <v>0.375</v>
      </c>
      <c r="DL70" s="115">
        <f t="shared" si="146"/>
        <v>0.38150000000000001</v>
      </c>
      <c r="DM70" s="120">
        <f t="shared" si="146"/>
        <v>0.378</v>
      </c>
      <c r="DN70" s="330">
        <f t="shared" si="146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47">SUM(DQ52, -DQ58)</f>
        <v>0.41539999999999999</v>
      </c>
      <c r="DR70" s="146">
        <f t="shared" si="147"/>
        <v>0.4042</v>
      </c>
      <c r="DS70" s="120">
        <f t="shared" si="147"/>
        <v>0.39899999999999997</v>
      </c>
      <c r="DT70" s="179">
        <f t="shared" si="147"/>
        <v>0.42180000000000001</v>
      </c>
      <c r="DU70" s="146">
        <f t="shared" si="147"/>
        <v>0.41859999999999997</v>
      </c>
      <c r="DV70" s="120">
        <f t="shared" si="147"/>
        <v>0.41359999999999997</v>
      </c>
      <c r="DW70" s="179">
        <f t="shared" si="147"/>
        <v>0.44290000000000002</v>
      </c>
      <c r="DX70" s="120">
        <f t="shared" si="147"/>
        <v>0.40010000000000001</v>
      </c>
      <c r="DY70" s="120">
        <f t="shared" si="147"/>
        <v>0.39729999999999999</v>
      </c>
      <c r="DZ70" s="120">
        <f t="shared" si="14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48">SUM(EK52, -EK58)</f>
        <v>0.49580000000000002</v>
      </c>
      <c r="EL70" s="120">
        <f t="shared" si="148"/>
        <v>0.49549999999999994</v>
      </c>
      <c r="EM70" s="179">
        <f t="shared" si="148"/>
        <v>0.40469999999999995</v>
      </c>
      <c r="EN70" s="146">
        <f t="shared" si="148"/>
        <v>0.41389999999999999</v>
      </c>
      <c r="EO70" s="120">
        <f t="shared" si="148"/>
        <v>0.39730000000000004</v>
      </c>
      <c r="EP70" s="179">
        <f t="shared" si="148"/>
        <v>0.39080000000000004</v>
      </c>
      <c r="EQ70" s="146">
        <f t="shared" si="148"/>
        <v>0.38290000000000002</v>
      </c>
      <c r="ER70" s="120">
        <f t="shared" si="148"/>
        <v>0.3775</v>
      </c>
      <c r="ES70" s="179">
        <f t="shared" si="148"/>
        <v>0.36970000000000003</v>
      </c>
      <c r="ET70" s="146">
        <f t="shared" si="148"/>
        <v>0.3548</v>
      </c>
      <c r="EU70" s="120">
        <f t="shared" si="148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49">SUM(FA52, -FA58)</f>
        <v>0.3599</v>
      </c>
      <c r="FB70" s="175">
        <f t="shared" si="149"/>
        <v>0.37009999999999998</v>
      </c>
      <c r="FC70" s="420">
        <f t="shared" si="149"/>
        <v>0.37670000000000003</v>
      </c>
      <c r="FD70" s="377">
        <f t="shared" si="149"/>
        <v>0.38179999999999997</v>
      </c>
      <c r="FE70" s="421">
        <f t="shared" si="149"/>
        <v>0.42479999999999996</v>
      </c>
      <c r="FF70" s="153">
        <f t="shared" si="149"/>
        <v>0.44109999999999999</v>
      </c>
      <c r="FG70" s="115">
        <f t="shared" si="149"/>
        <v>0.42649999999999999</v>
      </c>
      <c r="FH70" s="175">
        <f t="shared" si="149"/>
        <v>0.43640000000000001</v>
      </c>
      <c r="FI70" s="153">
        <f t="shared" si="149"/>
        <v>0.41039999999999999</v>
      </c>
      <c r="FJ70" s="115">
        <f t="shared" si="149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>SUM(FR52, -FR58)</f>
        <v>0.43690000000000001</v>
      </c>
      <c r="FS70" s="208">
        <f>SUM(FS52, -FS58)</f>
        <v>0.43069999999999997</v>
      </c>
      <c r="FT70" s="187">
        <f>SUM(FT52, -FT58)</f>
        <v>0.40890000000000004</v>
      </c>
      <c r="FU70" s="166">
        <f>SUM(FU52, -FU58)</f>
        <v>0.40659999999999996</v>
      </c>
      <c r="FV70" s="208">
        <f>SUM(FV52, -FV58)</f>
        <v>0.40600000000000003</v>
      </c>
      <c r="FW70" s="187">
        <f>SUM(FW52, -FW58)</f>
        <v>0.40749999999999997</v>
      </c>
      <c r="FX70" s="208">
        <f>SUM(FX52, -FX58)</f>
        <v>0.4007</v>
      </c>
      <c r="FY70" s="208">
        <f>SUM(FY52, -FY58)</f>
        <v>0.41189999999999999</v>
      </c>
      <c r="FZ70" s="208">
        <f>SUM(FZ52, -FZ58)</f>
        <v>0.3896</v>
      </c>
      <c r="GA70" s="6">
        <f>SUM(GA51, -GA55)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88" t="s">
        <v>37</v>
      </c>
      <c r="FY71" s="188" t="s">
        <v>37</v>
      </c>
      <c r="FZ71" s="188" t="s">
        <v>37</v>
      </c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50">SUM(L51, -L55)</f>
        <v>0.15260000000000001</v>
      </c>
      <c r="M72" s="148">
        <f t="shared" si="150"/>
        <v>0.15459999999999999</v>
      </c>
      <c r="N72" s="118">
        <f t="shared" si="150"/>
        <v>0.15390000000000001</v>
      </c>
      <c r="O72" s="178">
        <f t="shared" si="150"/>
        <v>0.1736</v>
      </c>
      <c r="P72" s="148">
        <f t="shared" si="150"/>
        <v>0.18690000000000001</v>
      </c>
      <c r="Q72" s="118">
        <f t="shared" si="150"/>
        <v>0.19530000000000003</v>
      </c>
      <c r="R72" s="179">
        <f t="shared" si="150"/>
        <v>0.20900000000000002</v>
      </c>
      <c r="S72" s="224">
        <f t="shared" si="150"/>
        <v>0.21690000000000001</v>
      </c>
      <c r="T72" s="15">
        <f t="shared" si="150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51">SUM(AZ51, -AZ56)</f>
        <v>0.24559999999999998</v>
      </c>
      <c r="BA72" s="120">
        <f t="shared" si="151"/>
        <v>0.24430000000000002</v>
      </c>
      <c r="BB72" s="175">
        <f t="shared" si="151"/>
        <v>0.26329999999999998</v>
      </c>
      <c r="BC72" s="153">
        <f t="shared" si="151"/>
        <v>0.30299999999999999</v>
      </c>
      <c r="BD72" s="120">
        <f t="shared" si="151"/>
        <v>0.29220000000000002</v>
      </c>
      <c r="BE72" s="179">
        <f t="shared" si="151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52">SUM(CP53, -CP58)</f>
        <v>0.31230000000000002</v>
      </c>
      <c r="CQ72" s="153">
        <f t="shared" si="152"/>
        <v>0.36319999999999997</v>
      </c>
      <c r="CR72" s="115">
        <f t="shared" si="152"/>
        <v>0.33150000000000002</v>
      </c>
      <c r="CS72" s="175">
        <f t="shared" si="152"/>
        <v>0.33660000000000001</v>
      </c>
      <c r="CT72" s="146">
        <f t="shared" si="152"/>
        <v>0.36480000000000001</v>
      </c>
      <c r="CU72" s="116">
        <f t="shared" si="152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53">SUM(DF52, -DF57)</f>
        <v>0.3911</v>
      </c>
      <c r="DG72" s="115">
        <f t="shared" si="153"/>
        <v>0.38300000000000001</v>
      </c>
      <c r="DH72" s="175">
        <f t="shared" si="153"/>
        <v>0.39580000000000004</v>
      </c>
      <c r="DI72" s="146">
        <f t="shared" si="153"/>
        <v>0.3836</v>
      </c>
      <c r="DJ72" s="120">
        <f t="shared" si="153"/>
        <v>0.39</v>
      </c>
      <c r="DK72" s="179">
        <f t="shared" si="153"/>
        <v>0.35570000000000002</v>
      </c>
      <c r="DL72" s="120">
        <f t="shared" si="153"/>
        <v>0.3659</v>
      </c>
      <c r="DM72" s="115">
        <f t="shared" si="153"/>
        <v>0.36159999999999998</v>
      </c>
      <c r="DN72" s="332">
        <f t="shared" si="153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54">SUM(EC57, -EC68)</f>
        <v>0</v>
      </c>
      <c r="ED72" s="6">
        <f t="shared" si="154"/>
        <v>0</v>
      </c>
      <c r="EE72" s="6">
        <f t="shared" si="154"/>
        <v>0</v>
      </c>
      <c r="EF72" s="6">
        <f t="shared" si="154"/>
        <v>0</v>
      </c>
      <c r="EG72" s="6">
        <f t="shared" si="154"/>
        <v>0</v>
      </c>
      <c r="EH72" s="6">
        <f t="shared" si="154"/>
        <v>0</v>
      </c>
      <c r="EI72" s="6">
        <f t="shared" si="154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>SUM(FS51, -FS56)</f>
        <v>0.39199999999999996</v>
      </c>
      <c r="FT72" s="179">
        <f>SUM(FT51, -FT56)</f>
        <v>0.37969999999999998</v>
      </c>
      <c r="FU72" s="146">
        <f>SUM(FU51, -FU56)</f>
        <v>0.39229999999999998</v>
      </c>
      <c r="FV72" s="120">
        <f>SUM(FV51, -FV56)</f>
        <v>0.39410000000000001</v>
      </c>
      <c r="FW72" s="179">
        <f>SUM(FW51, -FW56)</f>
        <v>0.38779999999999998</v>
      </c>
      <c r="FX72" s="120">
        <f>SUM(FX51, -FX56)</f>
        <v>0.38300000000000001</v>
      </c>
      <c r="FY72" s="120">
        <f>SUM(FY51, -FY56)</f>
        <v>0.35949999999999999</v>
      </c>
      <c r="FZ72" s="120">
        <f>SUM(FZ51, -FZ56)</f>
        <v>0.34389999999999998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55">SUM(GU57, -GU68)</f>
        <v>0</v>
      </c>
      <c r="GV72" s="6">
        <f t="shared" si="155"/>
        <v>0</v>
      </c>
      <c r="GW72" s="6">
        <f t="shared" si="155"/>
        <v>0</v>
      </c>
      <c r="GX72" s="6">
        <f t="shared" si="155"/>
        <v>0</v>
      </c>
      <c r="GY72" s="6">
        <f t="shared" si="155"/>
        <v>0</v>
      </c>
      <c r="GZ72" s="6">
        <f t="shared" si="155"/>
        <v>0</v>
      </c>
      <c r="HA72" s="6">
        <f t="shared" si="155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56">SUM(JM57, -JM68)</f>
        <v>0</v>
      </c>
      <c r="JN72" s="6">
        <f t="shared" si="156"/>
        <v>0</v>
      </c>
      <c r="JO72" s="6">
        <f t="shared" si="156"/>
        <v>0</v>
      </c>
      <c r="JP72" s="6">
        <f t="shared" si="156"/>
        <v>0</v>
      </c>
      <c r="JQ72" s="6">
        <f t="shared" si="156"/>
        <v>0</v>
      </c>
      <c r="JR72" s="6">
        <f t="shared" si="156"/>
        <v>0</v>
      </c>
      <c r="JS72" s="6">
        <f t="shared" si="156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17" t="s">
        <v>70</v>
      </c>
      <c r="FY73" s="117" t="s">
        <v>70</v>
      </c>
      <c r="FZ73" s="168" t="s">
        <v>59</v>
      </c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57">SUM(O51, -O54)</f>
        <v>0.1535</v>
      </c>
      <c r="P74" s="146">
        <f t="shared" si="157"/>
        <v>0.18510000000000001</v>
      </c>
      <c r="Q74" s="116">
        <f t="shared" si="157"/>
        <v>0.17920000000000003</v>
      </c>
      <c r="R74" s="176">
        <f t="shared" si="157"/>
        <v>0.1988</v>
      </c>
      <c r="S74" s="224">
        <f t="shared" si="157"/>
        <v>0.21400000000000002</v>
      </c>
      <c r="T74" s="15">
        <f t="shared" si="157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58">SUM(CQ54, -CQ58)</f>
        <v>0.34360000000000002</v>
      </c>
      <c r="CR74" s="116">
        <f t="shared" si="158"/>
        <v>0.32479999999999998</v>
      </c>
      <c r="CS74" s="176">
        <f t="shared" si="158"/>
        <v>0.32750000000000001</v>
      </c>
      <c r="CT74" s="144">
        <f t="shared" si="158"/>
        <v>0.3614</v>
      </c>
      <c r="CU74" s="120">
        <f t="shared" si="158"/>
        <v>0.3337</v>
      </c>
      <c r="CV74" s="179">
        <f t="shared" si="158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59">SUM(DF53, -DF58)</f>
        <v>0.35589999999999999</v>
      </c>
      <c r="DG74" s="115">
        <f t="shared" si="159"/>
        <v>0.35389999999999999</v>
      </c>
      <c r="DH74" s="176">
        <f t="shared" si="159"/>
        <v>0.35060000000000002</v>
      </c>
      <c r="DI74" s="153">
        <f t="shared" si="159"/>
        <v>0.30449999999999999</v>
      </c>
      <c r="DJ74" s="115">
        <f t="shared" si="159"/>
        <v>0.29660000000000003</v>
      </c>
      <c r="DK74" s="175">
        <f t="shared" si="159"/>
        <v>0.28620000000000001</v>
      </c>
      <c r="DL74" s="116">
        <f t="shared" si="159"/>
        <v>0.29700000000000004</v>
      </c>
      <c r="DM74" s="116">
        <f t="shared" si="159"/>
        <v>0.30230000000000001</v>
      </c>
      <c r="DN74" s="332">
        <f t="shared" si="159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20">
        <f>SUM(FX53, -FX58)</f>
        <v>0.36430000000000001</v>
      </c>
      <c r="FY74" s="120">
        <f>SUM(FY53, -FY58)</f>
        <v>0.35949999999999999</v>
      </c>
      <c r="FZ74" s="115">
        <f>SUM(FZ52, -FZ57)</f>
        <v>0.33910000000000001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88" t="s">
        <v>44</v>
      </c>
      <c r="FY75" s="168" t="s">
        <v>59</v>
      </c>
      <c r="FZ75" s="117" t="s">
        <v>70</v>
      </c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60">SUM(O51, -O53)</f>
        <v>0.15140000000000001</v>
      </c>
      <c r="P76" s="144">
        <f t="shared" si="160"/>
        <v>0.18140000000000001</v>
      </c>
      <c r="Q76" s="120">
        <f t="shared" si="160"/>
        <v>0.15870000000000001</v>
      </c>
      <c r="R76" s="179">
        <f t="shared" si="160"/>
        <v>0.17290000000000003</v>
      </c>
      <c r="S76" s="226">
        <f t="shared" si="160"/>
        <v>0.18450000000000003</v>
      </c>
      <c r="T76" s="93">
        <f t="shared" si="160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61">SUM(AA52, -AA56)</f>
        <v>0.18609999999999999</v>
      </c>
      <c r="AB76" s="146">
        <f t="shared" si="161"/>
        <v>0.15279999999999999</v>
      </c>
      <c r="AC76" s="120">
        <f t="shared" si="161"/>
        <v>0.1673</v>
      </c>
      <c r="AD76" s="179">
        <f t="shared" si="161"/>
        <v>0.16539999999999999</v>
      </c>
      <c r="AE76" s="224">
        <f t="shared" si="161"/>
        <v>0.18379999999999999</v>
      </c>
      <c r="AF76" s="15">
        <f t="shared" si="161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62">SUM(AJ52, -AJ57)</f>
        <v>0.184</v>
      </c>
      <c r="AK76" s="224">
        <f t="shared" si="162"/>
        <v>0.17449999999999999</v>
      </c>
      <c r="AL76" s="15">
        <f t="shared" si="162"/>
        <v>0.1774</v>
      </c>
      <c r="AM76" s="151">
        <f t="shared" si="162"/>
        <v>0.21359999999999998</v>
      </c>
      <c r="AN76" s="144">
        <f t="shared" si="162"/>
        <v>0.20939999999999998</v>
      </c>
      <c r="AO76" s="116">
        <f t="shared" si="162"/>
        <v>0.22120000000000001</v>
      </c>
      <c r="AP76" s="176">
        <f t="shared" si="162"/>
        <v>0.20449999999999999</v>
      </c>
      <c r="AQ76" s="144">
        <f t="shared" si="162"/>
        <v>0.20030000000000001</v>
      </c>
      <c r="AR76" s="116">
        <f t="shared" si="162"/>
        <v>0.18330000000000002</v>
      </c>
      <c r="AS76" s="176">
        <f t="shared" si="162"/>
        <v>0.1966</v>
      </c>
      <c r="AT76" s="224">
        <f t="shared" si="162"/>
        <v>0.16650000000000001</v>
      </c>
      <c r="AU76" s="15">
        <f t="shared" si="162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63">SUM(BV52, -BV57)</f>
        <v>0.30099999999999999</v>
      </c>
      <c r="BW76" s="115">
        <f t="shared" si="163"/>
        <v>0.29299999999999998</v>
      </c>
      <c r="BX76" s="176">
        <f t="shared" si="163"/>
        <v>0.29100000000000004</v>
      </c>
      <c r="BY76" s="226">
        <f t="shared" si="163"/>
        <v>0.32620000000000005</v>
      </c>
      <c r="BZ76" s="93">
        <f t="shared" si="163"/>
        <v>0.3236</v>
      </c>
      <c r="CA76" s="150">
        <f t="shared" si="163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64">SUM(CX52, -CX57)</f>
        <v>0.28749999999999998</v>
      </c>
      <c r="CY76" s="187">
        <f t="shared" si="164"/>
        <v>0.29159999999999997</v>
      </c>
      <c r="CZ76" s="166">
        <f t="shared" si="164"/>
        <v>0.30359999999999998</v>
      </c>
      <c r="DA76" s="208">
        <f t="shared" si="164"/>
        <v>0.3135</v>
      </c>
      <c r="DB76" s="175">
        <f t="shared" si="164"/>
        <v>0.29959999999999998</v>
      </c>
      <c r="DC76" s="153">
        <f t="shared" si="164"/>
        <v>0.29769999999999996</v>
      </c>
      <c r="DD76" s="115">
        <f t="shared" si="164"/>
        <v>0.31810000000000005</v>
      </c>
      <c r="DE76" s="176">
        <f t="shared" ref="DE76:DN76" si="165">SUM(DE54, -DE58)</f>
        <v>0.35189999999999999</v>
      </c>
      <c r="DF76" s="144">
        <f t="shared" si="165"/>
        <v>0.35470000000000002</v>
      </c>
      <c r="DG76" s="116">
        <f t="shared" si="165"/>
        <v>0.34589999999999999</v>
      </c>
      <c r="DH76" s="175">
        <f t="shared" si="165"/>
        <v>0.34189999999999998</v>
      </c>
      <c r="DI76" s="144">
        <f t="shared" si="165"/>
        <v>0.30280000000000001</v>
      </c>
      <c r="DJ76" s="116">
        <f t="shared" si="165"/>
        <v>0.28839999999999999</v>
      </c>
      <c r="DK76" s="176">
        <f t="shared" si="165"/>
        <v>0.2742</v>
      </c>
      <c r="DL76" s="115">
        <f t="shared" si="165"/>
        <v>0.2717</v>
      </c>
      <c r="DM76" s="115">
        <f t="shared" si="165"/>
        <v>0.29559999999999997</v>
      </c>
      <c r="DN76" s="335">
        <f t="shared" si="165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20">
        <f>SUM(FX51, -FX55)</f>
        <v>0.35860000000000003</v>
      </c>
      <c r="FY76" s="115">
        <f>SUM(FY52, -FY57)</f>
        <v>0.35460000000000003</v>
      </c>
      <c r="FZ76" s="120">
        <f>SUM(FZ53, -FZ58)</f>
        <v>0.317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168" t="s">
        <v>59</v>
      </c>
      <c r="FY77" s="123" t="s">
        <v>63</v>
      </c>
      <c r="FZ77" s="123" t="s">
        <v>63</v>
      </c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66">SUM(CZ53, -CZ57)</f>
        <v>0.2883</v>
      </c>
      <c r="DA78" s="115">
        <f t="shared" si="166"/>
        <v>0.29959999999999998</v>
      </c>
      <c r="DB78" s="187">
        <f t="shared" si="166"/>
        <v>0.28610000000000002</v>
      </c>
      <c r="DC78" s="166">
        <f t="shared" si="166"/>
        <v>0.26800000000000002</v>
      </c>
      <c r="DD78" s="208">
        <f t="shared" si="166"/>
        <v>0.26529999999999998</v>
      </c>
      <c r="DE78" s="187">
        <f t="shared" si="166"/>
        <v>0.32490000000000002</v>
      </c>
      <c r="DF78" s="166">
        <f t="shared" si="166"/>
        <v>0.32469999999999999</v>
      </c>
      <c r="DG78" s="208">
        <f t="shared" si="166"/>
        <v>0.3196</v>
      </c>
      <c r="DH78" s="176">
        <f t="shared" si="166"/>
        <v>0.32120000000000004</v>
      </c>
      <c r="DI78" s="166">
        <f t="shared" si="166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67">SUM(EC67, -EC74)</f>
        <v>0</v>
      </c>
      <c r="ED78" s="6">
        <f t="shared" si="167"/>
        <v>0</v>
      </c>
      <c r="EE78" s="6">
        <f t="shared" si="167"/>
        <v>0</v>
      </c>
      <c r="EF78" s="6">
        <f t="shared" si="167"/>
        <v>0</v>
      </c>
      <c r="EG78" s="6">
        <f t="shared" si="167"/>
        <v>0</v>
      </c>
      <c r="EH78" s="6">
        <f t="shared" si="167"/>
        <v>0</v>
      </c>
      <c r="EI78" s="6">
        <f t="shared" si="167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>SUM(FP53, -FP58)</f>
        <v>0.38100000000000001</v>
      </c>
      <c r="FQ78" s="179">
        <f>SUM(FQ53, -FQ58)</f>
        <v>0.35270000000000001</v>
      </c>
      <c r="FR78" s="146">
        <f>SUM(FR53, -FR58)</f>
        <v>0.37519999999999998</v>
      </c>
      <c r="FS78" s="120">
        <f>SUM(FS53, -FS58)</f>
        <v>0.36569999999999997</v>
      </c>
      <c r="FT78" s="179">
        <f>SUM(FT53, -FT58)</f>
        <v>0.35360000000000003</v>
      </c>
      <c r="FU78" s="146">
        <f>SUM(FU53, -FU58)</f>
        <v>0.34229999999999999</v>
      </c>
      <c r="FV78" s="120">
        <f>SUM(FV53, -FV58)</f>
        <v>0.35670000000000002</v>
      </c>
      <c r="FW78" s="179">
        <f>SUM(FW53, -FW58)</f>
        <v>0.35670000000000002</v>
      </c>
      <c r="FX78" s="115">
        <f>SUM(FX52, -FX57)</f>
        <v>0.34570000000000001</v>
      </c>
      <c r="FY78" s="116">
        <f>SUM(FY54, -FY58)</f>
        <v>0.34179999999999999</v>
      </c>
      <c r="FZ78" s="116">
        <f>SUM(FZ54, -FZ58)</f>
        <v>0.30620000000000003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68">SUM(GU67, -GU74)</f>
        <v>0</v>
      </c>
      <c r="GV78" s="6">
        <f t="shared" si="168"/>
        <v>0</v>
      </c>
      <c r="GW78" s="6">
        <f t="shared" si="168"/>
        <v>0</v>
      </c>
      <c r="GX78" s="6">
        <f t="shared" si="168"/>
        <v>0</v>
      </c>
      <c r="GY78" s="6">
        <f t="shared" si="168"/>
        <v>0</v>
      </c>
      <c r="GZ78" s="6">
        <f t="shared" si="168"/>
        <v>0</v>
      </c>
      <c r="HA78" s="6">
        <f t="shared" si="168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69">SUM(JM67, -JM74)</f>
        <v>0</v>
      </c>
      <c r="JN78" s="6">
        <f t="shared" si="169"/>
        <v>0</v>
      </c>
      <c r="JO78" s="6">
        <f t="shared" si="169"/>
        <v>0</v>
      </c>
      <c r="JP78" s="6">
        <f t="shared" si="169"/>
        <v>0</v>
      </c>
      <c r="JQ78" s="6">
        <f t="shared" si="169"/>
        <v>0</v>
      </c>
      <c r="JR78" s="6">
        <f t="shared" si="169"/>
        <v>0</v>
      </c>
      <c r="JS78" s="6">
        <f t="shared" si="169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23" t="s">
        <v>63</v>
      </c>
      <c r="FY79" s="188" t="s">
        <v>44</v>
      </c>
      <c r="FZ79" s="188" t="s">
        <v>44</v>
      </c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70">SUM(FK53, -FK57)</f>
        <v>0.35099999999999998</v>
      </c>
      <c r="FL80" s="146">
        <f t="shared" si="170"/>
        <v>0.36620000000000003</v>
      </c>
      <c r="FM80" s="120">
        <f t="shared" si="170"/>
        <v>0.35860000000000003</v>
      </c>
      <c r="FN80" s="179">
        <f t="shared" si="170"/>
        <v>0.35160000000000002</v>
      </c>
      <c r="FO80" s="146">
        <f t="shared" si="170"/>
        <v>0.36059999999999998</v>
      </c>
      <c r="FP80" s="120">
        <f t="shared" si="170"/>
        <v>0.35639999999999994</v>
      </c>
      <c r="FQ80" s="179">
        <f t="shared" si="170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16">
        <f>SUM(FX54, -FX58)</f>
        <v>0.32880000000000004</v>
      </c>
      <c r="FY80" s="120">
        <f>SUM(FY51, -FY55)</f>
        <v>0.33229999999999998</v>
      </c>
      <c r="FZ80" s="120">
        <f>SUM(FZ51, -FZ55)</f>
        <v>0.27509999999999996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17" t="s">
        <v>60</v>
      </c>
      <c r="FY81" s="117" t="s">
        <v>60</v>
      </c>
      <c r="FZ81" s="117" t="s">
        <v>60</v>
      </c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71">SUM(Q52, -Q56)</f>
        <v>0.107</v>
      </c>
      <c r="R82" s="176">
        <f t="shared" si="171"/>
        <v>0.11929999999999999</v>
      </c>
      <c r="S82" s="226">
        <f t="shared" si="171"/>
        <v>0.1293</v>
      </c>
      <c r="T82" s="93">
        <f t="shared" si="171"/>
        <v>0.13999999999999999</v>
      </c>
      <c r="U82" s="150">
        <f t="shared" si="171"/>
        <v>9.820000000000001E-2</v>
      </c>
      <c r="V82" s="226">
        <f t="shared" si="171"/>
        <v>0.1032</v>
      </c>
      <c r="W82" s="93">
        <f t="shared" si="171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72">SUM(BE52, -BE56)</f>
        <v>0.23449999999999999</v>
      </c>
      <c r="BF82" s="146">
        <f t="shared" si="172"/>
        <v>0.22810000000000002</v>
      </c>
      <c r="BG82" s="120">
        <f t="shared" si="172"/>
        <v>0.21359999999999998</v>
      </c>
      <c r="BH82" s="179">
        <f t="shared" si="172"/>
        <v>0.19950000000000001</v>
      </c>
      <c r="BI82" s="146">
        <f t="shared" si="172"/>
        <v>0.1976</v>
      </c>
      <c r="BJ82" s="120">
        <f t="shared" si="172"/>
        <v>0.2019</v>
      </c>
      <c r="BK82" s="179">
        <f t="shared" si="172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73">SUM(CD55, -CD58)</f>
        <v>0.19339999999999999</v>
      </c>
      <c r="CE82" s="148">
        <f t="shared" si="173"/>
        <v>0.1938</v>
      </c>
      <c r="CF82" s="118">
        <f t="shared" si="173"/>
        <v>0.18729999999999999</v>
      </c>
      <c r="CG82" s="178">
        <f t="shared" si="173"/>
        <v>0.1948</v>
      </c>
      <c r="CH82" s="148">
        <f t="shared" si="173"/>
        <v>0.19270000000000001</v>
      </c>
      <c r="CI82" s="118">
        <f t="shared" si="173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74">SUM(DT53, -DT57)</f>
        <v>0.3422</v>
      </c>
      <c r="DU82" s="166">
        <f t="shared" si="174"/>
        <v>0.3332</v>
      </c>
      <c r="DV82" s="208">
        <f t="shared" si="174"/>
        <v>0.30959999999999999</v>
      </c>
      <c r="DW82" s="187">
        <f t="shared" si="174"/>
        <v>0.3236</v>
      </c>
      <c r="DX82" s="208">
        <f t="shared" si="174"/>
        <v>0.30349999999999999</v>
      </c>
      <c r="DY82" s="116">
        <f t="shared" si="174"/>
        <v>0.27749999999999997</v>
      </c>
      <c r="DZ82" s="115">
        <f t="shared" si="17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75">SUM(EK53, -EK57)</f>
        <v>0.29409999999999997</v>
      </c>
      <c r="EL82" s="115">
        <f t="shared" si="175"/>
        <v>0.31609999999999999</v>
      </c>
      <c r="EM82" s="175">
        <f t="shared" si="175"/>
        <v>0.27789999999999998</v>
      </c>
      <c r="EN82" s="153">
        <f t="shared" si="175"/>
        <v>0.30230000000000001</v>
      </c>
      <c r="EO82" s="115">
        <f t="shared" si="175"/>
        <v>0.30509999999999998</v>
      </c>
      <c r="EP82" s="175">
        <f t="shared" si="175"/>
        <v>0.31040000000000001</v>
      </c>
      <c r="EQ82" s="153">
        <f t="shared" si="175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20">
        <f>SUM(FX53, -FX57)</f>
        <v>0.30930000000000002</v>
      </c>
      <c r="FY82" s="120">
        <f>SUM(FY53, -FY57)</f>
        <v>0.30220000000000002</v>
      </c>
      <c r="FZ82" s="120">
        <f>SUM(FZ53, -FZ57)</f>
        <v>0.26650000000000001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88" t="s">
        <v>53</v>
      </c>
      <c r="FY83" s="123" t="s">
        <v>84</v>
      </c>
      <c r="FZ83" s="123" t="s">
        <v>84</v>
      </c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76">SUM(BE52, -BE55)</f>
        <v>0.2238</v>
      </c>
      <c r="BF84" s="146">
        <f t="shared" si="176"/>
        <v>0.22100000000000003</v>
      </c>
      <c r="BG84" s="120">
        <f t="shared" si="176"/>
        <v>0.2127</v>
      </c>
      <c r="BH84" s="179">
        <f t="shared" si="176"/>
        <v>0.19350000000000001</v>
      </c>
      <c r="BI84" s="146">
        <f t="shared" si="176"/>
        <v>0.18340000000000001</v>
      </c>
      <c r="BJ84" s="120">
        <f t="shared" si="176"/>
        <v>0.19309999999999999</v>
      </c>
      <c r="BK84" s="179">
        <f t="shared" si="176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77">SUM(DS54, -DS57)</f>
        <v>0.31369999999999998</v>
      </c>
      <c r="DT84" s="176">
        <f t="shared" si="177"/>
        <v>0.33260000000000001</v>
      </c>
      <c r="DU84" s="144">
        <f t="shared" si="177"/>
        <v>0.318</v>
      </c>
      <c r="DV84" s="116">
        <f t="shared" si="177"/>
        <v>0.29580000000000001</v>
      </c>
      <c r="DW84" s="176">
        <f t="shared" si="177"/>
        <v>0.3145</v>
      </c>
      <c r="DX84" s="116">
        <f t="shared" si="177"/>
        <v>0.29530000000000001</v>
      </c>
      <c r="DY84" s="115">
        <f t="shared" si="177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78">SUM(EC73, -EC80)</f>
        <v>0</v>
      </c>
      <c r="ED84" s="6">
        <f t="shared" si="178"/>
        <v>0</v>
      </c>
      <c r="EE84" s="6">
        <f t="shared" si="178"/>
        <v>0</v>
      </c>
      <c r="EF84" s="6">
        <f t="shared" si="178"/>
        <v>0</v>
      </c>
      <c r="EG84" s="6">
        <f t="shared" si="178"/>
        <v>0</v>
      </c>
      <c r="EH84" s="6">
        <f t="shared" si="178"/>
        <v>0</v>
      </c>
      <c r="EI84" s="6">
        <f t="shared" si="178"/>
        <v>0</v>
      </c>
      <c r="EK84" s="144">
        <f t="shared" ref="EK84:ES84" si="179">SUM(EK54, -EK57)</f>
        <v>0.27239999999999998</v>
      </c>
      <c r="EL84" s="116">
        <f t="shared" si="179"/>
        <v>0.2974</v>
      </c>
      <c r="EM84" s="176">
        <f t="shared" si="179"/>
        <v>0.25990000000000002</v>
      </c>
      <c r="EN84" s="144">
        <f t="shared" si="179"/>
        <v>0.27800000000000002</v>
      </c>
      <c r="EO84" s="116">
        <f t="shared" si="179"/>
        <v>0.29089999999999999</v>
      </c>
      <c r="EP84" s="176">
        <f t="shared" si="179"/>
        <v>0.27529999999999999</v>
      </c>
      <c r="EQ84" s="144">
        <f t="shared" si="179"/>
        <v>0.26890000000000003</v>
      </c>
      <c r="ER84" s="116">
        <f t="shared" si="179"/>
        <v>0.27149999999999996</v>
      </c>
      <c r="ES84" s="176">
        <f t="shared" si="179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208">
        <f>SUM(FX51, -FX54)</f>
        <v>0.29039999999999999</v>
      </c>
      <c r="FY84" s="116">
        <f>SUM(FY54, -FY57)</f>
        <v>0.28450000000000003</v>
      </c>
      <c r="FZ84" s="116">
        <f>SUM(FZ54, -FZ57)</f>
        <v>0.25570000000000004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80">SUM(GU73, -GU80)</f>
        <v>0</v>
      </c>
      <c r="GV84" s="6">
        <f t="shared" si="180"/>
        <v>0</v>
      </c>
      <c r="GW84" s="6">
        <f t="shared" si="180"/>
        <v>0</v>
      </c>
      <c r="GX84" s="6">
        <f t="shared" si="180"/>
        <v>0</v>
      </c>
      <c r="GY84" s="6">
        <f t="shared" si="180"/>
        <v>0</v>
      </c>
      <c r="GZ84" s="6">
        <f t="shared" si="180"/>
        <v>0</v>
      </c>
      <c r="HA84" s="6">
        <f t="shared" si="180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81">SUM(JM73, -JM80)</f>
        <v>0</v>
      </c>
      <c r="JN84" s="6">
        <f t="shared" si="181"/>
        <v>0</v>
      </c>
      <c r="JO84" s="6">
        <f t="shared" si="181"/>
        <v>0</v>
      </c>
      <c r="JP84" s="6">
        <f t="shared" si="181"/>
        <v>0</v>
      </c>
      <c r="JQ84" s="6">
        <f t="shared" si="181"/>
        <v>0</v>
      </c>
      <c r="JR84" s="6">
        <f t="shared" si="181"/>
        <v>0</v>
      </c>
      <c r="JS84" s="6">
        <f t="shared" si="181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23" t="s">
        <v>84</v>
      </c>
      <c r="FY85" s="122" t="s">
        <v>46</v>
      </c>
      <c r="FZ85" s="122" t="s">
        <v>46</v>
      </c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82">SUM(BD53, -BD57)</f>
        <v>0.15740000000000001</v>
      </c>
      <c r="BE86" s="176">
        <f t="shared" si="182"/>
        <v>0.2077</v>
      </c>
      <c r="BF86" s="144">
        <f t="shared" si="182"/>
        <v>0.20429999999999998</v>
      </c>
      <c r="BG86" s="116">
        <f t="shared" si="182"/>
        <v>0.19500000000000001</v>
      </c>
      <c r="BH86" s="176">
        <f t="shared" si="182"/>
        <v>0.17849999999999999</v>
      </c>
      <c r="BI86" s="166">
        <f t="shared" si="182"/>
        <v>0.16689999999999999</v>
      </c>
      <c r="BJ86" s="116">
        <f t="shared" si="182"/>
        <v>0.18679999999999999</v>
      </c>
      <c r="BK86" s="176">
        <f t="shared" si="182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83">SUM(BV52, -BV56)</f>
        <v>0.2329</v>
      </c>
      <c r="BW86" s="120">
        <f t="shared" si="183"/>
        <v>0.22009999999999999</v>
      </c>
      <c r="BX86" s="179">
        <f t="shared" si="183"/>
        <v>0.21760000000000002</v>
      </c>
      <c r="BY86" s="224">
        <f t="shared" si="183"/>
        <v>0.25340000000000001</v>
      </c>
      <c r="BZ86" s="15">
        <f t="shared" si="183"/>
        <v>0.24309999999999998</v>
      </c>
      <c r="CA86" s="151">
        <f t="shared" si="183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84">SUM(CR52, -CR56)</f>
        <v>0.20519999999999999</v>
      </c>
      <c r="CS86" s="179">
        <f t="shared" si="184"/>
        <v>0.19850000000000001</v>
      </c>
      <c r="CT86" s="146">
        <f t="shared" si="184"/>
        <v>0.20760000000000001</v>
      </c>
      <c r="CU86" s="120">
        <f t="shared" si="184"/>
        <v>0.2117</v>
      </c>
      <c r="CV86" s="179">
        <f t="shared" si="184"/>
        <v>0.1971</v>
      </c>
      <c r="CW86" s="146">
        <f t="shared" si="184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16">
        <f>SUM(FX54, -FX57)</f>
        <v>0.27379999999999999</v>
      </c>
      <c r="FY86" s="247">
        <f>SUM(FY55, -FY58)</f>
        <v>0.2636</v>
      </c>
      <c r="FZ86" s="247">
        <f>SUM(FZ55, -FZ58)</f>
        <v>0.24479999999999999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22" t="s">
        <v>46</v>
      </c>
      <c r="FY87" s="188" t="s">
        <v>53</v>
      </c>
      <c r="FZ87" s="188" t="s">
        <v>53</v>
      </c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85">SUM(DE52, -DE55)</f>
        <v>0.21659999999999999</v>
      </c>
      <c r="DF88" s="146">
        <f t="shared" si="185"/>
        <v>0.23190000000000002</v>
      </c>
      <c r="DG88" s="120">
        <f t="shared" si="185"/>
        <v>0.23139999999999999</v>
      </c>
      <c r="DH88" s="179">
        <f t="shared" si="185"/>
        <v>0.23710000000000001</v>
      </c>
      <c r="DI88" s="146">
        <f t="shared" si="185"/>
        <v>0.22919999999999999</v>
      </c>
      <c r="DJ88" s="120">
        <f t="shared" si="185"/>
        <v>0.2407</v>
      </c>
      <c r="DK88" s="179">
        <f t="shared" si="185"/>
        <v>0.2074</v>
      </c>
      <c r="DL88" s="120">
        <f t="shared" si="185"/>
        <v>0.214</v>
      </c>
      <c r="DM88" s="120">
        <f t="shared" si="185"/>
        <v>0.19929999999999998</v>
      </c>
      <c r="DN88" s="330">
        <f t="shared" si="185"/>
        <v>0.23680000000000001</v>
      </c>
      <c r="DO88" s="346">
        <f>SUM(DO73, -DO78)</f>
        <v>0</v>
      </c>
      <c r="DP88" s="120">
        <f t="shared" ref="DP88:DU88" si="186">SUM(DP52, -DP55)</f>
        <v>0.25539999999999996</v>
      </c>
      <c r="DQ88" s="179">
        <f t="shared" si="186"/>
        <v>0.22369999999999998</v>
      </c>
      <c r="DR88" s="146">
        <f t="shared" si="186"/>
        <v>0.21279999999999999</v>
      </c>
      <c r="DS88" s="120">
        <f t="shared" si="186"/>
        <v>0.20549999999999999</v>
      </c>
      <c r="DT88" s="179">
        <f t="shared" si="186"/>
        <v>0.21829999999999999</v>
      </c>
      <c r="DU88" s="146">
        <f t="shared" si="186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>SUM(FP51, -FP53)</f>
        <v>0.24810000000000001</v>
      </c>
      <c r="FQ88" s="178">
        <f>SUM(FQ51, -FQ53)</f>
        <v>0.27559999999999996</v>
      </c>
      <c r="FR88" s="148">
        <f>SUM(FR51, -FR53)</f>
        <v>0.26170000000000004</v>
      </c>
      <c r="FS88" s="118">
        <f>SUM(FS51, -FS53)</f>
        <v>0.2591</v>
      </c>
      <c r="FT88" s="178">
        <f>SUM(FT51, -FT53)</f>
        <v>0.25209999999999999</v>
      </c>
      <c r="FU88" s="148">
        <f>SUM(FU51, -FU53)</f>
        <v>0.26449999999999996</v>
      </c>
      <c r="FV88" s="118">
        <f>SUM(FV51, -FV53)</f>
        <v>0.25339999999999996</v>
      </c>
      <c r="FW88" s="178">
        <f>SUM(FW51, -FW53)</f>
        <v>0.25519999999999998</v>
      </c>
      <c r="FX88" s="247">
        <f>SUM(FX55, -FX58)</f>
        <v>0.2606</v>
      </c>
      <c r="FY88" s="208">
        <f>SUM(FY51, -FY54)</f>
        <v>0.25409999999999999</v>
      </c>
      <c r="FZ88" s="208">
        <f>SUM(FZ51, -FZ54)</f>
        <v>0.21369999999999997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88" t="s">
        <v>55</v>
      </c>
      <c r="FY89" s="188" t="s">
        <v>55</v>
      </c>
      <c r="FZ89" s="168" t="s">
        <v>41</v>
      </c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87">SUM(CZ53, -CZ56)</f>
        <v>0.19919999999999999</v>
      </c>
      <c r="DA90" s="120">
        <f t="shared" si="187"/>
        <v>0.1968</v>
      </c>
      <c r="DB90" s="179">
        <f t="shared" si="187"/>
        <v>0.19270000000000001</v>
      </c>
      <c r="DC90" s="146">
        <f t="shared" si="187"/>
        <v>0.17620000000000002</v>
      </c>
      <c r="DD90" s="120">
        <f t="shared" si="187"/>
        <v>0.1749</v>
      </c>
      <c r="DE90" s="179">
        <f t="shared" si="187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88">SUM(DH55, -DH58)</f>
        <v>0.18809999999999999</v>
      </c>
      <c r="DI90" s="148">
        <f t="shared" si="188"/>
        <v>0.19260000000000002</v>
      </c>
      <c r="DJ90" s="118">
        <f t="shared" si="188"/>
        <v>0.18720000000000001</v>
      </c>
      <c r="DK90" s="178">
        <f t="shared" si="188"/>
        <v>0.193</v>
      </c>
      <c r="DL90" s="118">
        <f t="shared" si="188"/>
        <v>0.18990000000000001</v>
      </c>
      <c r="DM90" s="118">
        <f t="shared" si="188"/>
        <v>0.19640000000000002</v>
      </c>
      <c r="DN90" s="338">
        <f t="shared" si="188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89">SUM(EC79, -EC86)</f>
        <v>0</v>
      </c>
      <c r="ED90" s="6">
        <f t="shared" si="189"/>
        <v>0</v>
      </c>
      <c r="EE90" s="6">
        <f t="shared" si="189"/>
        <v>0</v>
      </c>
      <c r="EF90" s="6">
        <f t="shared" si="189"/>
        <v>0</v>
      </c>
      <c r="EG90" s="6">
        <f t="shared" si="189"/>
        <v>0</v>
      </c>
      <c r="EH90" s="6">
        <f t="shared" si="189"/>
        <v>0</v>
      </c>
      <c r="EI90" s="6">
        <f t="shared" si="189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>SUM(FR55, -FR58)</f>
        <v>0.2482</v>
      </c>
      <c r="FS90" s="247">
        <f>SUM(FS55, -FS58)</f>
        <v>0.25769999999999998</v>
      </c>
      <c r="FT90" s="273">
        <f>SUM(FT55, -FT58)</f>
        <v>0.23880000000000001</v>
      </c>
      <c r="FU90" s="246">
        <f>SUM(FU55, -FU58)</f>
        <v>0.23779999999999998</v>
      </c>
      <c r="FV90" s="247">
        <f>SUM(FV55, -FV58)</f>
        <v>0.2422</v>
      </c>
      <c r="FW90" s="273">
        <f>SUM(FW55, -FW58)</f>
        <v>0.2485</v>
      </c>
      <c r="FX90" s="118">
        <f>SUM(FX51, -FX53)</f>
        <v>0.25490000000000002</v>
      </c>
      <c r="FY90" s="118">
        <f>SUM(FY51, -FY53)</f>
        <v>0.2364</v>
      </c>
      <c r="FZ90" s="120">
        <f>SUM(FZ52, -FZ56)</f>
        <v>0.21360000000000001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90">SUM(GU79, -GU86)</f>
        <v>0</v>
      </c>
      <c r="GV90" s="6">
        <f t="shared" si="190"/>
        <v>0</v>
      </c>
      <c r="GW90" s="6">
        <f t="shared" si="190"/>
        <v>0</v>
      </c>
      <c r="GX90" s="6">
        <f t="shared" si="190"/>
        <v>0</v>
      </c>
      <c r="GY90" s="6">
        <f t="shared" si="190"/>
        <v>0</v>
      </c>
      <c r="GZ90" s="6">
        <f t="shared" si="190"/>
        <v>0</v>
      </c>
      <c r="HA90" s="6">
        <f t="shared" si="190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91">SUM(JM79, -JM86)</f>
        <v>0</v>
      </c>
      <c r="JN90" s="6">
        <f t="shared" si="191"/>
        <v>0</v>
      </c>
      <c r="JO90" s="6">
        <f t="shared" si="191"/>
        <v>0</v>
      </c>
      <c r="JP90" s="6">
        <f t="shared" si="191"/>
        <v>0</v>
      </c>
      <c r="JQ90" s="6">
        <f t="shared" si="191"/>
        <v>0</v>
      </c>
      <c r="JR90" s="6">
        <f t="shared" si="191"/>
        <v>0</v>
      </c>
      <c r="JS90" s="6">
        <f t="shared" si="191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19" t="s">
        <v>39</v>
      </c>
      <c r="FY91" s="119" t="s">
        <v>39</v>
      </c>
      <c r="FZ91" s="188" t="s">
        <v>55</v>
      </c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>SUM(FR56, -FR58)</f>
        <v>0.23520000000000002</v>
      </c>
      <c r="FS92" s="116">
        <f>SUM(FS56, -FS58)</f>
        <v>0.23280000000000001</v>
      </c>
      <c r="FT92" s="176">
        <f>SUM(FT56, -FT58)</f>
        <v>0.22600000000000003</v>
      </c>
      <c r="FU92" s="144">
        <f>SUM(FU56, -FU58)</f>
        <v>0.21449999999999997</v>
      </c>
      <c r="FV92" s="116">
        <f>SUM(FV56, -FV58)</f>
        <v>0.216</v>
      </c>
      <c r="FW92" s="176">
        <f>SUM(FW56, -FW58)</f>
        <v>0.22409999999999999</v>
      </c>
      <c r="FX92" s="116">
        <f>SUM(FX56, -FX58)</f>
        <v>0.23620000000000002</v>
      </c>
      <c r="FY92" s="116">
        <f>SUM(FY56, -FY58)</f>
        <v>0.2364</v>
      </c>
      <c r="FZ92" s="118">
        <f>SUM(FZ51, -FZ53)</f>
        <v>0.20289999999999997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260" t="s">
        <v>54</v>
      </c>
      <c r="FY93" s="122" t="s">
        <v>45</v>
      </c>
      <c r="FZ93" s="122" t="s">
        <v>45</v>
      </c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92">SUM(BU54, -BU56)</f>
        <v>0.1968</v>
      </c>
      <c r="BV94" s="146">
        <f t="shared" si="192"/>
        <v>0.19769999999999999</v>
      </c>
      <c r="BW94" s="120">
        <f t="shared" si="192"/>
        <v>0.17959999999999998</v>
      </c>
      <c r="BX94" s="179">
        <f t="shared" si="192"/>
        <v>0.1862</v>
      </c>
      <c r="BY94" s="224">
        <f t="shared" si="192"/>
        <v>0.19790000000000002</v>
      </c>
      <c r="BZ94" s="15">
        <f t="shared" si="19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93">SUM(DC54, -DC56)</f>
        <v>0.15679999999999999</v>
      </c>
      <c r="DD94" s="120">
        <f t="shared" si="193"/>
        <v>0.16189999999999999</v>
      </c>
      <c r="DE94" s="179">
        <f t="shared" si="193"/>
        <v>0.18730000000000002</v>
      </c>
      <c r="DF94" s="146">
        <f t="shared" si="193"/>
        <v>0.18480000000000002</v>
      </c>
      <c r="DG94" s="120">
        <f t="shared" si="193"/>
        <v>0.18049999999999999</v>
      </c>
      <c r="DH94" s="179">
        <f t="shared" si="19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20">
        <f>SUM(FX51, -FX52)</f>
        <v>0.21850000000000003</v>
      </c>
      <c r="FY94" s="208">
        <f>SUM(FY55, -FY57)</f>
        <v>0.20630000000000001</v>
      </c>
      <c r="FZ94" s="208">
        <f>SUM(FZ55, -FZ57)</f>
        <v>0.1943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22" t="s">
        <v>45</v>
      </c>
      <c r="FY95" s="260" t="s">
        <v>54</v>
      </c>
      <c r="FZ95" s="119" t="s">
        <v>39</v>
      </c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94">SUM(EC85, -EC92)</f>
        <v>0</v>
      </c>
      <c r="ED96" s="6">
        <f t="shared" si="194"/>
        <v>0</v>
      </c>
      <c r="EE96" s="6">
        <f t="shared" si="194"/>
        <v>0</v>
      </c>
      <c r="EF96" s="6">
        <f t="shared" si="194"/>
        <v>0</v>
      </c>
      <c r="EG96" s="6">
        <f t="shared" si="194"/>
        <v>0</v>
      </c>
      <c r="EH96" s="6">
        <f t="shared" si="194"/>
        <v>0</v>
      </c>
      <c r="EI96" s="6">
        <f t="shared" si="19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208">
        <f>SUM(FX55, -FX57)</f>
        <v>0.2056</v>
      </c>
      <c r="FY96" s="120">
        <f>SUM(FY51, -FY52)</f>
        <v>0.184</v>
      </c>
      <c r="FZ96" s="116">
        <f>SUM(FZ56, -FZ58)</f>
        <v>0.17599999999999999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95">SUM(GU85, -GU92)</f>
        <v>0</v>
      </c>
      <c r="GV96" s="6">
        <f t="shared" si="195"/>
        <v>0</v>
      </c>
      <c r="GW96" s="6">
        <f t="shared" si="195"/>
        <v>0</v>
      </c>
      <c r="GX96" s="6">
        <f t="shared" si="195"/>
        <v>0</v>
      </c>
      <c r="GY96" s="6">
        <f t="shared" si="195"/>
        <v>0</v>
      </c>
      <c r="GZ96" s="6">
        <f t="shared" si="195"/>
        <v>0</v>
      </c>
      <c r="HA96" s="6">
        <f t="shared" si="195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96">SUM(JM85, -JM92)</f>
        <v>0</v>
      </c>
      <c r="JN96" s="6">
        <f t="shared" si="196"/>
        <v>0</v>
      </c>
      <c r="JO96" s="6">
        <f t="shared" si="196"/>
        <v>0</v>
      </c>
      <c r="JP96" s="6">
        <f t="shared" si="196"/>
        <v>0</v>
      </c>
      <c r="JQ96" s="6">
        <f t="shared" si="196"/>
        <v>0</v>
      </c>
      <c r="JR96" s="6">
        <f t="shared" si="196"/>
        <v>0</v>
      </c>
      <c r="JS96" s="6">
        <f t="shared" si="19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19" t="s">
        <v>38</v>
      </c>
      <c r="FY97" s="119" t="s">
        <v>38</v>
      </c>
      <c r="FZ97" s="168" t="s">
        <v>48</v>
      </c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97">SUM(ES56, -ES57)</f>
        <v>0.1905</v>
      </c>
      <c r="ET98" s="166">
        <f t="shared" si="197"/>
        <v>0.1933</v>
      </c>
      <c r="EU98" s="208">
        <f t="shared" si="197"/>
        <v>0.19350000000000001</v>
      </c>
      <c r="EV98" s="187">
        <f t="shared" si="197"/>
        <v>0.1973</v>
      </c>
      <c r="EW98" s="166">
        <f t="shared" si="197"/>
        <v>0.1961</v>
      </c>
      <c r="EX98" s="247">
        <f t="shared" si="19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198">SUM(FK56, -FK57)</f>
        <v>0.2011</v>
      </c>
      <c r="FL98" s="166">
        <f t="shared" si="198"/>
        <v>0.21800000000000003</v>
      </c>
      <c r="FM98" s="208">
        <f t="shared" si="198"/>
        <v>0.20580000000000001</v>
      </c>
      <c r="FN98" s="187">
        <f t="shared" si="198"/>
        <v>0.20130000000000001</v>
      </c>
      <c r="FO98" s="166">
        <f t="shared" si="198"/>
        <v>0.2039</v>
      </c>
      <c r="FP98" s="208">
        <f t="shared" si="198"/>
        <v>0.21519999999999997</v>
      </c>
      <c r="FQ98" s="187">
        <f t="shared" si="19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18">
        <f>SUM(FX56, -FX57)</f>
        <v>0.1812</v>
      </c>
      <c r="FY98" s="118">
        <f>SUM(FY56, -FY57)</f>
        <v>0.17910000000000001</v>
      </c>
      <c r="FZ98" s="120">
        <f>SUM(FZ52, -FZ55)</f>
        <v>0.14480000000000001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168" t="s">
        <v>41</v>
      </c>
      <c r="FY99" s="168" t="s">
        <v>41</v>
      </c>
      <c r="FZ99" s="117" t="s">
        <v>42</v>
      </c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99">SUM(BS56, -BS58)</f>
        <v>0.1308</v>
      </c>
      <c r="BT100" s="116">
        <f t="shared" si="199"/>
        <v>0.11999999999999998</v>
      </c>
      <c r="BU100" s="178">
        <f t="shared" si="199"/>
        <v>0.13389999999999999</v>
      </c>
      <c r="BV100" s="148">
        <f t="shared" si="199"/>
        <v>0.14529999999999998</v>
      </c>
      <c r="BW100" s="118">
        <f t="shared" si="199"/>
        <v>0.15360000000000001</v>
      </c>
      <c r="BX100" s="178">
        <f t="shared" si="199"/>
        <v>0.15440000000000001</v>
      </c>
      <c r="BY100" s="225">
        <f t="shared" si="19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00">SUM(EM52, -EM56)</f>
        <v>0.1613</v>
      </c>
      <c r="EN100" s="146">
        <f t="shared" si="200"/>
        <v>0.16400000000000001</v>
      </c>
      <c r="EO100" s="120">
        <f t="shared" si="200"/>
        <v>0.16200000000000001</v>
      </c>
      <c r="EP100" s="179">
        <f t="shared" si="200"/>
        <v>0.1633</v>
      </c>
      <c r="EQ100" s="146">
        <f t="shared" si="200"/>
        <v>0.1545</v>
      </c>
      <c r="ER100" s="120">
        <f t="shared" si="200"/>
        <v>0.14460000000000001</v>
      </c>
      <c r="ES100" s="179">
        <f t="shared" si="200"/>
        <v>0.1545</v>
      </c>
      <c r="ET100" s="146">
        <f t="shared" si="200"/>
        <v>0.15029999999999999</v>
      </c>
      <c r="EU100" s="120">
        <f t="shared" si="200"/>
        <v>0.13469999999999999</v>
      </c>
      <c r="EV100" s="179">
        <f t="shared" si="200"/>
        <v>0.10389999999999999</v>
      </c>
      <c r="EW100" s="146">
        <f t="shared" si="200"/>
        <v>0.11760000000000001</v>
      </c>
      <c r="EX100" s="120">
        <f t="shared" si="20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01">SUM(FK52, -FK56)</f>
        <v>0.18160000000000001</v>
      </c>
      <c r="FL100" s="146">
        <f t="shared" si="201"/>
        <v>0.16259999999999999</v>
      </c>
      <c r="FM100" s="120">
        <f t="shared" si="201"/>
        <v>0.15740000000000001</v>
      </c>
      <c r="FN100" s="179">
        <f t="shared" si="201"/>
        <v>0.1603</v>
      </c>
      <c r="FO100" s="146">
        <f t="shared" si="201"/>
        <v>0.17699999999999999</v>
      </c>
      <c r="FP100" s="120">
        <f t="shared" si="201"/>
        <v>0.16789999999999999</v>
      </c>
      <c r="FQ100" s="179">
        <f t="shared" si="20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20">
        <f>SUM(FX52, -FX56)</f>
        <v>0.16449999999999998</v>
      </c>
      <c r="FY100" s="120">
        <f>SUM(FY52, -FY56)</f>
        <v>0.17549999999999999</v>
      </c>
      <c r="FZ100" s="120">
        <f>SUM(FZ53, -FZ56)</f>
        <v>0.14100000000000001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168" t="s">
        <v>48</v>
      </c>
      <c r="FY101" s="168" t="s">
        <v>48</v>
      </c>
      <c r="FZ101" s="260" t="s">
        <v>54</v>
      </c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02">SUM(BL57, -BL58)</f>
        <v>0.11630000000000001</v>
      </c>
      <c r="BM102" s="116">
        <f t="shared" si="202"/>
        <v>0.11269999999999999</v>
      </c>
      <c r="BN102" s="176">
        <f t="shared" si="202"/>
        <v>0.11739999999999999</v>
      </c>
      <c r="BO102" s="118">
        <f t="shared" si="202"/>
        <v>0.1109</v>
      </c>
      <c r="BP102" s="118">
        <f t="shared" si="202"/>
        <v>0.11410000000000001</v>
      </c>
      <c r="BQ102" s="118">
        <f t="shared" si="20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03">SUM(EC91, -EC98)</f>
        <v>0</v>
      </c>
      <c r="ED102" s="6">
        <f t="shared" si="203"/>
        <v>0</v>
      </c>
      <c r="EE102" s="6">
        <f t="shared" si="203"/>
        <v>0</v>
      </c>
      <c r="EF102" s="6">
        <f t="shared" si="203"/>
        <v>0</v>
      </c>
      <c r="EG102" s="6">
        <f t="shared" si="203"/>
        <v>0</v>
      </c>
      <c r="EH102" s="6">
        <f t="shared" si="203"/>
        <v>0</v>
      </c>
      <c r="EI102" s="6">
        <f t="shared" si="20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04">SUM(ER53, -ER56)</f>
        <v>0.11599999999999999</v>
      </c>
      <c r="ES102" s="179">
        <f t="shared" si="204"/>
        <v>0.13800000000000001</v>
      </c>
      <c r="ET102" s="146">
        <f t="shared" si="204"/>
        <v>0.1168</v>
      </c>
      <c r="EU102" s="120">
        <f t="shared" si="204"/>
        <v>0.11699999999999999</v>
      </c>
      <c r="EV102" s="179">
        <f t="shared" si="204"/>
        <v>0.1008</v>
      </c>
      <c r="EW102" s="146">
        <f t="shared" si="204"/>
        <v>0.10050000000000001</v>
      </c>
      <c r="EX102" s="120">
        <f t="shared" si="20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>SUM(FO52, -FO55)</f>
        <v>0.17280000000000001</v>
      </c>
      <c r="FP102" s="120">
        <f>SUM(FP52, -FP55)</f>
        <v>0.16419999999999998</v>
      </c>
      <c r="FQ102" s="179">
        <f>SUM(FQ52, -FQ55)</f>
        <v>0.1719</v>
      </c>
      <c r="FR102" s="146">
        <f>SUM(FR52, -FR55)</f>
        <v>0.18870000000000001</v>
      </c>
      <c r="FS102" s="120">
        <f>SUM(FS52, -FS55)</f>
        <v>0.17300000000000001</v>
      </c>
      <c r="FT102" s="179">
        <f>SUM(FT52, -FT55)</f>
        <v>0.17009999999999997</v>
      </c>
      <c r="FU102" s="146">
        <f>SUM(FU52, -FU55)</f>
        <v>0.16879999999999998</v>
      </c>
      <c r="FV102" s="120">
        <f>SUM(FV52, -FV55)</f>
        <v>0.1638</v>
      </c>
      <c r="FW102" s="179">
        <f>SUM(FW52, -FW55)</f>
        <v>0.159</v>
      </c>
      <c r="FX102" s="120">
        <f>SUM(FX52, -FX55)</f>
        <v>0.1401</v>
      </c>
      <c r="FY102" s="120">
        <f>SUM(FY52, -FY55)</f>
        <v>0.14829999999999999</v>
      </c>
      <c r="FZ102" s="120">
        <f>SUM(FZ51, -FZ52)</f>
        <v>0.13029999999999997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05">SUM(GU91, -GU98)</f>
        <v>0</v>
      </c>
      <c r="GV102" s="6">
        <f t="shared" si="205"/>
        <v>0</v>
      </c>
      <c r="GW102" s="6">
        <f t="shared" si="205"/>
        <v>0</v>
      </c>
      <c r="GX102" s="6">
        <f t="shared" si="205"/>
        <v>0</v>
      </c>
      <c r="GY102" s="6">
        <f t="shared" si="205"/>
        <v>0</v>
      </c>
      <c r="GZ102" s="6">
        <f t="shared" si="205"/>
        <v>0</v>
      </c>
      <c r="HA102" s="6">
        <f t="shared" si="205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06">SUM(JM91, -JM98)</f>
        <v>0</v>
      </c>
      <c r="JN102" s="6">
        <f t="shared" si="206"/>
        <v>0</v>
      </c>
      <c r="JO102" s="6">
        <f t="shared" si="206"/>
        <v>0</v>
      </c>
      <c r="JP102" s="6">
        <f t="shared" si="206"/>
        <v>0</v>
      </c>
      <c r="JQ102" s="6">
        <f t="shared" si="206"/>
        <v>0</v>
      </c>
      <c r="JR102" s="6">
        <f t="shared" si="206"/>
        <v>0</v>
      </c>
      <c r="JS102" s="6">
        <f t="shared" si="206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17" t="s">
        <v>42</v>
      </c>
      <c r="FY103" s="117" t="s">
        <v>42</v>
      </c>
      <c r="FZ103" s="123" t="s">
        <v>40</v>
      </c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07">SUM(BE56, -BE58)</f>
        <v>0.1037</v>
      </c>
      <c r="BF104" s="166">
        <f t="shared" si="207"/>
        <v>0.1012</v>
      </c>
      <c r="BG104" s="208">
        <f t="shared" si="207"/>
        <v>0.10639999999999999</v>
      </c>
      <c r="BH104" s="178">
        <f t="shared" si="207"/>
        <v>0.1026</v>
      </c>
      <c r="BI104" s="148">
        <f t="shared" si="207"/>
        <v>0.10390000000000001</v>
      </c>
      <c r="BJ104" s="118">
        <f t="shared" si="207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08">SUM(ER52, -ER55)</f>
        <v>0.1143</v>
      </c>
      <c r="ES104" s="179">
        <f t="shared" si="208"/>
        <v>0.12440000000000001</v>
      </c>
      <c r="ET104" s="146">
        <f t="shared" si="208"/>
        <v>0.1167</v>
      </c>
      <c r="EU104" s="120">
        <f t="shared" si="208"/>
        <v>0.10249999999999999</v>
      </c>
      <c r="EV104" s="179">
        <f t="shared" si="208"/>
        <v>7.46E-2</v>
      </c>
      <c r="EW104" s="146">
        <f t="shared" si="208"/>
        <v>9.0200000000000002E-2</v>
      </c>
      <c r="EX104" s="120">
        <f t="shared" si="208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>SUM(FO53, -FO56)</f>
        <v>0.15670000000000001</v>
      </c>
      <c r="FP104" s="120">
        <f>SUM(FP53, -FP56)</f>
        <v>0.14119999999999999</v>
      </c>
      <c r="FQ104" s="179">
        <f>SUM(FQ53, -FQ56)</f>
        <v>0.1249</v>
      </c>
      <c r="FR104" s="146">
        <f>SUM(FR53, -FR56)</f>
        <v>0.14000000000000001</v>
      </c>
      <c r="FS104" s="120">
        <f>SUM(FS53, -FS56)</f>
        <v>0.13289999999999999</v>
      </c>
      <c r="FT104" s="179">
        <f>SUM(FT53, -FT56)</f>
        <v>0.12759999999999999</v>
      </c>
      <c r="FU104" s="146">
        <f>SUM(FU53, -FU56)</f>
        <v>0.1278</v>
      </c>
      <c r="FV104" s="120">
        <f>SUM(FV53, -FV56)</f>
        <v>0.14069999999999999</v>
      </c>
      <c r="FW104" s="179">
        <f>SUM(FW53, -FW56)</f>
        <v>0.1326</v>
      </c>
      <c r="FX104" s="120">
        <f>SUM(FX53, -FX56)</f>
        <v>0.12809999999999999</v>
      </c>
      <c r="FY104" s="120">
        <f>SUM(FY53, -FY56)</f>
        <v>0.1231</v>
      </c>
      <c r="FZ104" s="120">
        <f>SUM(FZ54, -FZ56)</f>
        <v>0.13019999999999998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17" t="s">
        <v>49</v>
      </c>
      <c r="FY105" s="123" t="s">
        <v>40</v>
      </c>
      <c r="FZ105" s="119" t="s">
        <v>38</v>
      </c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09">SUM(FH53, -FH55)</f>
        <v>0.1164</v>
      </c>
      <c r="FI106" s="146">
        <f t="shared" si="209"/>
        <v>0.11109999999999999</v>
      </c>
      <c r="FJ106" s="120">
        <f t="shared" si="209"/>
        <v>0.1169</v>
      </c>
      <c r="FK106" s="179">
        <f t="shared" si="209"/>
        <v>0.1477</v>
      </c>
      <c r="FL106" s="146">
        <f t="shared" si="209"/>
        <v>0.14050000000000001</v>
      </c>
      <c r="FM106" s="120">
        <f t="shared" si="209"/>
        <v>0.13020000000000001</v>
      </c>
      <c r="FN106" s="179">
        <f t="shared" si="209"/>
        <v>0.13250000000000001</v>
      </c>
      <c r="FO106" s="146">
        <f t="shared" si="209"/>
        <v>0.1525</v>
      </c>
      <c r="FP106" s="120">
        <f t="shared" si="209"/>
        <v>0.13749999999999998</v>
      </c>
      <c r="FQ106" s="179">
        <f t="shared" si="209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20">
        <f>SUM(FX53, -FX55)</f>
        <v>0.10369999999999999</v>
      </c>
      <c r="FY106" s="120">
        <f>SUM(FY54, -FY56)</f>
        <v>0.10539999999999999</v>
      </c>
      <c r="FZ106" s="118">
        <f>SUM(FZ56, -FZ57)</f>
        <v>0.1255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23" t="s">
        <v>40</v>
      </c>
      <c r="FY107" s="117" t="s">
        <v>49</v>
      </c>
      <c r="FZ107" s="168" t="s">
        <v>64</v>
      </c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10">SUM(EC97, -EC104)</f>
        <v>0</v>
      </c>
      <c r="ED108" s="6">
        <f t="shared" si="210"/>
        <v>0</v>
      </c>
      <c r="EE108" s="6">
        <f t="shared" si="210"/>
        <v>0</v>
      </c>
      <c r="EF108" s="6">
        <f t="shared" si="210"/>
        <v>0</v>
      </c>
      <c r="EG108" s="6">
        <f t="shared" si="210"/>
        <v>0</v>
      </c>
      <c r="EH108" s="6">
        <f t="shared" si="210"/>
        <v>0</v>
      </c>
      <c r="EI108" s="6">
        <f t="shared" si="210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11">SUM(FB53, -FB55)</f>
        <v>8.5100000000000009E-2</v>
      </c>
      <c r="FC108" s="418">
        <f t="shared" si="211"/>
        <v>8.0600000000000005E-2</v>
      </c>
      <c r="FD108" s="376">
        <f t="shared" si="211"/>
        <v>8.0499999999999988E-2</v>
      </c>
      <c r="FE108" s="419">
        <f t="shared" si="211"/>
        <v>9.7700000000000009E-2</v>
      </c>
      <c r="FF108" s="146">
        <f t="shared" si="211"/>
        <v>9.4500000000000001E-2</v>
      </c>
      <c r="FG108" s="120">
        <f t="shared" si="211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20">
        <f>SUM(FX54, -FX56)</f>
        <v>9.2599999999999988E-2</v>
      </c>
      <c r="FY108" s="120">
        <f>SUM(FY53, -FY55)</f>
        <v>9.5899999999999999E-2</v>
      </c>
      <c r="FZ108" s="120">
        <f>SUM(FZ52, -FZ54)</f>
        <v>8.3400000000000002E-2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12">SUM(GU97, -GU104)</f>
        <v>0</v>
      </c>
      <c r="GV108" s="6">
        <f t="shared" si="212"/>
        <v>0</v>
      </c>
      <c r="GW108" s="6">
        <f t="shared" si="212"/>
        <v>0</v>
      </c>
      <c r="GX108" s="6">
        <f t="shared" si="212"/>
        <v>0</v>
      </c>
      <c r="GY108" s="6">
        <f t="shared" si="212"/>
        <v>0</v>
      </c>
      <c r="GZ108" s="6">
        <f t="shared" si="212"/>
        <v>0</v>
      </c>
      <c r="HA108" s="6">
        <f t="shared" si="212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13">SUM(JM97, -JM104)</f>
        <v>0</v>
      </c>
      <c r="JN108" s="6">
        <f t="shared" si="213"/>
        <v>0</v>
      </c>
      <c r="JO108" s="6">
        <f t="shared" si="213"/>
        <v>0</v>
      </c>
      <c r="JP108" s="6">
        <f t="shared" si="213"/>
        <v>0</v>
      </c>
      <c r="JQ108" s="6">
        <f t="shared" si="213"/>
        <v>0</v>
      </c>
      <c r="JR108" s="6">
        <f t="shared" si="213"/>
        <v>0</v>
      </c>
      <c r="JS108" s="6">
        <f t="shared" si="213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168" t="s">
        <v>64</v>
      </c>
      <c r="FY109" s="123" t="s">
        <v>47</v>
      </c>
      <c r="FZ109" s="168" t="s">
        <v>68</v>
      </c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14">SUM(CX51, -CX53)</f>
        <v>7.51E-2</v>
      </c>
      <c r="CY110" s="179">
        <f t="shared" si="214"/>
        <v>6.6400000000000015E-2</v>
      </c>
      <c r="CZ110" s="148">
        <f t="shared" si="214"/>
        <v>5.7499999999999996E-2</v>
      </c>
      <c r="DA110" s="118">
        <f t="shared" si="214"/>
        <v>4.3099999999999986E-2</v>
      </c>
      <c r="DB110" s="176">
        <f t="shared" si="214"/>
        <v>5.4799999999999988E-2</v>
      </c>
      <c r="DC110" s="144">
        <f t="shared" si="214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15">SUM(EN54, -EN55)</f>
        <v>8.5300000000000001E-2</v>
      </c>
      <c r="EO110" s="120">
        <f t="shared" si="215"/>
        <v>9.2700000000000005E-2</v>
      </c>
      <c r="EP110" s="179">
        <f t="shared" si="215"/>
        <v>9.9199999999999997E-2</v>
      </c>
      <c r="EQ110" s="146">
        <f t="shared" si="215"/>
        <v>8.1199999999999994E-2</v>
      </c>
      <c r="ER110" s="120">
        <f t="shared" si="215"/>
        <v>6.25E-2</v>
      </c>
      <c r="ES110" s="179">
        <f t="shared" si="215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>SUM(FO54, -FO55)</f>
        <v>9.4799999999999995E-2</v>
      </c>
      <c r="FP110" s="120">
        <f>SUM(FP54, -FP55)</f>
        <v>8.5999999999999993E-2</v>
      </c>
      <c r="FQ110" s="179">
        <f>SUM(FQ54, -FQ55)</f>
        <v>9.5299999999999996E-2</v>
      </c>
      <c r="FR110" s="146">
        <f>SUM(FR54, -FR55)</f>
        <v>0.12130000000000001</v>
      </c>
      <c r="FS110" s="120">
        <f>SUM(FS54, -FS55)</f>
        <v>9.8299999999999998E-2</v>
      </c>
      <c r="FT110" s="179">
        <f>SUM(FT54, -FT55)</f>
        <v>0.1055</v>
      </c>
      <c r="FU110" s="146">
        <f>SUM(FU54, -FU55)</f>
        <v>9.2599999999999988E-2</v>
      </c>
      <c r="FV110" s="120">
        <f>SUM(FV54, -FV55)</f>
        <v>8.3299999999999999E-2</v>
      </c>
      <c r="FW110" s="179">
        <f>SUM(FW52, -FW54)</f>
        <v>8.3299999999999999E-2</v>
      </c>
      <c r="FX110" s="120">
        <f>SUM(FX52, -FX54)</f>
        <v>7.1899999999999992E-2</v>
      </c>
      <c r="FY110" s="120">
        <f>SUM(FY54, -FY55)</f>
        <v>7.8200000000000006E-2</v>
      </c>
      <c r="FZ110" s="116">
        <f>SUM(FZ52, -FZ53)</f>
        <v>7.2599999999999998E-2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23" t="s">
        <v>47</v>
      </c>
      <c r="FY111" s="168" t="s">
        <v>64</v>
      </c>
      <c r="FZ111" s="117" t="s">
        <v>49</v>
      </c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>SUM(FO52, -FO54)</f>
        <v>7.8E-2</v>
      </c>
      <c r="FP112" s="120">
        <f>SUM(FP52, -FP54)</f>
        <v>7.8199999999999992E-2</v>
      </c>
      <c r="FQ112" s="179">
        <f>SUM(FQ52, -FQ54)</f>
        <v>7.6599999999999988E-2</v>
      </c>
      <c r="FR112" s="146">
        <f>SUM(FR52, -FR54)</f>
        <v>6.7400000000000002E-2</v>
      </c>
      <c r="FS112" s="120">
        <f>SUM(FS52, -FS54)</f>
        <v>7.4700000000000003E-2</v>
      </c>
      <c r="FT112" s="179">
        <f>SUM(FT52, -FT54)</f>
        <v>6.4599999999999991E-2</v>
      </c>
      <c r="FU112" s="146">
        <f>SUM(FU52, -FU54)</f>
        <v>7.619999999999999E-2</v>
      </c>
      <c r="FV112" s="120">
        <f>SUM(FV52, -FV54)</f>
        <v>8.0500000000000002E-2</v>
      </c>
      <c r="FW112" s="179">
        <f>SUM(FW54, -FW55)</f>
        <v>7.5700000000000003E-2</v>
      </c>
      <c r="FX112" s="120">
        <f>SUM(FX54, -FX55)</f>
        <v>6.8199999999999997E-2</v>
      </c>
      <c r="FY112" s="120">
        <f>SUM(FY52, -FY54)</f>
        <v>7.0099999999999996E-2</v>
      </c>
      <c r="FZ112" s="120">
        <f>SUM(FZ53, -FZ55)</f>
        <v>7.22E-2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21" t="s">
        <v>57</v>
      </c>
      <c r="FY113" s="121" t="s">
        <v>57</v>
      </c>
      <c r="FZ113" s="122" t="s">
        <v>36</v>
      </c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16">SUM(BE55, -BE57)</f>
        <v>4.1400000000000006E-2</v>
      </c>
      <c r="BF114" s="144">
        <f t="shared" si="216"/>
        <v>3.209999999999999E-2</v>
      </c>
      <c r="BG114" s="116">
        <f t="shared" si="216"/>
        <v>3.8699999999999998E-2</v>
      </c>
      <c r="BH114" s="273">
        <f t="shared" si="216"/>
        <v>3.3799999999999997E-2</v>
      </c>
      <c r="BI114" s="246">
        <f t="shared" si="216"/>
        <v>3.5799999999999998E-2</v>
      </c>
      <c r="BJ114" s="247">
        <f t="shared" si="216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17">SUM(DF57, -DF58)</f>
        <v>3.1200000000000006E-2</v>
      </c>
      <c r="DG114" s="116">
        <f t="shared" si="217"/>
        <v>3.4299999999999997E-2</v>
      </c>
      <c r="DH114" s="176">
        <f t="shared" si="217"/>
        <v>2.9399999999999982E-2</v>
      </c>
      <c r="DI114" s="144">
        <f t="shared" si="217"/>
        <v>3.8200000000000012E-2</v>
      </c>
      <c r="DJ114" s="116">
        <f t="shared" si="217"/>
        <v>3.7900000000000017E-2</v>
      </c>
      <c r="DK114" s="176">
        <f t="shared" si="217"/>
        <v>4.4700000000000017E-2</v>
      </c>
      <c r="DL114" s="116">
        <f t="shared" si="217"/>
        <v>3.8000000000000006E-2</v>
      </c>
      <c r="DM114" s="116">
        <f t="shared" si="217"/>
        <v>3.4100000000000019E-2</v>
      </c>
      <c r="DN114" s="335">
        <f t="shared" si="217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>SUM(FQ52, -FQ53)</f>
        <v>4.7199999999999992E-2</v>
      </c>
      <c r="FR114" s="144">
        <f>SUM(FR52, -FR53)</f>
        <v>6.1700000000000005E-2</v>
      </c>
      <c r="FS114" s="116">
        <f>SUM(FS52, -FS53)</f>
        <v>6.5000000000000016E-2</v>
      </c>
      <c r="FT114" s="176">
        <f>SUM(FT52, -FT53)</f>
        <v>5.5299999999999988E-2</v>
      </c>
      <c r="FU114" s="144">
        <f>SUM(FU52, -FU53)</f>
        <v>6.4299999999999982E-2</v>
      </c>
      <c r="FV114" s="116">
        <f>SUM(FV52, -FV53)</f>
        <v>4.9299999999999997E-2</v>
      </c>
      <c r="FW114" s="176">
        <f>SUM(FW52, -FW53)</f>
        <v>5.0799999999999998E-2</v>
      </c>
      <c r="FX114" s="116">
        <f>SUM(FX57, -FX58)</f>
        <v>5.5000000000000021E-2</v>
      </c>
      <c r="FY114" s="116">
        <f>SUM(FY57, -FY58)</f>
        <v>5.729999999999999E-2</v>
      </c>
      <c r="FZ114" s="116">
        <f>SUM(FZ55, -FZ56)</f>
        <v>6.88E-2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168" t="s">
        <v>68</v>
      </c>
      <c r="FY115" s="168" t="s">
        <v>68</v>
      </c>
      <c r="FZ115" s="123" t="s">
        <v>47</v>
      </c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18">SUM(EC105, -EC112)</f>
        <v>0</v>
      </c>
      <c r="ED116" s="6">
        <f t="shared" si="218"/>
        <v>0</v>
      </c>
      <c r="EE116" s="6">
        <f t="shared" si="218"/>
        <v>0</v>
      </c>
      <c r="EF116" s="6">
        <f t="shared" si="218"/>
        <v>0</v>
      </c>
      <c r="EG116" s="6">
        <f t="shared" si="218"/>
        <v>0</v>
      </c>
      <c r="EH116" s="6">
        <f t="shared" si="218"/>
        <v>0</v>
      </c>
      <c r="EI116" s="6">
        <f t="shared" si="218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16">
        <f>SUM(FX52, -FX53)</f>
        <v>3.6400000000000002E-2</v>
      </c>
      <c r="FY116" s="116">
        <f>SUM(FY52, -FY53)</f>
        <v>5.2399999999999988E-2</v>
      </c>
      <c r="FZ116" s="120">
        <f>SUM(FZ54, -FZ55)</f>
        <v>6.1399999999999996E-2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19">SUM(GU105, -GU112)</f>
        <v>0</v>
      </c>
      <c r="GV116" s="6">
        <f t="shared" si="219"/>
        <v>0</v>
      </c>
      <c r="GW116" s="6">
        <f t="shared" si="219"/>
        <v>0</v>
      </c>
      <c r="GX116" s="6">
        <f t="shared" si="219"/>
        <v>0</v>
      </c>
      <c r="GY116" s="6">
        <f t="shared" si="219"/>
        <v>0</v>
      </c>
      <c r="GZ116" s="6">
        <f t="shared" si="219"/>
        <v>0</v>
      </c>
      <c r="HA116" s="6">
        <f t="shared" si="219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20">SUM(JM105, -JM112)</f>
        <v>0</v>
      </c>
      <c r="JN116" s="6">
        <f t="shared" si="220"/>
        <v>0</v>
      </c>
      <c r="JO116" s="6">
        <f t="shared" si="220"/>
        <v>0</v>
      </c>
      <c r="JP116" s="6">
        <f t="shared" si="220"/>
        <v>0</v>
      </c>
      <c r="JQ116" s="6">
        <f t="shared" si="220"/>
        <v>0</v>
      </c>
      <c r="JR116" s="6">
        <f t="shared" si="220"/>
        <v>0</v>
      </c>
      <c r="JS116" s="6">
        <f t="shared" si="220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17" t="s">
        <v>65</v>
      </c>
      <c r="FY117" s="122" t="s">
        <v>36</v>
      </c>
      <c r="FZ117" s="121" t="s">
        <v>57</v>
      </c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20">
        <f>SUM(FX53, -FX54)</f>
        <v>3.5499999999999997E-2</v>
      </c>
      <c r="FY118" s="116">
        <f>SUM(FY55, -FY56)</f>
        <v>2.7199999999999998E-2</v>
      </c>
      <c r="FZ118" s="116">
        <f>SUM(FZ57, -FZ58)</f>
        <v>5.0499999999999989E-2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22" t="s">
        <v>36</v>
      </c>
      <c r="FY119" s="117" t="s">
        <v>65</v>
      </c>
      <c r="FZ119" s="117" t="s">
        <v>65</v>
      </c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21">SUM(AM56, -AM57)</f>
        <v>1.6199999999999992E-2</v>
      </c>
      <c r="AN120" s="246">
        <f t="shared" si="221"/>
        <v>1.1999999999999927E-3</v>
      </c>
      <c r="AO120" s="247">
        <f t="shared" si="221"/>
        <v>1.1200000000000002E-2</v>
      </c>
      <c r="AP120" s="273">
        <f t="shared" si="221"/>
        <v>5.3999999999999881E-3</v>
      </c>
      <c r="AQ120" s="246">
        <f t="shared" si="221"/>
        <v>8.3000000000000018E-3</v>
      </c>
      <c r="AR120" s="247">
        <f t="shared" si="221"/>
        <v>1.1000000000000038E-3</v>
      </c>
      <c r="AS120" s="273">
        <f t="shared" si="221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22">SUM(CR53, -CR54)</f>
        <v>6.6999999999999976E-3</v>
      </c>
      <c r="CS120" s="178">
        <f t="shared" si="222"/>
        <v>9.099999999999997E-3</v>
      </c>
      <c r="CT120" s="166">
        <f t="shared" si="222"/>
        <v>3.4000000000000002E-3</v>
      </c>
      <c r="CU120" s="208">
        <f t="shared" si="222"/>
        <v>1.0500000000000009E-2</v>
      </c>
      <c r="CV120" s="187">
        <f t="shared" si="222"/>
        <v>1.2800000000000006E-2</v>
      </c>
      <c r="CW120" s="166">
        <f t="shared" si="222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23">SUM(FC53, -FC54)</f>
        <v>3.6000000000000004E-2</v>
      </c>
      <c r="FD120" s="384">
        <f t="shared" si="223"/>
        <v>3.1399999999999997E-2</v>
      </c>
      <c r="FE120" s="435">
        <f t="shared" si="223"/>
        <v>2.3800000000000002E-2</v>
      </c>
      <c r="FF120" s="148">
        <f t="shared" si="223"/>
        <v>2.3400000000000004E-2</v>
      </c>
      <c r="FG120" s="118">
        <f t="shared" si="223"/>
        <v>1.8700000000000008E-2</v>
      </c>
      <c r="FH120" s="178">
        <f t="shared" si="223"/>
        <v>3.2399999999999998E-2</v>
      </c>
      <c r="FI120" s="148">
        <f t="shared" si="223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16">
        <f>SUM(FX55, -FX56)</f>
        <v>2.4399999999999998E-2</v>
      </c>
      <c r="FY120" s="120">
        <f>SUM(FY53, -FY54)</f>
        <v>1.77E-2</v>
      </c>
      <c r="FZ120" s="120">
        <f>SUM(FZ53, -FZ54)</f>
        <v>1.0800000000000004E-2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15" t="s">
        <v>62</v>
      </c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6"/>
      <c r="FZ125" s="6" t="s">
        <v>62</v>
      </c>
      <c r="GA125" s="6"/>
      <c r="GB125" s="6" t="s">
        <v>62</v>
      </c>
      <c r="GC125" s="6"/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6"/>
      <c r="GA126" s="6"/>
      <c r="GC126" s="6"/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6"/>
      <c r="FZ127" s="6" t="s">
        <v>62</v>
      </c>
      <c r="GA127" s="6"/>
      <c r="GB127" s="6" t="s">
        <v>62</v>
      </c>
      <c r="GC127" s="6"/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6"/>
      <c r="FZ128" t="s">
        <v>62</v>
      </c>
      <c r="GA128" s="6"/>
      <c r="GB128" t="s">
        <v>62</v>
      </c>
      <c r="GC128" s="6"/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6" t="s">
        <v>62</v>
      </c>
      <c r="FZ131" s="10" t="s">
        <v>62</v>
      </c>
      <c r="GA131" s="10"/>
      <c r="GB131" s="10" t="s">
        <v>62</v>
      </c>
      <c r="GC131" s="10"/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304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26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04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11">
        <v>6.4100000000000004E-2</v>
      </c>
      <c r="FY136" s="35">
        <v>7.51E-2</v>
      </c>
      <c r="FZ136" s="35">
        <v>8.5599999999999996E-2</v>
      </c>
      <c r="GA136" s="35"/>
      <c r="GB136" s="35"/>
      <c r="GC136" s="35"/>
      <c r="GD136" s="35"/>
      <c r="GE136" s="35"/>
      <c r="GF136" s="35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09">
        <v>2.3900000000000001E-2</v>
      </c>
      <c r="FY137" s="16">
        <v>2.6700000000000002E-2</v>
      </c>
      <c r="FZ137" s="16">
        <v>4.07E-2</v>
      </c>
      <c r="GA137" s="16"/>
      <c r="GB137" s="16"/>
      <c r="GC137" s="16"/>
      <c r="GD137" s="16"/>
      <c r="GE137" s="16"/>
      <c r="GF137" s="16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12">
        <v>2.3699999999999999E-2</v>
      </c>
      <c r="FY138" s="31">
        <v>1.7299999999999999E-2</v>
      </c>
      <c r="FZ138" s="92">
        <v>2.7E-2</v>
      </c>
      <c r="GA138" s="92"/>
      <c r="GB138" s="92"/>
      <c r="GC138" s="92"/>
      <c r="GD138" s="92"/>
      <c r="GE138" s="92"/>
      <c r="GF138" s="92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07">
        <v>9.4999999999999998E-3</v>
      </c>
      <c r="FY139" s="7">
        <v>9.4999999999999998E-3</v>
      </c>
      <c r="FZ139" s="31">
        <v>1.4500000000000001E-2</v>
      </c>
      <c r="GA139" s="31"/>
      <c r="GB139" s="31"/>
      <c r="GC139" s="31"/>
      <c r="GD139" s="31"/>
      <c r="GE139" s="31"/>
      <c r="GF139" s="31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10">
        <v>4.4999999999999997E-3</v>
      </c>
      <c r="FY140" s="92">
        <v>1E-3</v>
      </c>
      <c r="FZ140" s="48">
        <v>8.8000000000000005E-3</v>
      </c>
      <c r="GA140" s="48"/>
      <c r="GB140" s="48"/>
      <c r="GC140" s="48"/>
      <c r="GD140" s="48"/>
      <c r="GE140" s="48"/>
      <c r="GF140" s="48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08">
        <v>-1.1000000000000001E-3</v>
      </c>
      <c r="FY141" s="22">
        <v>2.0000000000000001E-4</v>
      </c>
      <c r="FZ141" s="7">
        <v>-1.8100000000000002E-2</v>
      </c>
      <c r="GA141" s="7"/>
      <c r="GB141" s="7"/>
      <c r="GC141" s="7"/>
      <c r="GD141" s="7"/>
      <c r="GE141" s="7"/>
      <c r="GF141" s="7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05">
        <v>-2.3800000000000002E-2</v>
      </c>
      <c r="FY142" s="48">
        <v>-2.4E-2</v>
      </c>
      <c r="FZ142" s="22">
        <v>-4.2999999999999997E-2</v>
      </c>
      <c r="GA142" s="22"/>
      <c r="GB142" s="22"/>
      <c r="GC142" s="22"/>
      <c r="GD142" s="22"/>
      <c r="GE142" s="22"/>
      <c r="GF142" s="22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06">
        <v>-0.1008</v>
      </c>
      <c r="FY143" s="41">
        <v>-0.10580000000000001</v>
      </c>
      <c r="FZ143" s="41">
        <v>-0.11550000000000001</v>
      </c>
      <c r="GA143" s="41"/>
      <c r="GB143" s="41"/>
      <c r="GC143" s="41"/>
      <c r="GD143" s="41"/>
      <c r="GE143" s="41"/>
      <c r="GF143" s="41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11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7">
        <v>1.89E-2</v>
      </c>
      <c r="FM145" s="453">
        <v>1.0200000000000001E-2</v>
      </c>
      <c r="FN145" s="455">
        <v>1.14E-2</v>
      </c>
      <c r="FO145" s="461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8">
        <v>1.1599999999999999E-2</v>
      </c>
      <c r="FW145" s="465">
        <v>1.1599999999999999E-2</v>
      </c>
      <c r="FX145" s="453">
        <v>6.1999999999999998E-3</v>
      </c>
      <c r="FY145" s="460">
        <v>1.2800000000000001E-2</v>
      </c>
      <c r="FZ145" s="449">
        <v>3.2800000000000003E-2</v>
      </c>
      <c r="GA145" t="s">
        <v>62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7">
        <v>-1.3599999999999999E-2</v>
      </c>
      <c r="FP146" s="458">
        <v>-1.04E-2</v>
      </c>
      <c r="FQ146" s="448">
        <v>-1.9199999999999998E-2</v>
      </c>
      <c r="FR146" s="464">
        <v>-1.9E-2</v>
      </c>
      <c r="FS146" s="460">
        <v>-1.06E-2</v>
      </c>
      <c r="FT146" s="462">
        <v>-8.8999999999999999E-3</v>
      </c>
      <c r="FU146" s="454">
        <v>-8.3000000000000001E-3</v>
      </c>
      <c r="FV146" s="460">
        <v>-7.7000000000000002E-3</v>
      </c>
      <c r="FW146" s="455">
        <v>-5.3E-3</v>
      </c>
      <c r="FX146" s="456">
        <v>-1.2699999999999999E-2</v>
      </c>
      <c r="FY146" s="370">
        <v>-2.35E-2</v>
      </c>
      <c r="FZ146" s="451">
        <v>-4.3200000000000002E-2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Z147" s="373">
        <v>3.2500000000000001E-2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9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t="s">
        <v>62</v>
      </c>
      <c r="FY148" t="s">
        <v>62</v>
      </c>
      <c r="FZ148" s="371">
        <v>-6.5299999999999997E-2</v>
      </c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57">
        <v>0.91159999999999997</v>
      </c>
      <c r="FY149" s="257">
        <v>0.9133</v>
      </c>
      <c r="FZ149" s="257">
        <v>0.91559999999999997</v>
      </c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168" t="s">
        <v>68</v>
      </c>
      <c r="FY150" s="168" t="s">
        <v>68</v>
      </c>
      <c r="FZ150" s="168" t="s">
        <v>68</v>
      </c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24">SUM(BS136, -BS143)</f>
        <v>3.2199999999999999E-2</v>
      </c>
      <c r="BT151" s="120">
        <f t="shared" si="224"/>
        <v>4.6799999999999994E-2</v>
      </c>
      <c r="BU151" s="179">
        <f t="shared" si="224"/>
        <v>6.4299999999999996E-2</v>
      </c>
      <c r="BV151" s="146">
        <f t="shared" si="224"/>
        <v>8.9200000000000002E-2</v>
      </c>
      <c r="BW151" s="120">
        <f t="shared" si="224"/>
        <v>8.8700000000000001E-2</v>
      </c>
      <c r="BX151" s="179">
        <f t="shared" si="224"/>
        <v>8.77E-2</v>
      </c>
      <c r="BY151" s="224">
        <f t="shared" si="224"/>
        <v>8.2400000000000001E-2</v>
      </c>
      <c r="BZ151" s="15">
        <f t="shared" si="224"/>
        <v>9.1600000000000001E-2</v>
      </c>
      <c r="CA151" s="151">
        <f t="shared" si="224"/>
        <v>9.0400000000000008E-2</v>
      </c>
      <c r="CB151" s="146">
        <f t="shared" si="224"/>
        <v>0.15129999999999999</v>
      </c>
      <c r="CC151" s="120">
        <f t="shared" si="224"/>
        <v>0.15250000000000002</v>
      </c>
      <c r="CD151" s="179">
        <f t="shared" si="224"/>
        <v>0.184</v>
      </c>
      <c r="CE151" s="146">
        <f t="shared" si="224"/>
        <v>0.1986</v>
      </c>
      <c r="CF151" s="120">
        <f t="shared" si="224"/>
        <v>0.18729999999999999</v>
      </c>
      <c r="CG151" s="179">
        <f t="shared" si="224"/>
        <v>0.19839999999999999</v>
      </c>
      <c r="CH151" s="146">
        <f t="shared" si="224"/>
        <v>0.20330000000000001</v>
      </c>
      <c r="CI151" s="120">
        <f t="shared" si="224"/>
        <v>0.2079</v>
      </c>
      <c r="CJ151" s="179">
        <f t="shared" si="224"/>
        <v>0.20080000000000001</v>
      </c>
      <c r="CK151" s="146">
        <f t="shared" si="224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25">SUM(CN136, -CN143)</f>
        <v>0.214</v>
      </c>
      <c r="CO151" s="120">
        <f t="shared" si="225"/>
        <v>0.21229999999999999</v>
      </c>
      <c r="CP151" s="179">
        <f t="shared" si="225"/>
        <v>0.2079</v>
      </c>
      <c r="CQ151" s="146">
        <f t="shared" si="225"/>
        <v>0.1575</v>
      </c>
      <c r="CR151" s="120">
        <f t="shared" si="225"/>
        <v>0.1694</v>
      </c>
      <c r="CS151" s="179">
        <f t="shared" si="225"/>
        <v>0.1953</v>
      </c>
      <c r="CT151" s="144">
        <f t="shared" si="225"/>
        <v>0.17520000000000002</v>
      </c>
      <c r="CU151" s="120">
        <f t="shared" si="225"/>
        <v>0.1759</v>
      </c>
      <c r="CV151" s="179">
        <f t="shared" si="225"/>
        <v>0.1782</v>
      </c>
      <c r="CW151" s="146">
        <f t="shared" si="225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26">SUM(CZ136, -CZ143)</f>
        <v>0.14529999999999998</v>
      </c>
      <c r="DA151" s="116">
        <f t="shared" si="226"/>
        <v>0.14479999999999998</v>
      </c>
      <c r="DB151" s="179">
        <f t="shared" si="226"/>
        <v>0.14679999999999999</v>
      </c>
      <c r="DC151" s="146">
        <f t="shared" si="226"/>
        <v>0.1696</v>
      </c>
      <c r="DD151" s="120">
        <f t="shared" si="226"/>
        <v>0.17349999999999999</v>
      </c>
      <c r="DE151" s="176">
        <f t="shared" si="226"/>
        <v>0.1449</v>
      </c>
      <c r="DF151" s="144">
        <f t="shared" si="226"/>
        <v>0.16470000000000001</v>
      </c>
      <c r="DG151" s="116">
        <f t="shared" si="226"/>
        <v>0.15709999999999999</v>
      </c>
      <c r="DH151" s="176">
        <f t="shared" si="226"/>
        <v>0.16420000000000001</v>
      </c>
      <c r="DI151" s="146">
        <f t="shared" si="226"/>
        <v>0.16120000000000001</v>
      </c>
      <c r="DJ151" s="116">
        <f t="shared" si="226"/>
        <v>0.17860000000000001</v>
      </c>
      <c r="DK151" s="179">
        <f t="shared" si="226"/>
        <v>0.19020000000000001</v>
      </c>
      <c r="DL151" s="120">
        <f t="shared" si="226"/>
        <v>0.1643</v>
      </c>
      <c r="DM151" s="116">
        <f t="shared" si="226"/>
        <v>0.1678</v>
      </c>
      <c r="DN151" s="335">
        <f t="shared" si="226"/>
        <v>0.1502</v>
      </c>
      <c r="DO151" s="346">
        <f>SUM(DO136, -DO143,)</f>
        <v>0</v>
      </c>
      <c r="DP151" s="115">
        <f t="shared" ref="DP151:DZ151" si="227">SUM(DP136, -DP143)</f>
        <v>0.17080000000000001</v>
      </c>
      <c r="DQ151" s="175">
        <f t="shared" si="227"/>
        <v>0.19900000000000001</v>
      </c>
      <c r="DR151" s="153">
        <f t="shared" si="227"/>
        <v>0.2175</v>
      </c>
      <c r="DS151" s="115">
        <f t="shared" si="227"/>
        <v>0.25130000000000002</v>
      </c>
      <c r="DT151" s="175">
        <f t="shared" si="227"/>
        <v>0.25900000000000001</v>
      </c>
      <c r="DU151" s="153">
        <f t="shared" si="227"/>
        <v>0.25219999999999998</v>
      </c>
      <c r="DV151" s="115">
        <f t="shared" si="227"/>
        <v>0.30459999999999998</v>
      </c>
      <c r="DW151" s="175">
        <f t="shared" si="227"/>
        <v>0.32619999999999999</v>
      </c>
      <c r="DX151" s="115">
        <f t="shared" si="227"/>
        <v>0.29630000000000001</v>
      </c>
      <c r="DY151" s="115">
        <f t="shared" si="227"/>
        <v>0.30780000000000002</v>
      </c>
      <c r="DZ151" s="115">
        <f t="shared" si="227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28">SUM(EC136, -EC143)</f>
        <v>0</v>
      </c>
      <c r="ED151" s="6">
        <f t="shared" si="228"/>
        <v>0</v>
      </c>
      <c r="EE151" s="6">
        <f t="shared" si="228"/>
        <v>0</v>
      </c>
      <c r="EF151" s="6">
        <f t="shared" si="228"/>
        <v>0</v>
      </c>
      <c r="EG151" s="6">
        <f t="shared" si="228"/>
        <v>0</v>
      </c>
      <c r="EH151" s="6">
        <f t="shared" si="228"/>
        <v>0</v>
      </c>
      <c r="EI151" s="6">
        <f t="shared" si="228"/>
        <v>0</v>
      </c>
      <c r="EK151" s="146">
        <f t="shared" ref="EK151:EX151" si="229">SUM(EK136, -EK143)</f>
        <v>5.45E-2</v>
      </c>
      <c r="EL151" s="208">
        <f t="shared" si="229"/>
        <v>6.4100000000000004E-2</v>
      </c>
      <c r="EM151" s="179">
        <f t="shared" si="229"/>
        <v>7.7100000000000002E-2</v>
      </c>
      <c r="EN151" s="144">
        <f t="shared" si="229"/>
        <v>7.7899999999999997E-2</v>
      </c>
      <c r="EO151" s="120">
        <f t="shared" si="229"/>
        <v>8.8499999999999995E-2</v>
      </c>
      <c r="EP151" s="176">
        <f t="shared" si="229"/>
        <v>0.10680000000000001</v>
      </c>
      <c r="EQ151" s="146">
        <f t="shared" si="229"/>
        <v>0.1021</v>
      </c>
      <c r="ER151" s="120">
        <f t="shared" si="229"/>
        <v>0.10980000000000001</v>
      </c>
      <c r="ES151" s="179">
        <f t="shared" si="229"/>
        <v>0.114</v>
      </c>
      <c r="ET151" s="146">
        <f t="shared" si="229"/>
        <v>0.1217</v>
      </c>
      <c r="EU151" s="120">
        <f t="shared" si="229"/>
        <v>0.13589999999999999</v>
      </c>
      <c r="EV151" s="179">
        <f t="shared" si="229"/>
        <v>0.16689999999999999</v>
      </c>
      <c r="EW151" s="146">
        <f t="shared" si="229"/>
        <v>0.1653</v>
      </c>
      <c r="EX151" s="120">
        <f t="shared" si="229"/>
        <v>0.15570000000000001</v>
      </c>
      <c r="EY151" s="179">
        <f t="shared" ref="EY151:FT151" si="230">SUM(EY136, -EY143)</f>
        <v>0.17480000000000001</v>
      </c>
      <c r="EZ151" s="146">
        <f t="shared" si="230"/>
        <v>0.19219999999999998</v>
      </c>
      <c r="FA151" s="120">
        <f t="shared" si="230"/>
        <v>0.18240000000000001</v>
      </c>
      <c r="FB151" s="176">
        <f t="shared" si="230"/>
        <v>0.16189999999999999</v>
      </c>
      <c r="FC151" s="144">
        <f t="shared" si="230"/>
        <v>0.1686</v>
      </c>
      <c r="FD151" s="116">
        <f t="shared" si="230"/>
        <v>0.1686</v>
      </c>
      <c r="FE151" s="176">
        <f t="shared" si="230"/>
        <v>0.18159999999999998</v>
      </c>
      <c r="FF151" s="144">
        <f t="shared" si="230"/>
        <v>0.19919999999999999</v>
      </c>
      <c r="FG151" s="116">
        <f t="shared" si="230"/>
        <v>0.20219999999999999</v>
      </c>
      <c r="FH151" s="176">
        <f t="shared" si="230"/>
        <v>0.1968</v>
      </c>
      <c r="FI151" s="144">
        <f t="shared" si="230"/>
        <v>0.1757</v>
      </c>
      <c r="FJ151" s="116">
        <f t="shared" si="230"/>
        <v>0.17130000000000001</v>
      </c>
      <c r="FK151" s="176">
        <f t="shared" si="230"/>
        <v>0.16020000000000001</v>
      </c>
      <c r="FL151" s="144">
        <f t="shared" si="230"/>
        <v>0.1429</v>
      </c>
      <c r="FM151" s="116">
        <f t="shared" si="230"/>
        <v>0.1331</v>
      </c>
      <c r="FN151" s="176">
        <f t="shared" si="230"/>
        <v>0.13850000000000001</v>
      </c>
      <c r="FO151" s="144">
        <f t="shared" si="230"/>
        <v>0.14879999999999999</v>
      </c>
      <c r="FP151" s="116">
        <f t="shared" si="230"/>
        <v>0.1552</v>
      </c>
      <c r="FQ151" s="176">
        <f t="shared" si="230"/>
        <v>0.1757</v>
      </c>
      <c r="FR151" s="144">
        <f t="shared" ref="FR151:FS151" si="231">SUM(FR136, -FR143)</f>
        <v>0.19019999999999998</v>
      </c>
      <c r="FS151" s="116">
        <f t="shared" ref="FS151:FT151" si="232">SUM(FS136, -FS143)</f>
        <v>0.19350000000000001</v>
      </c>
      <c r="FT151" s="176">
        <f t="shared" ref="FT151:FU151" si="233">SUM(FT136, -FT143)</f>
        <v>0.18380000000000002</v>
      </c>
      <c r="FU151" s="144">
        <f t="shared" ref="FU151:FV151" si="234">SUM(FU136, -FU143)</f>
        <v>0.1928</v>
      </c>
      <c r="FV151" s="116">
        <f t="shared" ref="FV151:FW151" si="235">SUM(FV136, -FV143)</f>
        <v>0.17780000000000001</v>
      </c>
      <c r="FW151" s="176">
        <f t="shared" ref="FW151:FX151" si="236">SUM(FW136, -FW143)</f>
        <v>0.17929999999999999</v>
      </c>
      <c r="FX151" s="116">
        <f t="shared" si="236"/>
        <v>0.16489999999999999</v>
      </c>
      <c r="FY151" s="116">
        <f t="shared" ref="FY151:FZ151" si="237">SUM(FY136, -FY143)</f>
        <v>0.18090000000000001</v>
      </c>
      <c r="FZ151" s="116">
        <f t="shared" si="237"/>
        <v>0.2011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38">SUM(GU136, -GU143)</f>
        <v>0</v>
      </c>
      <c r="GV151" s="6">
        <f t="shared" si="238"/>
        <v>0</v>
      </c>
      <c r="GW151" s="6">
        <f t="shared" si="238"/>
        <v>0</v>
      </c>
      <c r="GX151" s="6">
        <f t="shared" si="238"/>
        <v>0</v>
      </c>
      <c r="GY151" s="6">
        <f t="shared" si="238"/>
        <v>0</v>
      </c>
      <c r="GZ151" s="6">
        <f t="shared" si="238"/>
        <v>0</v>
      </c>
      <c r="HA151" s="6">
        <f t="shared" si="238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39">SUM(JM136, -JM143)</f>
        <v>0</v>
      </c>
      <c r="JN151" s="6">
        <f t="shared" si="239"/>
        <v>0</v>
      </c>
      <c r="JO151" s="6">
        <f t="shared" si="239"/>
        <v>0</v>
      </c>
      <c r="JP151" s="6">
        <f t="shared" si="239"/>
        <v>0</v>
      </c>
      <c r="JQ151" s="6">
        <f t="shared" si="239"/>
        <v>0</v>
      </c>
      <c r="JR151" s="6">
        <f t="shared" si="239"/>
        <v>0</v>
      </c>
      <c r="JS151" s="6">
        <f t="shared" si="23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22" t="s">
        <v>49</v>
      </c>
      <c r="FY152" s="122" t="s">
        <v>49</v>
      </c>
      <c r="FZ152" s="122" t="s">
        <v>49</v>
      </c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40">SUM(BS137, -BS143)</f>
        <v>3.0700000000000002E-2</v>
      </c>
      <c r="BT153" s="120">
        <f t="shared" si="240"/>
        <v>0.04</v>
      </c>
      <c r="BU153" s="273">
        <f t="shared" si="240"/>
        <v>5.1200000000000002E-2</v>
      </c>
      <c r="BV153" s="144">
        <f t="shared" si="240"/>
        <v>7.3599999999999999E-2</v>
      </c>
      <c r="BW153" s="116">
        <f t="shared" si="240"/>
        <v>7.8399999999999997E-2</v>
      </c>
      <c r="BX153" s="176">
        <f t="shared" si="240"/>
        <v>7.8899999999999998E-2</v>
      </c>
      <c r="BY153" s="226">
        <f t="shared" si="240"/>
        <v>7.8299999999999995E-2</v>
      </c>
      <c r="BZ153" s="93">
        <f t="shared" si="24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41">SUM(CD136, -CD142)</f>
        <v>0.16889999999999999</v>
      </c>
      <c r="CE153" s="146">
        <f t="shared" si="241"/>
        <v>0.192</v>
      </c>
      <c r="CF153" s="120">
        <f t="shared" si="241"/>
        <v>0.17859999999999998</v>
      </c>
      <c r="CG153" s="179">
        <f t="shared" si="241"/>
        <v>0.18529999999999999</v>
      </c>
      <c r="CH153" s="146">
        <f t="shared" si="241"/>
        <v>0.18770000000000001</v>
      </c>
      <c r="CI153" s="120">
        <f t="shared" si="241"/>
        <v>0.20629999999999998</v>
      </c>
      <c r="CJ153" s="179">
        <f t="shared" si="241"/>
        <v>0.2006</v>
      </c>
      <c r="CK153" s="146">
        <f t="shared" si="24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42">SUM(CN136, -CN142)</f>
        <v>0.20479999999999998</v>
      </c>
      <c r="CO153" s="120">
        <f t="shared" si="242"/>
        <v>0.1968</v>
      </c>
      <c r="CP153" s="179">
        <f t="shared" si="242"/>
        <v>0.1893</v>
      </c>
      <c r="CQ153" s="144">
        <f t="shared" si="242"/>
        <v>0.1474</v>
      </c>
      <c r="CR153" s="116">
        <f t="shared" si="242"/>
        <v>0.15039999999999998</v>
      </c>
      <c r="CS153" s="176">
        <f t="shared" si="242"/>
        <v>0.1711</v>
      </c>
      <c r="CT153" s="146">
        <f t="shared" si="242"/>
        <v>0.15210000000000001</v>
      </c>
      <c r="CU153" s="116">
        <f t="shared" si="242"/>
        <v>0.1754</v>
      </c>
      <c r="CV153" s="179">
        <f t="shared" si="242"/>
        <v>0.16689999999999999</v>
      </c>
      <c r="CW153" s="146">
        <f t="shared" si="242"/>
        <v>0.1678</v>
      </c>
      <c r="CX153" s="120">
        <f>SUM(CX136, -CX142)</f>
        <v>0.1532</v>
      </c>
      <c r="CY153" s="176">
        <f t="shared" ref="CY153:DD153" si="243">SUM(CY136, -CY142)</f>
        <v>0.13570000000000002</v>
      </c>
      <c r="CZ153" s="146">
        <f t="shared" si="243"/>
        <v>0.12609999999999999</v>
      </c>
      <c r="DA153" s="120">
        <f t="shared" si="243"/>
        <v>0.1173</v>
      </c>
      <c r="DB153" s="176">
        <f t="shared" si="243"/>
        <v>0.14629999999999999</v>
      </c>
      <c r="DC153" s="144">
        <f t="shared" si="243"/>
        <v>0.15229999999999999</v>
      </c>
      <c r="DD153" s="116">
        <f t="shared" si="24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44">SUM(DR136, -DR142)</f>
        <v>0.16519999999999999</v>
      </c>
      <c r="DS153" s="116">
        <f t="shared" si="244"/>
        <v>0.20350000000000001</v>
      </c>
      <c r="DT153" s="176">
        <f t="shared" si="244"/>
        <v>0.1923</v>
      </c>
      <c r="DU153" s="144">
        <f t="shared" si="244"/>
        <v>0.2001</v>
      </c>
      <c r="DV153" s="116">
        <f t="shared" si="244"/>
        <v>0.2747</v>
      </c>
      <c r="DW153" s="176">
        <f t="shared" si="244"/>
        <v>0.27759999999999996</v>
      </c>
      <c r="DX153" s="116">
        <f t="shared" si="244"/>
        <v>0.26690000000000003</v>
      </c>
      <c r="DY153" s="116">
        <f t="shared" si="244"/>
        <v>0.26800000000000002</v>
      </c>
      <c r="DZ153" s="116">
        <f t="shared" si="244"/>
        <v>0.29530000000000001</v>
      </c>
      <c r="EA153" s="6">
        <f t="shared" si="244"/>
        <v>0</v>
      </c>
      <c r="EB153" s="6">
        <f t="shared" si="244"/>
        <v>0</v>
      </c>
      <c r="EC153" s="6">
        <f t="shared" si="24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45">SUM(EK137, -EK143)</f>
        <v>4.36E-2</v>
      </c>
      <c r="EL153" s="116">
        <f t="shared" si="245"/>
        <v>5.7700000000000001E-2</v>
      </c>
      <c r="EM153" s="179">
        <f t="shared" si="245"/>
        <v>7.2899999999999993E-2</v>
      </c>
      <c r="EN153" s="146">
        <f t="shared" si="245"/>
        <v>7.4400000000000008E-2</v>
      </c>
      <c r="EO153" s="116">
        <f t="shared" si="245"/>
        <v>8.5499999999999993E-2</v>
      </c>
      <c r="EP153" s="179">
        <f t="shared" si="245"/>
        <v>8.4000000000000005E-2</v>
      </c>
      <c r="EQ153" s="144">
        <f t="shared" si="245"/>
        <v>9.01E-2</v>
      </c>
      <c r="ER153" s="116">
        <f t="shared" si="245"/>
        <v>9.9900000000000003E-2</v>
      </c>
      <c r="ES153" s="176">
        <f t="shared" si="245"/>
        <v>0.112</v>
      </c>
      <c r="ET153" s="144">
        <f t="shared" si="245"/>
        <v>9.5000000000000001E-2</v>
      </c>
      <c r="EU153" s="116">
        <f t="shared" si="245"/>
        <v>0.1108</v>
      </c>
      <c r="EV153" s="179">
        <f t="shared" si="245"/>
        <v>0.13300000000000001</v>
      </c>
      <c r="EW153" s="144">
        <f t="shared" si="245"/>
        <v>0.14560000000000001</v>
      </c>
      <c r="EX153" s="116">
        <f t="shared" si="24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>SUM(FP137, -FP143)</f>
        <v>0.1177</v>
      </c>
      <c r="FQ153" s="178">
        <f>SUM(FQ137, -FQ143)</f>
        <v>0.1452</v>
      </c>
      <c r="FR153" s="146">
        <f>SUM(FR137, -FR143)</f>
        <v>0.1351</v>
      </c>
      <c r="FS153" s="120">
        <f>SUM(FS137, -FS143)</f>
        <v>0.13109999999999999</v>
      </c>
      <c r="FT153" s="179">
        <f>SUM(FT137, -FT143)</f>
        <v>0.13150000000000001</v>
      </c>
      <c r="FU153" s="148">
        <f>SUM(FU137, -FU143)</f>
        <v>0.1341</v>
      </c>
      <c r="FV153" s="118">
        <f>SUM(FV137, -FV143)</f>
        <v>0.123</v>
      </c>
      <c r="FW153" s="178">
        <f>SUM(FW137, -FW143)</f>
        <v>0.12479999999999999</v>
      </c>
      <c r="FX153" s="120">
        <f>SUM(FX137, -FX143)</f>
        <v>0.12470000000000001</v>
      </c>
      <c r="FY153" s="120">
        <f>SUM(FY137, -FY143)</f>
        <v>0.13250000000000001</v>
      </c>
      <c r="FZ153" s="120">
        <f>SUM(FZ137, -FZ143)</f>
        <v>0.15620000000000001</v>
      </c>
      <c r="GA153" s="6">
        <f>SUM(GA136, -GA138)</f>
        <v>0</v>
      </c>
      <c r="GB153" s="6">
        <f>SUM(GB136, -GB138)</f>
        <v>0</v>
      </c>
      <c r="GC153" s="6">
        <f>SUM(GC136, -GC138)</f>
        <v>0</v>
      </c>
      <c r="GD153" s="6">
        <f>SUM(GD136, -GD138,)</f>
        <v>0</v>
      </c>
      <c r="GE153" s="6">
        <f>SUM(GE142, -GE143)</f>
        <v>0</v>
      </c>
      <c r="GF153" s="6">
        <f>SUM(GF136, -GF138)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88" t="s">
        <v>55</v>
      </c>
      <c r="FY154" s="123" t="s">
        <v>65</v>
      </c>
      <c r="FZ154" s="121" t="s">
        <v>60</v>
      </c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46">SUM(CD137, -CD143)</f>
        <v>0.1298</v>
      </c>
      <c r="CE155" s="146">
        <f t="shared" si="246"/>
        <v>0.1429</v>
      </c>
      <c r="CF155" s="115">
        <f t="shared" si="246"/>
        <v>0.126</v>
      </c>
      <c r="CG155" s="175">
        <f t="shared" si="246"/>
        <v>0.12959999999999999</v>
      </c>
      <c r="CH155" s="144">
        <f t="shared" si="246"/>
        <v>0.1366</v>
      </c>
      <c r="CI155" s="120">
        <f t="shared" si="246"/>
        <v>0.14180000000000001</v>
      </c>
      <c r="CJ155" s="176">
        <f t="shared" si="246"/>
        <v>0.14780000000000001</v>
      </c>
      <c r="CK155" s="144">
        <f t="shared" si="246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47">SUM(CR136, -CR141)</f>
        <v>0.11309999999999999</v>
      </c>
      <c r="CS155" s="179">
        <f t="shared" si="247"/>
        <v>0.1384</v>
      </c>
      <c r="CT155" s="146">
        <f t="shared" si="247"/>
        <v>0.1246</v>
      </c>
      <c r="CU155" s="120">
        <f t="shared" si="247"/>
        <v>0.1623</v>
      </c>
      <c r="CV155" s="176">
        <f t="shared" si="247"/>
        <v>0.13750000000000001</v>
      </c>
      <c r="CW155" s="144">
        <f t="shared" si="247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48">SUM(DT136, -DT141)</f>
        <v>0.1739</v>
      </c>
      <c r="DU155" s="146">
        <f t="shared" si="248"/>
        <v>0.17580000000000001</v>
      </c>
      <c r="DV155" s="118">
        <f t="shared" si="248"/>
        <v>0.21129999999999999</v>
      </c>
      <c r="DW155" s="179">
        <f t="shared" si="248"/>
        <v>0.22099999999999997</v>
      </c>
      <c r="DX155" s="118">
        <f t="shared" si="248"/>
        <v>0.20910000000000001</v>
      </c>
      <c r="DY155" s="118">
        <f t="shared" si="248"/>
        <v>0.21890000000000001</v>
      </c>
      <c r="DZ155" s="118">
        <f t="shared" si="248"/>
        <v>0.2334</v>
      </c>
      <c r="EA155" s="6">
        <f t="shared" si="248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49">SUM(EK138, -EK143)</f>
        <v>3.4200000000000001E-2</v>
      </c>
      <c r="EL155" s="120">
        <f t="shared" si="249"/>
        <v>5.4199999999999998E-2</v>
      </c>
      <c r="EM155" s="179">
        <f t="shared" si="249"/>
        <v>6.9499999999999992E-2</v>
      </c>
      <c r="EN155" s="148">
        <f t="shared" si="249"/>
        <v>7.0900000000000005E-2</v>
      </c>
      <c r="EO155" s="120">
        <f t="shared" si="249"/>
        <v>8.3599999999999994E-2</v>
      </c>
      <c r="EP155" s="179">
        <f t="shared" si="249"/>
        <v>8.2400000000000001E-2</v>
      </c>
      <c r="EQ155" s="146">
        <f t="shared" si="249"/>
        <v>8.5699999999999998E-2</v>
      </c>
      <c r="ER155" s="120">
        <f t="shared" si="249"/>
        <v>8.8999999999999996E-2</v>
      </c>
      <c r="ES155" s="179">
        <f t="shared" si="249"/>
        <v>0.10600000000000001</v>
      </c>
      <c r="ET155" s="146">
        <f t="shared" si="249"/>
        <v>8.6499999999999994E-2</v>
      </c>
      <c r="EU155" s="120">
        <f t="shared" si="249"/>
        <v>9.8500000000000004E-2</v>
      </c>
      <c r="EV155" s="176">
        <f t="shared" si="249"/>
        <v>0.13159999999999999</v>
      </c>
      <c r="EW155" s="146">
        <f t="shared" si="249"/>
        <v>0.13169999999999998</v>
      </c>
      <c r="EX155" s="120">
        <f t="shared" si="249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>SUM(FQ138, -FQ143)</f>
        <v>0.1137</v>
      </c>
      <c r="FR155" s="148">
        <f>SUM(FR138, -FR143)</f>
        <v>0.1313</v>
      </c>
      <c r="FS155" s="118">
        <f>SUM(FS138, -FS143)</f>
        <v>0.12870000000000001</v>
      </c>
      <c r="FT155" s="178">
        <f>SUM(FT138, -FT143)</f>
        <v>0.1217</v>
      </c>
      <c r="FU155" s="146">
        <f>SUM(FU138, -FU143)</f>
        <v>0.12890000000000001</v>
      </c>
      <c r="FV155" s="120">
        <f>SUM(FV138, -FV143)</f>
        <v>0.1139</v>
      </c>
      <c r="FW155" s="179">
        <f>SUM(FW138, -FW143)</f>
        <v>0.1202</v>
      </c>
      <c r="FX155" s="118">
        <f>SUM(FX138, -FX143)</f>
        <v>0.1245</v>
      </c>
      <c r="FY155" s="120">
        <f>SUM(FY138, -FY143)</f>
        <v>0.1231</v>
      </c>
      <c r="FZ155" s="120">
        <f>SUM(FZ138, -FZ143)</f>
        <v>0.14250000000000002</v>
      </c>
      <c r="GA155" s="6">
        <f>SUM(GA136, -GA140)</f>
        <v>0</v>
      </c>
      <c r="GB155" s="6">
        <f>SUM(GB142, -GB143)</f>
        <v>0</v>
      </c>
      <c r="GC155" s="6">
        <f>SUM(GC142, -GC143)</f>
        <v>0</v>
      </c>
      <c r="GD155" s="6">
        <f>SUM(GD142, -GD143)</f>
        <v>0</v>
      </c>
      <c r="GE155" s="6">
        <f>SUM(GE136, -GE138)</f>
        <v>0</v>
      </c>
      <c r="GF155" s="6">
        <f>SUM(GF142,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19" t="s">
        <v>42</v>
      </c>
      <c r="FY156" s="119" t="s">
        <v>42</v>
      </c>
      <c r="FZ156" s="123" t="s">
        <v>65</v>
      </c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50">SUM(CS136, -CS140)</f>
        <v>0.1366</v>
      </c>
      <c r="CT157" s="148">
        <f t="shared" si="250"/>
        <v>0.11610000000000001</v>
      </c>
      <c r="CU157" s="118">
        <f t="shared" si="250"/>
        <v>0.1227</v>
      </c>
      <c r="CV157" s="179">
        <f t="shared" si="250"/>
        <v>0.10390000000000001</v>
      </c>
      <c r="CW157" s="146">
        <f t="shared" si="250"/>
        <v>0.1137</v>
      </c>
      <c r="CX157" s="116">
        <f t="shared" si="250"/>
        <v>0.10830000000000001</v>
      </c>
      <c r="CY157" s="178">
        <f t="shared" si="250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51">SUM(DT136, -DT140)</f>
        <v>0.15329999999999999</v>
      </c>
      <c r="DU157" s="148">
        <f t="shared" si="251"/>
        <v>0.15840000000000001</v>
      </c>
      <c r="DV157" s="120">
        <f t="shared" si="251"/>
        <v>0.20019999999999999</v>
      </c>
      <c r="DW157" s="178">
        <f t="shared" si="251"/>
        <v>0.21889999999999998</v>
      </c>
      <c r="DX157" s="118">
        <f t="shared" si="251"/>
        <v>0.17419999999999999</v>
      </c>
      <c r="DY157" s="118">
        <f t="shared" si="251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52">SUM(EC142, -EC153)</f>
        <v>0</v>
      </c>
      <c r="ED157" s="6">
        <f t="shared" si="252"/>
        <v>0</v>
      </c>
      <c r="EE157" s="6">
        <f t="shared" si="252"/>
        <v>0</v>
      </c>
      <c r="EF157" s="6">
        <f t="shared" si="252"/>
        <v>0</v>
      </c>
      <c r="EG157" s="6">
        <f t="shared" si="252"/>
        <v>0</v>
      </c>
      <c r="EH157" s="6">
        <f t="shared" si="252"/>
        <v>0</v>
      </c>
      <c r="EI157" s="6">
        <f t="shared" si="252"/>
        <v>0</v>
      </c>
      <c r="EK157" s="246">
        <f t="shared" ref="EK157:EX157" si="253">SUM(EK139, -EK143)</f>
        <v>3.3999999999999996E-2</v>
      </c>
      <c r="EL157" s="247">
        <f t="shared" si="253"/>
        <v>4.0599999999999997E-2</v>
      </c>
      <c r="EM157" s="176">
        <f t="shared" si="253"/>
        <v>6.6900000000000001E-2</v>
      </c>
      <c r="EN157" s="146">
        <f t="shared" si="253"/>
        <v>6.8200000000000011E-2</v>
      </c>
      <c r="EO157" s="120">
        <f t="shared" si="253"/>
        <v>6.6400000000000001E-2</v>
      </c>
      <c r="EP157" s="179">
        <f t="shared" si="253"/>
        <v>7.690000000000001E-2</v>
      </c>
      <c r="EQ157" s="146">
        <f t="shared" si="253"/>
        <v>8.4999999999999992E-2</v>
      </c>
      <c r="ER157" s="120">
        <f t="shared" si="253"/>
        <v>8.5699999999999998E-2</v>
      </c>
      <c r="ES157" s="178">
        <f t="shared" si="253"/>
        <v>7.6100000000000001E-2</v>
      </c>
      <c r="ET157" s="146">
        <f t="shared" si="253"/>
        <v>7.8099999999999989E-2</v>
      </c>
      <c r="EU157" s="120">
        <f t="shared" si="253"/>
        <v>9.3700000000000006E-2</v>
      </c>
      <c r="EV157" s="179">
        <f t="shared" si="253"/>
        <v>0.12759999999999999</v>
      </c>
      <c r="EW157" s="146">
        <f t="shared" si="253"/>
        <v>0.12789999999999999</v>
      </c>
      <c r="EX157" s="120">
        <f t="shared" si="253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>SUM(FS139, -FS143)</f>
        <v>0.12040000000000001</v>
      </c>
      <c r="FT157" s="179">
        <f>SUM(FT139, -FT143)</f>
        <v>0.11360000000000001</v>
      </c>
      <c r="FU157" s="146">
        <f>SUM(FU139, -FU143)</f>
        <v>0.12390000000000001</v>
      </c>
      <c r="FV157" s="120">
        <f>SUM(FV139, -FV143)</f>
        <v>0.1096</v>
      </c>
      <c r="FW157" s="179">
        <f>SUM(FW139, -FW143)</f>
        <v>0.10829999999999999</v>
      </c>
      <c r="FX157" s="120">
        <f>SUM(FX139, -FX143)</f>
        <v>0.1103</v>
      </c>
      <c r="FY157" s="120">
        <f>SUM(FY139, -FY143)</f>
        <v>0.1153</v>
      </c>
      <c r="FZ157" s="120">
        <f>SUM(FZ139, -FZ143)</f>
        <v>0.13</v>
      </c>
      <c r="GA157" s="6">
        <f>SUM(GA138, -GA153,)</f>
        <v>0</v>
      </c>
      <c r="GB157" s="6">
        <f>SUM(GB138, -GB153,)</f>
        <v>0</v>
      </c>
      <c r="GC157" s="6">
        <f>SUM(GC138, -GC153)</f>
        <v>0</v>
      </c>
      <c r="GD157" s="6">
        <f>SUM(GD138, -GD153)</f>
        <v>0</v>
      </c>
      <c r="GE157" s="6">
        <f>SUM(GE138, -GE153)</f>
        <v>0</v>
      </c>
      <c r="GF157" s="6">
        <f>SUM(GF138,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54">SUM(GU142, -GU153)</f>
        <v>0</v>
      </c>
      <c r="GV157" s="6">
        <f t="shared" si="254"/>
        <v>0</v>
      </c>
      <c r="GW157" s="6">
        <f t="shared" si="254"/>
        <v>0</v>
      </c>
      <c r="GX157" s="6">
        <f t="shared" si="254"/>
        <v>0</v>
      </c>
      <c r="GY157" s="6">
        <f t="shared" si="254"/>
        <v>0</v>
      </c>
      <c r="GZ157" s="6">
        <f t="shared" si="254"/>
        <v>0</v>
      </c>
      <c r="HA157" s="6">
        <f t="shared" si="254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55">SUM(JM142, -JM153)</f>
        <v>0</v>
      </c>
      <c r="JN157" s="6">
        <f t="shared" si="255"/>
        <v>0</v>
      </c>
      <c r="JO157" s="6">
        <f t="shared" si="255"/>
        <v>0</v>
      </c>
      <c r="JP157" s="6">
        <f t="shared" si="255"/>
        <v>0</v>
      </c>
      <c r="JQ157" s="6">
        <f t="shared" si="255"/>
        <v>0</v>
      </c>
      <c r="JR157" s="6">
        <f t="shared" si="255"/>
        <v>0</v>
      </c>
      <c r="JS157" s="6">
        <f t="shared" si="255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23" t="s">
        <v>65</v>
      </c>
      <c r="FY158" s="121" t="s">
        <v>60</v>
      </c>
      <c r="FZ158" s="124" t="s">
        <v>54</v>
      </c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56">SUM(EM140, -EM143)</f>
        <v>6.1199999999999997E-2</v>
      </c>
      <c r="EN159" s="146">
        <f t="shared" si="256"/>
        <v>6.59E-2</v>
      </c>
      <c r="EO159" s="120">
        <f t="shared" si="256"/>
        <v>6.0899999999999996E-2</v>
      </c>
      <c r="EP159" s="179">
        <f t="shared" si="256"/>
        <v>6.5100000000000005E-2</v>
      </c>
      <c r="EQ159" s="146">
        <f t="shared" si="256"/>
        <v>7.3899999999999993E-2</v>
      </c>
      <c r="ER159" s="120">
        <f t="shared" si="256"/>
        <v>8.3799999999999999E-2</v>
      </c>
      <c r="ES159" s="179">
        <f t="shared" si="256"/>
        <v>7.3900000000000007E-2</v>
      </c>
      <c r="ET159" s="146">
        <f t="shared" si="256"/>
        <v>6.54E-2</v>
      </c>
      <c r="EU159" s="120">
        <f t="shared" si="256"/>
        <v>8.0799999999999997E-2</v>
      </c>
      <c r="EV159" s="178">
        <f t="shared" si="256"/>
        <v>0.12440000000000001</v>
      </c>
      <c r="EW159" s="148">
        <f t="shared" si="256"/>
        <v>0.1201</v>
      </c>
      <c r="EX159" s="120">
        <f t="shared" si="256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>SUM(FT140, -FT143)</f>
        <v>0.11080000000000001</v>
      </c>
      <c r="FU159" s="146">
        <f>SUM(FU140, -FU143)</f>
        <v>0.1106</v>
      </c>
      <c r="FV159" s="120">
        <f>SUM(FV140, -FV143)</f>
        <v>9.7700000000000009E-2</v>
      </c>
      <c r="FW159" s="179">
        <f>SUM(FW140, -FW143)</f>
        <v>0.10579999999999999</v>
      </c>
      <c r="FX159" s="120">
        <f>SUM(FX140, -FX143)</f>
        <v>0.1053</v>
      </c>
      <c r="FY159" s="120">
        <f>SUM(FY140, -FY143)</f>
        <v>0.10680000000000001</v>
      </c>
      <c r="FZ159" s="118">
        <f>SUM(FZ136, -FZ142)</f>
        <v>0.12859999999999999</v>
      </c>
      <c r="GA159" s="6">
        <f>SUM(GA138, -GA152)</f>
        <v>0</v>
      </c>
      <c r="GB159" s="6">
        <f>SUM(GB138, -GB152)</f>
        <v>0</v>
      </c>
      <c r="GC159" s="6">
        <f>SUM(GC138, -GC152)</f>
        <v>0</v>
      </c>
      <c r="GD159" s="6">
        <f>SUM(GD138, -GD152,)</f>
        <v>0</v>
      </c>
      <c r="GE159" s="6">
        <f>SUM(GE143, -GE153)</f>
        <v>0</v>
      </c>
      <c r="GF159" s="6">
        <f>SUM(GF138,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21" t="s">
        <v>60</v>
      </c>
      <c r="FY160" s="188" t="s">
        <v>55</v>
      </c>
      <c r="FZ160" s="114" t="s">
        <v>70</v>
      </c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20">
        <f>SUM(FX141, -FX143)</f>
        <v>9.9699999999999997E-2</v>
      </c>
      <c r="FY161" s="118">
        <f>SUM(FY141, -FY143)</f>
        <v>0.10600000000000001</v>
      </c>
      <c r="FZ161" s="120">
        <f>SUM(FZ140, -FZ143)</f>
        <v>0.12430000000000001</v>
      </c>
      <c r="GA161" s="6">
        <f>SUM(GA138,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SUM(GE138,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168" t="s">
        <v>67</v>
      </c>
      <c r="FY162" s="168" t="s">
        <v>67</v>
      </c>
      <c r="FZ162" s="168" t="s">
        <v>41</v>
      </c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57">SUM(EC152, -EC159)</f>
        <v>0</v>
      </c>
      <c r="ED163" s="6">
        <f t="shared" si="257"/>
        <v>0</v>
      </c>
      <c r="EE163" s="6">
        <f t="shared" si="257"/>
        <v>0</v>
      </c>
      <c r="EF163" s="6">
        <f t="shared" si="257"/>
        <v>0</v>
      </c>
      <c r="EG163" s="6">
        <f t="shared" si="257"/>
        <v>0</v>
      </c>
      <c r="EH163" s="6">
        <f t="shared" si="257"/>
        <v>0</v>
      </c>
      <c r="EI163" s="6">
        <f t="shared" si="257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208">
        <f>SUM(FX136, -FX142)</f>
        <v>8.7900000000000006E-2</v>
      </c>
      <c r="FY163" s="208">
        <f>SUM(FY136, -FY142)</f>
        <v>9.9099999999999994E-2</v>
      </c>
      <c r="FZ163" s="120">
        <f>SUM(FZ136, -FZ141)</f>
        <v>0.1037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58">SUM(GU152, -GU159)</f>
        <v>0</v>
      </c>
      <c r="GV163" s="6">
        <f t="shared" si="258"/>
        <v>0</v>
      </c>
      <c r="GW163" s="6">
        <f t="shared" si="258"/>
        <v>0</v>
      </c>
      <c r="GX163" s="6">
        <f t="shared" si="258"/>
        <v>0</v>
      </c>
      <c r="GY163" s="6">
        <f t="shared" si="258"/>
        <v>0</v>
      </c>
      <c r="GZ163" s="6">
        <f t="shared" si="258"/>
        <v>0</v>
      </c>
      <c r="HA163" s="6">
        <f t="shared" si="258"/>
        <v>0</v>
      </c>
      <c r="HC163" s="6">
        <f t="shared" ref="HC163:HH163" si="259">SUM(HC152, -HC159)</f>
        <v>0</v>
      </c>
      <c r="HD163" s="6">
        <f t="shared" si="259"/>
        <v>0</v>
      </c>
      <c r="HE163" s="6">
        <f t="shared" si="259"/>
        <v>0</v>
      </c>
      <c r="HF163" s="6">
        <f t="shared" si="259"/>
        <v>0</v>
      </c>
      <c r="HG163" s="6">
        <f t="shared" si="259"/>
        <v>0</v>
      </c>
      <c r="HH163" s="6">
        <f t="shared" si="259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60">SUM(JM152, -JM159)</f>
        <v>0</v>
      </c>
      <c r="JN163" s="6">
        <f t="shared" si="260"/>
        <v>0</v>
      </c>
      <c r="JO163" s="6">
        <f t="shared" si="260"/>
        <v>0</v>
      </c>
      <c r="JP163" s="6">
        <f t="shared" si="260"/>
        <v>0</v>
      </c>
      <c r="JQ163" s="6">
        <f t="shared" si="260"/>
        <v>0</v>
      </c>
      <c r="JR163" s="6">
        <f t="shared" si="260"/>
        <v>0</v>
      </c>
      <c r="JS163" s="6">
        <f t="shared" si="260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14" t="s">
        <v>70</v>
      </c>
      <c r="FY164" s="114" t="s">
        <v>70</v>
      </c>
      <c r="FZ164" s="119" t="s">
        <v>42</v>
      </c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20">
        <f>SUM(FX142, -FX143)</f>
        <v>7.6999999999999999E-2</v>
      </c>
      <c r="FY165" s="120">
        <f>SUM(FY142, -FY143)</f>
        <v>8.1800000000000012E-2</v>
      </c>
      <c r="FZ165" s="120">
        <f>SUM(FZ141, -FZ143)</f>
        <v>9.74E-2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168" t="s">
        <v>59</v>
      </c>
      <c r="FY166" s="124" t="s">
        <v>54</v>
      </c>
      <c r="FZ166" s="122" t="s">
        <v>44</v>
      </c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15">
        <f>SUM(FX136, -FX141)</f>
        <v>6.5200000000000008E-2</v>
      </c>
      <c r="FY167" s="118">
        <f>SUM(FY136, -FY141)</f>
        <v>7.4899999999999994E-2</v>
      </c>
      <c r="FZ167" s="120">
        <f>SUM(FZ137, -FZ142)</f>
        <v>8.3699999999999997E-2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168" t="s">
        <v>64</v>
      </c>
      <c r="FY168" s="168" t="s">
        <v>59</v>
      </c>
      <c r="FZ168" s="168" t="s">
        <v>67</v>
      </c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61">SUM(EC158, -EC165)</f>
        <v>0</v>
      </c>
      <c r="ED169" s="6">
        <f t="shared" si="261"/>
        <v>0</v>
      </c>
      <c r="EE169" s="6">
        <f t="shared" si="261"/>
        <v>0</v>
      </c>
      <c r="EF169" s="6">
        <f t="shared" si="261"/>
        <v>0</v>
      </c>
      <c r="EG169" s="6">
        <f t="shared" si="261"/>
        <v>0</v>
      </c>
      <c r="EH169" s="6">
        <f t="shared" si="261"/>
        <v>0</v>
      </c>
      <c r="EI169" s="6">
        <f t="shared" si="261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>SUM(FT136, -FT140)</f>
        <v>7.2999999999999995E-2</v>
      </c>
      <c r="FU169" s="146">
        <f>SUM(FU136, -FU140)</f>
        <v>8.2199999999999995E-2</v>
      </c>
      <c r="FV169" s="120">
        <f>SUM(FV136, -FV140)</f>
        <v>8.0099999999999991E-2</v>
      </c>
      <c r="FW169" s="179">
        <f>SUM(FW136, -FW140)</f>
        <v>7.3499999999999996E-2</v>
      </c>
      <c r="FX169" s="120">
        <f>SUM(FX136, -FX140)</f>
        <v>5.9600000000000007E-2</v>
      </c>
      <c r="FY169" s="115">
        <f>SUM(FY136, -FY140)</f>
        <v>7.4099999999999999E-2</v>
      </c>
      <c r="FZ169" s="208">
        <f>SUM(FZ136, -FZ140)</f>
        <v>7.6799999999999993E-2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62">SUM(GU158, -GU165)</f>
        <v>0</v>
      </c>
      <c r="GV169" s="6">
        <f t="shared" si="262"/>
        <v>0</v>
      </c>
      <c r="GW169" s="6">
        <f t="shared" si="262"/>
        <v>0</v>
      </c>
      <c r="GX169" s="6">
        <f t="shared" si="262"/>
        <v>0</v>
      </c>
      <c r="GY169" s="6">
        <f t="shared" si="262"/>
        <v>0</v>
      </c>
      <c r="GZ169" s="6">
        <f t="shared" si="262"/>
        <v>0</v>
      </c>
      <c r="HA169" s="6">
        <f t="shared" si="262"/>
        <v>0</v>
      </c>
      <c r="HC169" s="6">
        <f t="shared" ref="HC169:HH169" si="263">SUM(HC158, -HC165)</f>
        <v>0</v>
      </c>
      <c r="HD169" s="6">
        <f t="shared" si="263"/>
        <v>0</v>
      </c>
      <c r="HE169" s="6">
        <f t="shared" si="263"/>
        <v>0</v>
      </c>
      <c r="HF169" s="6">
        <f t="shared" si="263"/>
        <v>0</v>
      </c>
      <c r="HG169" s="6">
        <f t="shared" si="263"/>
        <v>0</v>
      </c>
      <c r="HH169" s="6">
        <f t="shared" si="263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64">SUM(JM158, -JM165)</f>
        <v>0</v>
      </c>
      <c r="JN169" s="6">
        <f t="shared" si="264"/>
        <v>0</v>
      </c>
      <c r="JO169" s="6">
        <f t="shared" si="264"/>
        <v>0</v>
      </c>
      <c r="JP169" s="6">
        <f t="shared" si="264"/>
        <v>0</v>
      </c>
      <c r="JQ169" s="6">
        <f t="shared" si="264"/>
        <v>0</v>
      </c>
      <c r="JR169" s="6">
        <f t="shared" si="264"/>
        <v>0</v>
      </c>
      <c r="JS169" s="6">
        <f t="shared" si="264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168" t="s">
        <v>41</v>
      </c>
      <c r="FY170" s="168" t="s">
        <v>41</v>
      </c>
      <c r="FZ170" s="188" t="s">
        <v>55</v>
      </c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>SUM(FS136, -FS139)</f>
        <v>7.3099999999999998E-2</v>
      </c>
      <c r="FT171" s="179">
        <f>SUM(FT136, -FT139)</f>
        <v>7.0199999999999999E-2</v>
      </c>
      <c r="FU171" s="146">
        <f>SUM(FU136, -FU139)</f>
        <v>6.8899999999999989E-2</v>
      </c>
      <c r="FV171" s="120">
        <f>SUM(FV136, -FV139)</f>
        <v>6.8199999999999997E-2</v>
      </c>
      <c r="FW171" s="179">
        <f>SUM(FW136, -FW139)</f>
        <v>7.0999999999999994E-2</v>
      </c>
      <c r="FX171" s="120">
        <f>SUM(FX136, -FX139)</f>
        <v>5.4600000000000003E-2</v>
      </c>
      <c r="FY171" s="120">
        <f>SUM(FY136, -FY139)</f>
        <v>6.5600000000000006E-2</v>
      </c>
      <c r="FZ171" s="118">
        <f>SUM(FZ142, -FZ143)</f>
        <v>7.2500000000000009E-2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22" t="s">
        <v>46</v>
      </c>
      <c r="FY172" s="168" t="s">
        <v>64</v>
      </c>
      <c r="FZ172" s="168" t="s">
        <v>64</v>
      </c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7">
        <f>SUM(FX137, -FX142)</f>
        <v>4.7700000000000006E-2</v>
      </c>
      <c r="FY173" s="120">
        <f>SUM(FY136, -FY138)</f>
        <v>5.7800000000000004E-2</v>
      </c>
      <c r="FZ173" s="120">
        <f>SUM(FZ136, -FZ139)</f>
        <v>7.1099999999999997E-2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88" t="s">
        <v>52</v>
      </c>
      <c r="FY174" s="122" t="s">
        <v>46</v>
      </c>
      <c r="FZ174" s="121" t="s">
        <v>51</v>
      </c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65">SUM(EC164, -EC171)</f>
        <v>0</v>
      </c>
      <c r="ED175" s="6">
        <f t="shared" si="265"/>
        <v>0</v>
      </c>
      <c r="EE175" s="6">
        <f t="shared" si="265"/>
        <v>0</v>
      </c>
      <c r="EF175" s="6">
        <f t="shared" si="265"/>
        <v>0</v>
      </c>
      <c r="EG175" s="6">
        <f t="shared" si="265"/>
        <v>0</v>
      </c>
      <c r="EH175" s="6">
        <f t="shared" si="265"/>
        <v>0</v>
      </c>
      <c r="EI175" s="6">
        <f t="shared" si="26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15">
        <f>SUM(FX138, -FX142)</f>
        <v>4.7500000000000001E-2</v>
      </c>
      <c r="FY175" s="247">
        <f>SUM(FY137, -FY142)</f>
        <v>5.0700000000000002E-2</v>
      </c>
      <c r="FZ175" s="120">
        <f>SUM(FZ138, -FZ142)</f>
        <v>6.9999999999999993E-2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66">SUM(GU164, -GU171)</f>
        <v>0</v>
      </c>
      <c r="GV175" s="6">
        <f t="shared" si="266"/>
        <v>0</v>
      </c>
      <c r="GW175" s="6">
        <f t="shared" si="266"/>
        <v>0</v>
      </c>
      <c r="GX175" s="6">
        <f t="shared" si="266"/>
        <v>0</v>
      </c>
      <c r="GY175" s="6">
        <f t="shared" si="266"/>
        <v>0</v>
      </c>
      <c r="GZ175" s="6">
        <f t="shared" si="266"/>
        <v>0</v>
      </c>
      <c r="HA175" s="6">
        <f t="shared" si="266"/>
        <v>0</v>
      </c>
      <c r="HC175" s="6">
        <f t="shared" ref="HC175:HH175" si="267">SUM(HC164, -HC171)</f>
        <v>0</v>
      </c>
      <c r="HD175" s="6">
        <f t="shared" si="267"/>
        <v>0</v>
      </c>
      <c r="HE175" s="6">
        <f t="shared" si="267"/>
        <v>0</v>
      </c>
      <c r="HF175" s="6">
        <f t="shared" si="267"/>
        <v>0</v>
      </c>
      <c r="HG175" s="6">
        <f t="shared" si="267"/>
        <v>0</v>
      </c>
      <c r="HH175" s="6">
        <f t="shared" si="26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68">SUM(JM164, -JM171)</f>
        <v>0</v>
      </c>
      <c r="JN175" s="6">
        <f t="shared" si="268"/>
        <v>0</v>
      </c>
      <c r="JO175" s="6">
        <f t="shared" si="268"/>
        <v>0</v>
      </c>
      <c r="JP175" s="6">
        <f t="shared" si="268"/>
        <v>0</v>
      </c>
      <c r="JQ175" s="6">
        <f t="shared" si="268"/>
        <v>0</v>
      </c>
      <c r="JR175" s="6">
        <f t="shared" si="268"/>
        <v>0</v>
      </c>
      <c r="JS175" s="6">
        <f t="shared" si="26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24" t="s">
        <v>54</v>
      </c>
      <c r="FY176" s="168" t="s">
        <v>48</v>
      </c>
      <c r="FZ176" s="122" t="s">
        <v>36</v>
      </c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18">
        <f>SUM(FX136, -FX138)</f>
        <v>4.0400000000000005E-2</v>
      </c>
      <c r="FY177" s="120">
        <f>SUM(FY136, -FY137)</f>
        <v>4.8399999999999999E-2</v>
      </c>
      <c r="FZ177" s="116">
        <f>SUM(FZ137, -FZ141)</f>
        <v>5.8800000000000005E-2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168" t="s">
        <v>48</v>
      </c>
      <c r="FY178" s="123" t="s">
        <v>63</v>
      </c>
      <c r="FZ178" s="168" t="s">
        <v>59</v>
      </c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20">
        <f>SUM(FX136, -FX137)</f>
        <v>4.02E-2</v>
      </c>
      <c r="FY179" s="116">
        <f>SUM(FY138, -FY142)</f>
        <v>4.1300000000000003E-2</v>
      </c>
      <c r="FZ179" s="115">
        <f>SUM(FZ136, -FZ138)</f>
        <v>5.8599999999999999E-2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19" t="s">
        <v>39</v>
      </c>
      <c r="FY180" s="119" t="s">
        <v>39</v>
      </c>
      <c r="FZ180" s="123" t="s">
        <v>53</v>
      </c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69">SUM(EC170, -EC177)</f>
        <v>0</v>
      </c>
      <c r="ED181" s="6">
        <f t="shared" si="269"/>
        <v>0</v>
      </c>
      <c r="EE181" s="6">
        <f t="shared" si="269"/>
        <v>0</v>
      </c>
      <c r="EF181" s="6">
        <f t="shared" si="269"/>
        <v>0</v>
      </c>
      <c r="EG181" s="6">
        <f t="shared" si="269"/>
        <v>0</v>
      </c>
      <c r="EH181" s="6">
        <f t="shared" si="269"/>
        <v>0</v>
      </c>
      <c r="EI181" s="6">
        <f t="shared" si="26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16">
        <f>SUM(FX139, -FX142)</f>
        <v>3.3300000000000003E-2</v>
      </c>
      <c r="FY181" s="116">
        <f>SUM(FY139, -FY142)</f>
        <v>3.3500000000000002E-2</v>
      </c>
      <c r="FZ181" s="116">
        <f>SUM(FZ139, -FZ142)</f>
        <v>5.7499999999999996E-2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70">SUM(GU170, -GU177)</f>
        <v>0</v>
      </c>
      <c r="GV181" s="6">
        <f t="shared" si="270"/>
        <v>0</v>
      </c>
      <c r="GW181" s="6">
        <f t="shared" si="270"/>
        <v>0</v>
      </c>
      <c r="GX181" s="6">
        <f t="shared" si="270"/>
        <v>0</v>
      </c>
      <c r="GY181" s="6">
        <f t="shared" si="270"/>
        <v>0</v>
      </c>
      <c r="GZ181" s="6">
        <f t="shared" si="270"/>
        <v>0</v>
      </c>
      <c r="HA181" s="6">
        <f t="shared" si="270"/>
        <v>0</v>
      </c>
      <c r="HC181" s="6">
        <f t="shared" ref="HC181:HH181" si="271">SUM(HC170, -HC177)</f>
        <v>0</v>
      </c>
      <c r="HD181" s="6">
        <f t="shared" si="271"/>
        <v>0</v>
      </c>
      <c r="HE181" s="6">
        <f t="shared" si="271"/>
        <v>0</v>
      </c>
      <c r="HF181" s="6">
        <f t="shared" si="271"/>
        <v>0</v>
      </c>
      <c r="HG181" s="6">
        <f t="shared" si="271"/>
        <v>0</v>
      </c>
      <c r="HH181" s="6">
        <f t="shared" si="27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72">SUM(JM170, -JM177)</f>
        <v>0</v>
      </c>
      <c r="JN181" s="6">
        <f t="shared" si="272"/>
        <v>0</v>
      </c>
      <c r="JO181" s="6">
        <f t="shared" si="272"/>
        <v>0</v>
      </c>
      <c r="JP181" s="6">
        <f t="shared" si="272"/>
        <v>0</v>
      </c>
      <c r="JQ181" s="6">
        <f t="shared" si="272"/>
        <v>0</v>
      </c>
      <c r="JR181" s="6">
        <f t="shared" si="272"/>
        <v>0</v>
      </c>
      <c r="JS181" s="6">
        <f t="shared" si="27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23" t="s">
        <v>63</v>
      </c>
      <c r="FY182" s="122" t="s">
        <v>44</v>
      </c>
      <c r="FZ182" s="114" t="s">
        <v>52</v>
      </c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73">SUM(CD136, -CD137)</f>
        <v>5.4199999999999998E-2</v>
      </c>
      <c r="CE183" s="144">
        <f t="shared" si="273"/>
        <v>5.57E-2</v>
      </c>
      <c r="CF183" s="118">
        <f t="shared" si="273"/>
        <v>6.1299999999999993E-2</v>
      </c>
      <c r="CG183" s="178">
        <f t="shared" si="273"/>
        <v>6.88E-2</v>
      </c>
      <c r="CH183" s="148">
        <f t="shared" si="273"/>
        <v>6.6700000000000009E-2</v>
      </c>
      <c r="CI183" s="116">
        <f t="shared" si="273"/>
        <v>6.6099999999999992E-2</v>
      </c>
      <c r="CJ183" s="178">
        <f t="shared" si="273"/>
        <v>5.2999999999999999E-2</v>
      </c>
      <c r="CK183" s="148">
        <f t="shared" si="27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16">
        <f>SUM(FX140, -FX142)</f>
        <v>2.8300000000000002E-2</v>
      </c>
      <c r="FY183" s="120">
        <f>SUM(FY137, -FY141)</f>
        <v>2.6500000000000003E-2</v>
      </c>
      <c r="FZ183" s="115">
        <f>SUM(FZ140, -FZ142)</f>
        <v>5.1799999999999999E-2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22" t="s">
        <v>45</v>
      </c>
      <c r="FY184" s="122" t="s">
        <v>45</v>
      </c>
      <c r="FZ184" s="121" t="s">
        <v>38</v>
      </c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74">SUM(CC137, -CC141)</f>
        <v>3.7400000000000003E-2</v>
      </c>
      <c r="CD185" s="179">
        <f t="shared" si="274"/>
        <v>3.95E-2</v>
      </c>
      <c r="CE185" s="146">
        <f t="shared" si="274"/>
        <v>3.9199999999999999E-2</v>
      </c>
      <c r="CF185" s="120">
        <f t="shared" si="274"/>
        <v>5.1799999999999999E-2</v>
      </c>
      <c r="CG185" s="179">
        <f t="shared" si="274"/>
        <v>4.3900000000000002E-2</v>
      </c>
      <c r="CH185" s="146">
        <f t="shared" si="274"/>
        <v>5.2000000000000005E-2</v>
      </c>
      <c r="CI185" s="120">
        <f t="shared" si="274"/>
        <v>4.9000000000000002E-2</v>
      </c>
      <c r="CJ185" s="179">
        <f t="shared" si="274"/>
        <v>3.6900000000000002E-2</v>
      </c>
      <c r="CK185" s="146">
        <f t="shared" si="27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208">
        <f>SUM(FX137, -FX141)</f>
        <v>2.5000000000000001E-2</v>
      </c>
      <c r="FY185" s="208">
        <f>SUM(FY137, -FY140)</f>
        <v>2.5700000000000001E-2</v>
      </c>
      <c r="FZ185" s="118">
        <f>SUM(FZ138, -FZ141)</f>
        <v>4.5100000000000001E-2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88" t="s">
        <v>51</v>
      </c>
      <c r="FY186" s="121" t="s">
        <v>57</v>
      </c>
      <c r="FZ186" s="168" t="s">
        <v>48</v>
      </c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75">SUM(EC176, -EC183)</f>
        <v>0</v>
      </c>
      <c r="ED187" s="6">
        <f t="shared" si="275"/>
        <v>0</v>
      </c>
      <c r="EE187" s="6">
        <f t="shared" si="275"/>
        <v>0</v>
      </c>
      <c r="EF187" s="6">
        <f t="shared" si="275"/>
        <v>0</v>
      </c>
      <c r="EG187" s="6">
        <f t="shared" si="275"/>
        <v>0</v>
      </c>
      <c r="EH187" s="6">
        <f t="shared" si="275"/>
        <v>0</v>
      </c>
      <c r="EI187" s="6">
        <f t="shared" si="27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20">
        <f>SUM(FX138, -FX141)</f>
        <v>2.4799999999999999E-2</v>
      </c>
      <c r="FY187" s="116">
        <f>SUM(FY140, -FY142)</f>
        <v>2.5000000000000001E-2</v>
      </c>
      <c r="FZ187" s="120">
        <f>SUM(FZ136, -FZ137)</f>
        <v>4.4899999999999995E-2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76">SUM(GU176, -GU183)</f>
        <v>0</v>
      </c>
      <c r="GV187" s="6">
        <f t="shared" si="276"/>
        <v>0</v>
      </c>
      <c r="GW187" s="6">
        <f t="shared" si="276"/>
        <v>0</v>
      </c>
      <c r="GX187" s="6">
        <f t="shared" si="276"/>
        <v>0</v>
      </c>
      <c r="GY187" s="6">
        <f t="shared" si="276"/>
        <v>0</v>
      </c>
      <c r="GZ187" s="6">
        <f t="shared" si="276"/>
        <v>0</v>
      </c>
      <c r="HA187" s="6">
        <f t="shared" si="276"/>
        <v>0</v>
      </c>
      <c r="HC187" s="6">
        <f t="shared" ref="HC187:HH187" si="277">SUM(HC176, -HC183)</f>
        <v>0</v>
      </c>
      <c r="HD187" s="6">
        <f t="shared" si="277"/>
        <v>0</v>
      </c>
      <c r="HE187" s="6">
        <f t="shared" si="277"/>
        <v>0</v>
      </c>
      <c r="HF187" s="6">
        <f t="shared" si="277"/>
        <v>0</v>
      </c>
      <c r="HG187" s="6">
        <f t="shared" si="277"/>
        <v>0</v>
      </c>
      <c r="HH187" s="6">
        <f t="shared" si="27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78">SUM(JM176, -JM183)</f>
        <v>0</v>
      </c>
      <c r="JN187" s="6">
        <f t="shared" si="278"/>
        <v>0</v>
      </c>
      <c r="JO187" s="6">
        <f t="shared" si="278"/>
        <v>0</v>
      </c>
      <c r="JP187" s="6">
        <f t="shared" si="278"/>
        <v>0</v>
      </c>
      <c r="JQ187" s="6">
        <f t="shared" si="278"/>
        <v>0</v>
      </c>
      <c r="JR187" s="6">
        <f t="shared" si="278"/>
        <v>0</v>
      </c>
      <c r="JS187" s="6">
        <f t="shared" si="27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21" t="s">
        <v>57</v>
      </c>
      <c r="FY188" s="188" t="s">
        <v>52</v>
      </c>
      <c r="FZ188" s="123" t="s">
        <v>40</v>
      </c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16">
        <f>SUM(FX141, -FX142)</f>
        <v>2.2700000000000001E-2</v>
      </c>
      <c r="FY189" s="115">
        <f>SUM(FY141, -FY142)</f>
        <v>2.4199999999999999E-2</v>
      </c>
      <c r="FZ189" s="120">
        <f>SUM(FZ139, -FZ141)</f>
        <v>3.2600000000000004E-2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22" t="s">
        <v>47</v>
      </c>
      <c r="FY190" s="122" t="s">
        <v>36</v>
      </c>
      <c r="FZ190" s="122" t="s">
        <v>46</v>
      </c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20">
        <f>SUM(FX137, -FX140)</f>
        <v>1.9400000000000001E-2</v>
      </c>
      <c r="FY191" s="116">
        <f>SUM(FY137, -FY139)</f>
        <v>1.72E-2</v>
      </c>
      <c r="FZ191" s="247">
        <f>SUM(FZ137, -FZ140)</f>
        <v>3.1899999999999998E-2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88" t="s">
        <v>53</v>
      </c>
      <c r="FY192" s="123" t="s">
        <v>53</v>
      </c>
      <c r="FZ192" s="114" t="s">
        <v>39</v>
      </c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79">SUM(EC182, -EC189)</f>
        <v>0</v>
      </c>
      <c r="ED193" s="6">
        <f t="shared" si="279"/>
        <v>0</v>
      </c>
      <c r="EE193" s="6">
        <f t="shared" si="279"/>
        <v>0</v>
      </c>
      <c r="EF193" s="6">
        <f t="shared" si="279"/>
        <v>0</v>
      </c>
      <c r="EG193" s="6">
        <f t="shared" si="279"/>
        <v>0</v>
      </c>
      <c r="EH193" s="6">
        <f t="shared" si="279"/>
        <v>0</v>
      </c>
      <c r="EI193" s="6">
        <f t="shared" si="27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16">
        <f>SUM(FX138, -FX140)</f>
        <v>1.9199999999999998E-2</v>
      </c>
      <c r="FY193" s="116">
        <f>SUM(FY138, -FY141)</f>
        <v>1.7100000000000001E-2</v>
      </c>
      <c r="FZ193" s="116">
        <f>SUM(FZ140, -FZ141)</f>
        <v>2.69E-2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80">SUM(GU182, -GU189)</f>
        <v>0</v>
      </c>
      <c r="GV193" s="6">
        <f t="shared" si="280"/>
        <v>0</v>
      </c>
      <c r="GW193" s="6">
        <f t="shared" si="280"/>
        <v>0</v>
      </c>
      <c r="GX193" s="6">
        <f t="shared" si="280"/>
        <v>0</v>
      </c>
      <c r="GY193" s="6">
        <f t="shared" si="280"/>
        <v>0</v>
      </c>
      <c r="GZ193" s="6">
        <f t="shared" si="280"/>
        <v>0</v>
      </c>
      <c r="HA193" s="6">
        <f t="shared" si="280"/>
        <v>0</v>
      </c>
      <c r="HC193" s="6">
        <f t="shared" ref="HC193:HH193" si="281">SUM(HC182, -HC189)</f>
        <v>0</v>
      </c>
      <c r="HD193" s="6">
        <f t="shared" si="281"/>
        <v>0</v>
      </c>
      <c r="HE193" s="6">
        <f t="shared" si="281"/>
        <v>0</v>
      </c>
      <c r="HF193" s="6">
        <f t="shared" si="281"/>
        <v>0</v>
      </c>
      <c r="HG193" s="6">
        <f t="shared" si="281"/>
        <v>0</v>
      </c>
      <c r="HH193" s="6">
        <f t="shared" si="28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82">SUM(JM182, -JM189)</f>
        <v>0</v>
      </c>
      <c r="JN193" s="6">
        <f t="shared" si="282"/>
        <v>0</v>
      </c>
      <c r="JO193" s="6">
        <f t="shared" si="282"/>
        <v>0</v>
      </c>
      <c r="JP193" s="6">
        <f t="shared" si="282"/>
        <v>0</v>
      </c>
      <c r="JQ193" s="6">
        <f t="shared" si="282"/>
        <v>0</v>
      </c>
      <c r="JR193" s="6">
        <f t="shared" si="282"/>
        <v>0</v>
      </c>
      <c r="JS193" s="6">
        <f t="shared" si="28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22" t="s">
        <v>36</v>
      </c>
      <c r="FY194" s="123" t="s">
        <v>84</v>
      </c>
      <c r="FZ194" s="122" t="s">
        <v>47</v>
      </c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16">
        <f>SUM(FX137, -FX139)</f>
        <v>1.4400000000000001E-2</v>
      </c>
      <c r="FY195" s="116">
        <f>SUM(FY138, -FY140)</f>
        <v>1.6299999999999999E-2</v>
      </c>
      <c r="FZ195" s="120">
        <f>SUM(FZ137, -FZ139)</f>
        <v>2.6200000000000001E-2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88" t="s">
        <v>37</v>
      </c>
      <c r="FY196" s="122" t="s">
        <v>47</v>
      </c>
      <c r="FZ196" s="119" t="s">
        <v>37</v>
      </c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20">
        <f>SUM(FX138, -FX139)</f>
        <v>1.4199999999999999E-2</v>
      </c>
      <c r="FY197" s="120">
        <f>SUM(FY137, -FY138)</f>
        <v>9.4000000000000021E-3</v>
      </c>
      <c r="FZ197" s="120">
        <f>SUM(FZ141, -FZ142)</f>
        <v>2.4899999999999995E-2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19" t="s">
        <v>38</v>
      </c>
      <c r="FY198" s="119" t="s">
        <v>37</v>
      </c>
      <c r="FZ198" s="121" t="s">
        <v>57</v>
      </c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18">
        <f>SUM(FX139, -FX141)</f>
        <v>1.06E-2</v>
      </c>
      <c r="FY199" s="120">
        <f>SUM(FY139, -FY141)</f>
        <v>9.2999999999999992E-3</v>
      </c>
      <c r="FZ199" s="116">
        <f>SUM(FZ138, -FZ140)</f>
        <v>1.8200000000000001E-2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23" t="s">
        <v>84</v>
      </c>
      <c r="FY200" s="119" t="s">
        <v>38</v>
      </c>
      <c r="FZ200" s="122" t="s">
        <v>45</v>
      </c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83">SUM(EC190, -EC197)</f>
        <v>0</v>
      </c>
      <c r="ED201" s="6">
        <f t="shared" si="283"/>
        <v>0</v>
      </c>
      <c r="EE201" s="6">
        <f t="shared" si="283"/>
        <v>0</v>
      </c>
      <c r="EF201" s="6">
        <f t="shared" si="283"/>
        <v>0</v>
      </c>
      <c r="EG201" s="6">
        <f t="shared" si="283"/>
        <v>0</v>
      </c>
      <c r="EH201" s="6">
        <f t="shared" si="283"/>
        <v>0</v>
      </c>
      <c r="EI201" s="6">
        <f t="shared" si="28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16">
        <f>SUM(FX140, -FX141)</f>
        <v>5.5999999999999999E-3</v>
      </c>
      <c r="FY201" s="118">
        <f>SUM(FY139, -FY140)</f>
        <v>8.5000000000000006E-3</v>
      </c>
      <c r="FZ201" s="208">
        <f>SUM(FZ137, -FZ138)</f>
        <v>1.37E-2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84">SUM(GU190, -GU197)</f>
        <v>0</v>
      </c>
      <c r="GV201" s="6">
        <f t="shared" si="284"/>
        <v>0</v>
      </c>
      <c r="GW201" s="6">
        <f t="shared" si="284"/>
        <v>0</v>
      </c>
      <c r="GX201" s="6">
        <f t="shared" si="284"/>
        <v>0</v>
      </c>
      <c r="GY201" s="6">
        <f t="shared" si="284"/>
        <v>0</v>
      </c>
      <c r="GZ201" s="6">
        <f t="shared" si="284"/>
        <v>0</v>
      </c>
      <c r="HA201" s="6">
        <f t="shared" si="284"/>
        <v>0</v>
      </c>
      <c r="HC201" s="6">
        <f t="shared" ref="HC201:HH201" si="285">SUM(HC190, -HC197)</f>
        <v>0</v>
      </c>
      <c r="HD201" s="6">
        <f t="shared" si="285"/>
        <v>0</v>
      </c>
      <c r="HE201" s="6">
        <f t="shared" si="285"/>
        <v>0</v>
      </c>
      <c r="HF201" s="6">
        <f t="shared" si="285"/>
        <v>0</v>
      </c>
      <c r="HG201" s="6">
        <f t="shared" si="285"/>
        <v>0</v>
      </c>
      <c r="HH201" s="6">
        <f t="shared" si="28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86">SUM(JM190, -JM197)</f>
        <v>0</v>
      </c>
      <c r="JN201" s="6">
        <f t="shared" si="286"/>
        <v>0</v>
      </c>
      <c r="JO201" s="6">
        <f t="shared" si="286"/>
        <v>0</v>
      </c>
      <c r="JP201" s="6">
        <f t="shared" si="286"/>
        <v>0</v>
      </c>
      <c r="JQ201" s="6">
        <f t="shared" si="286"/>
        <v>0</v>
      </c>
      <c r="JR201" s="6">
        <f t="shared" si="286"/>
        <v>0</v>
      </c>
      <c r="JS201" s="6">
        <f t="shared" si="28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19" t="s">
        <v>40</v>
      </c>
      <c r="FY202" s="123" t="s">
        <v>40</v>
      </c>
      <c r="FZ202" s="121" t="s">
        <v>84</v>
      </c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20">
        <f>SUM(FX139, -FX140)</f>
        <v>5.0000000000000001E-3</v>
      </c>
      <c r="FY203" s="120">
        <f>SUM(FY138, -FY139)</f>
        <v>7.7999999999999996E-3</v>
      </c>
      <c r="FZ203" s="116">
        <f>SUM(FZ138, -FZ139)</f>
        <v>1.2499999999999999E-2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22" t="s">
        <v>44</v>
      </c>
      <c r="FY204" s="121" t="s">
        <v>51</v>
      </c>
      <c r="FZ204" s="123" t="s">
        <v>63</v>
      </c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20">
        <f>SUM(FX137, -FX138)</f>
        <v>2.0000000000000226E-4</v>
      </c>
      <c r="FY205" s="120">
        <f>SUM(FY140, -FY141)</f>
        <v>8.0000000000000004E-4</v>
      </c>
      <c r="FZ205" s="116">
        <f>SUM(FZ139, -FZ140)</f>
        <v>5.7000000000000002E-3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t="s">
        <v>62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</row>
    <row r="225" spans="21:57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</row>
    <row r="226" spans="21:57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</row>
    <row r="227" spans="21:57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</row>
    <row r="228" spans="21:57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</row>
    <row r="229" spans="21:57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</row>
    <row r="230" spans="21:57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</row>
  </sheetData>
  <customSheetViews>
    <customSheetView guid="{7FB8B549-326C-4BEC-8C8D-0E9173EDA60F}" scale="115" topLeftCell="FP46">
      <selection activeCell="BF209" sqref="BF20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2019-03-20T21:25:05Z</dcterms:modified>
</cp:coreProperties>
</file>