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114" i="1" l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BG120" i="1" l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BE118" i="1" l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DA40" i="1" s="1"/>
  <c r="CZ2" i="1"/>
  <c r="BL2" i="1"/>
  <c r="BK2" i="1"/>
  <c r="BJ2" i="1"/>
  <c r="C88" i="1" l="1"/>
  <c r="C106" i="1"/>
  <c r="C84" i="1"/>
  <c r="BJ40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BV106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CD106" i="1"/>
  <c r="DF106" i="1"/>
  <c r="DZ106" i="1"/>
  <c r="CL106" i="1"/>
  <c r="DX112" i="1"/>
  <c r="DX116" i="1" s="1"/>
  <c r="DR106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BQ76" i="1"/>
  <c r="CL76" i="1"/>
  <c r="CP76" i="1"/>
  <c r="DJ76" i="1"/>
  <c r="DN76" i="1"/>
  <c r="DQ88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CH76" i="1"/>
  <c r="CM76" i="1"/>
  <c r="DF76" i="1"/>
  <c r="DK76" i="1"/>
  <c r="ED76" i="1"/>
  <c r="BQ88" i="1"/>
  <c r="CP88" i="1"/>
  <c r="BV72" i="1"/>
  <c r="BZ72" i="1"/>
  <c r="CD72" i="1"/>
  <c r="CT72" i="1"/>
  <c r="CX72" i="1"/>
  <c r="DB72" i="1"/>
  <c r="DR72" i="1"/>
  <c r="DV72" i="1"/>
  <c r="DZ72" i="1"/>
  <c r="EH7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CG88" i="1"/>
  <c r="DE88" i="1"/>
  <c r="DS80" i="1"/>
  <c r="DS78" i="1"/>
  <c r="EE80" i="1"/>
  <c r="EE78" i="1"/>
  <c r="CA72" i="1"/>
  <c r="CY72" i="1"/>
  <c r="DS72" i="1"/>
  <c r="DW72" i="1"/>
  <c r="EE72" i="1"/>
  <c r="EI72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BU88" i="1"/>
  <c r="CS88" i="1"/>
  <c r="EC88" i="1"/>
  <c r="EG88" i="1"/>
  <c r="BU84" i="1"/>
  <c r="CG84" i="1"/>
  <c r="CS84" i="1"/>
  <c r="DE84" i="1"/>
  <c r="DQ84" i="1"/>
  <c r="EC84" i="1"/>
  <c r="EG8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CA88" i="1"/>
  <c r="CM88" i="1"/>
  <c r="CY88" i="1"/>
  <c r="DK88" i="1"/>
  <c r="DW88" i="1"/>
  <c r="EI88" i="1"/>
  <c r="B84" i="1"/>
  <c r="CA84" i="1"/>
  <c r="CM84" i="1"/>
  <c r="CY84" i="1"/>
  <c r="DK84" i="1"/>
  <c r="DW84" i="1"/>
  <c r="CT94" i="1"/>
  <c r="DH94" i="1"/>
  <c r="DH90" i="1"/>
  <c r="DL94" i="1"/>
  <c r="DL90" i="1"/>
  <c r="DQ94" i="1"/>
  <c r="DV94" i="1"/>
  <c r="DV90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BT106" i="1"/>
  <c r="CG106" i="1"/>
  <c r="CG102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BT102" i="1"/>
  <c r="DP102" i="1"/>
  <c r="DZ94" i="1"/>
  <c r="ED94" i="1"/>
  <c r="DW90" i="1"/>
  <c r="B100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BZ96" i="1"/>
  <c r="CP96" i="1"/>
  <c r="DF96" i="1"/>
  <c r="DK96" i="1"/>
  <c r="DV96" i="1"/>
  <c r="B106" i="1"/>
  <c r="B102" i="1"/>
  <c r="BU106" i="1"/>
  <c r="BZ106" i="1"/>
  <c r="CH106" i="1"/>
  <c r="CV106" i="1"/>
  <c r="CZ106" i="1"/>
  <c r="DD106" i="1"/>
  <c r="DQ106" i="1"/>
  <c r="DV106" i="1"/>
  <c r="ED106" i="1"/>
  <c r="BU102" i="1"/>
  <c r="DQ102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BV96" i="1"/>
  <c r="CA96" i="1"/>
  <c r="DB96" i="1"/>
  <c r="DR96" i="1"/>
  <c r="DW96" i="1"/>
  <c r="BQ10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B112" i="1"/>
  <c r="B108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BQ102" i="1"/>
  <c r="BZ102" i="1"/>
  <c r="CH102" i="1"/>
  <c r="CL102" i="1"/>
  <c r="CT102" i="1"/>
  <c r="DB102" i="1"/>
  <c r="DN102" i="1"/>
  <c r="DV102" i="1"/>
  <c r="ED102" i="1"/>
  <c r="BT112" i="1"/>
  <c r="CF112" i="1"/>
  <c r="CN112" i="1"/>
  <c r="CV112" i="1"/>
  <c r="CZ112" i="1"/>
  <c r="DH112" i="1"/>
  <c r="DP112" i="1"/>
  <c r="EB112" i="1"/>
  <c r="BT108" i="1"/>
  <c r="CB108" i="1"/>
  <c r="CR108" i="1"/>
  <c r="CZ108" i="1"/>
  <c r="DH108" i="1"/>
  <c r="DP108" i="1"/>
  <c r="EF108" i="1"/>
  <c r="CA106" i="1"/>
  <c r="CM106" i="1"/>
  <c r="CY106" i="1"/>
  <c r="DK106" i="1"/>
  <c r="DW106" i="1"/>
  <c r="EI106" i="1"/>
  <c r="CA102" i="1"/>
  <c r="CM102" i="1"/>
  <c r="CY102" i="1"/>
  <c r="DK102" i="1"/>
  <c r="DW102" i="1"/>
  <c r="EI102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EH118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DW114" i="1" l="1"/>
  <c r="DR114" i="1"/>
  <c r="CN114" i="1"/>
  <c r="DJ114" i="1"/>
  <c r="DQ114" i="1"/>
  <c r="CH114" i="1"/>
  <c r="B114" i="1"/>
  <c r="EC114" i="1"/>
  <c r="CP114" i="1"/>
  <c r="DF114" i="1"/>
  <c r="CY114" i="1"/>
  <c r="CA114" i="1"/>
  <c r="EB114" i="1"/>
  <c r="CS114" i="1"/>
  <c r="DL114" i="1"/>
  <c r="DT114" i="1"/>
  <c r="CB114" i="1"/>
  <c r="BU114" i="1"/>
  <c r="EI114" i="1"/>
  <c r="CL114" i="1"/>
  <c r="CD114" i="1"/>
  <c r="DB44" i="1"/>
  <c r="DZ114" i="1"/>
  <c r="BZ114" i="1"/>
  <c r="CR114" i="1"/>
  <c r="BQ114" i="1"/>
  <c r="ED114" i="1"/>
  <c r="CZ114" i="1"/>
  <c r="EG114" i="1"/>
  <c r="DB114" i="1"/>
  <c r="CM114" i="1"/>
  <c r="BX114" i="1"/>
  <c r="EF114" i="1"/>
  <c r="BV114" i="1"/>
  <c r="DD114" i="1"/>
  <c r="EI120" i="1"/>
  <c r="DV114" i="1"/>
  <c r="CV114" i="1"/>
  <c r="DH114" i="1"/>
  <c r="BJ44" i="1"/>
  <c r="DK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CJ114" i="1"/>
  <c r="DE114" i="1"/>
  <c r="DG80" i="1"/>
  <c r="DG78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EB120" i="1"/>
  <c r="EB116" i="1"/>
  <c r="CV120" i="1"/>
  <c r="CV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BQ120" i="1"/>
  <c r="BQ116" i="1"/>
  <c r="DL120" i="1"/>
  <c r="DL116" i="1"/>
  <c r="DS86" i="1"/>
  <c r="DS84" i="1"/>
  <c r="BW80" i="1"/>
  <c r="BW78" i="1"/>
  <c r="DP120" i="1"/>
  <c r="DP116" i="1"/>
  <c r="CN120" i="1"/>
  <c r="CN116" i="1"/>
  <c r="DZ116" i="1"/>
  <c r="DZ120" i="1"/>
  <c r="B120" i="1"/>
  <c r="B116" i="1"/>
  <c r="CB120" i="1"/>
  <c r="CB116" i="1"/>
  <c r="CG114" i="1"/>
  <c r="CI80" i="1"/>
  <c r="CI78" i="1"/>
  <c r="DY86" i="1"/>
  <c r="DY84" i="1"/>
  <c r="DA86" i="1"/>
  <c r="DA84" i="1"/>
  <c r="CC86" i="1"/>
  <c r="CC84" i="1"/>
  <c r="EG120" i="1"/>
  <c r="EG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DX120" i="1"/>
  <c r="EE86" i="1"/>
  <c r="EE84" i="1"/>
  <c r="CU80" i="1"/>
  <c r="CU78" i="1"/>
  <c r="BL44" i="1"/>
  <c r="BK44" i="1"/>
  <c r="DA44" i="1"/>
  <c r="EE92" i="1" l="1"/>
  <c r="EE90" i="1"/>
  <c r="CC90" i="1"/>
  <c r="CC92" i="1"/>
  <c r="DY90" i="1"/>
  <c r="DY92" i="1"/>
  <c r="CI84" i="1"/>
  <c r="CI86" i="1"/>
  <c r="BW84" i="1"/>
  <c r="BW86" i="1"/>
  <c r="BP90" i="1"/>
  <c r="BP92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DG92" i="1"/>
  <c r="DG90" i="1"/>
  <c r="EH98" i="1"/>
  <c r="EH96" i="1"/>
  <c r="DS98" i="1"/>
  <c r="DS96" i="1"/>
  <c r="CO98" i="1"/>
  <c r="CO96" i="1"/>
  <c r="BP96" i="1"/>
  <c r="BP98" i="1"/>
  <c r="BW92" i="1"/>
  <c r="BW90" i="1"/>
  <c r="CI92" i="1"/>
  <c r="CI90" i="1"/>
  <c r="DY96" i="1"/>
  <c r="DY98" i="1"/>
  <c r="CU92" i="1"/>
  <c r="CU90" i="1"/>
  <c r="EE98" i="1"/>
  <c r="EE96" i="1"/>
  <c r="DY104" i="1" l="1"/>
  <c r="DY102" i="1"/>
  <c r="CC104" i="1"/>
  <c r="CC102" i="1"/>
  <c r="EE102" i="1"/>
  <c r="EE104" i="1"/>
  <c r="CU98" i="1"/>
  <c r="CU96" i="1"/>
  <c r="BW98" i="1"/>
  <c r="BW96" i="1"/>
  <c r="DS102" i="1"/>
  <c r="DS104" i="1"/>
  <c r="DG98" i="1"/>
  <c r="DG96" i="1"/>
  <c r="BP104" i="1"/>
  <c r="BP102" i="1"/>
  <c r="DM104" i="1"/>
  <c r="DM102" i="1"/>
  <c r="CI98" i="1"/>
  <c r="CI96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DS110" i="1"/>
  <c r="DS108" i="1"/>
  <c r="CI102" i="1"/>
  <c r="CI104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DG110" i="1"/>
  <c r="DG108" i="1"/>
  <c r="CU110" i="1"/>
  <c r="CU108" i="1"/>
</calcChain>
</file>

<file path=xl/sharedStrings.xml><?xml version="1.0" encoding="utf-8"?>
<sst xmlns="http://schemas.openxmlformats.org/spreadsheetml/2006/main" count="2458" uniqueCount="87">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</sst>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2" fillId="0" borderId="4" xfId="0" applyFont="1" applyFill="1" applyBorder="1" applyAlignment="1">
      <alignment horizont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ACB2766-20C0-4F80-9F8D-5FF98A83EE94}" diskRevisions="1" revisionId="119" version="2" protected="1">
  <header guid="{476733E1-AA9D-47BC-A372-DED75ED55FEE}" dateTime="2019-01-30T17:18:04" maxSheetId="2" userName="Mike Wolski" r:id="rId1">
    <sheetIdMap count="1">
      <sheetId val="1"/>
    </sheetIdMap>
  </header>
  <header guid="{0ACB2766-20C0-4F80-9F8D-5FF98A83EE94}" dateTime="2019-01-31T03:17:24" maxSheetId="2" userName="Mike Wolski" r:id="rId2" minRId="1" maxRId="11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BI2">
      <v>2.7000000000000001E-3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BI3">
      <v>2.7000000000000001E-3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BI4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BI5">
      <v>-3.2000000000000002E-3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BI6">
      <v>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BI7">
      <v>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BI8">
      <v>-2E-3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BI10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BI11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BI12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BI13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BI14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BI15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BI17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BI18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BI19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BI20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BI21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BI23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BI24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BI25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BI26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BI28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BI29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BI30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BI32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BI33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BI35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BO51">
      <v>0.15190000000000001</v>
    </nc>
  </rcc>
  <rcc rId="30" sId="1" numFmtId="14">
    <nc r="BO52">
      <v>0.14360000000000001</v>
    </nc>
  </rcc>
  <rcc rId="31" sId="1" numFmtId="14">
    <nc r="BO53">
      <v>0.1416</v>
    </nc>
  </rcc>
  <rcc rId="32" sId="1" numFmtId="14">
    <nc r="BO54">
      <v>9.3700000000000006E-2</v>
    </nc>
  </rcc>
  <rcc rId="33" sId="1" numFmtId="14">
    <nc r="BO55">
      <v>-5.7700000000000001E-2</v>
    </nc>
  </rcc>
  <rcc rId="34" sId="1" numFmtId="14">
    <nc r="BO56">
      <v>-0.1268</v>
    </nc>
  </rcc>
  <rcc rId="35" sId="1" numFmtId="14">
    <nc r="BO57">
      <v>-0.1086</v>
    </nc>
  </rcc>
  <rcc rId="36" sId="1" numFmtId="14">
    <nc r="BO58">
      <v>-0.23769999999999999</v>
    </nc>
  </rcc>
  <rcc rId="37" sId="1">
    <nc r="BO59">
      <v>3.16</v>
    </nc>
  </rcc>
  <rfmt sheetId="1" sqref="BO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O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BP60" t="inlineStr">
      <is>
        <t xml:space="preserve"> </t>
      </is>
    </nc>
  </rcc>
  <rcc rId="39" sId="1" numFmtId="14">
    <oc r="BO60" t="inlineStr">
      <is>
        <t xml:space="preserve"> </t>
      </is>
    </oc>
    <nc r="BO60">
      <v>9.4000000000000004E-3</v>
    </nc>
  </rcc>
  <rcc rId="40" sId="1" numFmtId="14">
    <nc r="BO61">
      <v>-1.9300000000000001E-2</v>
    </nc>
  </rcc>
  <rfmt sheetId="1" sqref="BO61">
    <dxf>
      <fill>
        <patternFill>
          <bgColor theme="2"/>
        </patternFill>
      </fill>
    </dxf>
  </rfmt>
  <rfmt sheetId="1" sqref="BO64" start="0" length="0">
    <dxf>
      <border outline="0">
        <right style="medium">
          <color indexed="64"/>
        </right>
        <top style="medium">
          <color indexed="64"/>
        </top>
      </border>
    </dxf>
  </rfmt>
  <rcc rId="41" sId="1" odxf="1" dxf="1">
    <nc r="BO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2" sId="1" odxf="1" dxf="1">
    <oc r="BO66">
      <f>SUM(BO52, -BO58)</f>
    </oc>
    <nc r="BO66">
      <f>SUM(BO51, -BO58)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BO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BO68">
      <f>SUM(BO52, -BO57,)</f>
    </oc>
    <nc r="BO68">
      <f>SUM(BO52, -BO58)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BO6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6" sId="1" odxf="1" dxf="1">
    <oc r="BO70">
      <f>SUM(BO51, -BO58)</f>
    </oc>
    <nc r="BO70">
      <f>SUM(BO53, -BO58)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7" sId="1" odxf="1" dxf="1">
    <nc r="BO7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8" sId="1" odxf="1" dxf="1">
    <oc r="BO72">
      <f>SUM(BO57, -BO68)</f>
    </oc>
    <nc r="BO72">
      <f>SUM(BO54, -BO58)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9" sId="1" odxf="1" dxf="1">
    <nc r="BO73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0" sId="1" odxf="1" dxf="1">
    <oc r="BO74">
      <f>SUM(BO57, -BO67,)</f>
    </oc>
    <nc r="BO74">
      <f>SUM(BO51, -BO57)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BO7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2" sId="1" odxf="1" dxf="1">
    <oc r="BO76">
      <f>SUM(BO58, -BO68)</f>
    </oc>
    <nc r="BO76">
      <f>SUM(BO51, -BO56)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3" sId="1" odxf="1" dxf="1">
    <nc r="BO7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4" sId="1" odxf="1" dxf="1">
    <oc r="BO78">
      <f>SUM(BO67, -BO74)</f>
    </oc>
    <nc r="BO78">
      <f>SUM(BO52, -BO57)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5" sId="1" odxf="1" dxf="1">
    <nc r="BO7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6" sId="1" odxf="1" dxf="1">
    <oc r="BO80">
      <f>SUM(BO67, -BO73,)</f>
    </oc>
    <nc r="BO80">
      <f>SUM(BO52, -BO56)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BO8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8" sId="1" odxf="1" dxf="1">
    <oc r="BO82">
      <f>SUM(BO68, -BO74)</f>
    </oc>
    <nc r="BO82">
      <f>SUM(BO53, -BO57)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9" sId="1" odxf="1" dxf="1">
    <nc r="BO8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0" sId="1" odxf="1" dxf="1">
    <oc r="BO84">
      <f>SUM(BO73, -BO80)</f>
    </oc>
    <nc r="BO84">
      <f>SUM(BO53, -BO56)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BO8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2" sId="1" odxf="1" dxf="1">
    <oc r="BO86">
      <f>SUM(BO73, -BO79,)</f>
    </oc>
    <nc r="BO86">
      <f>SUM(BO51, -BO55)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BO87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4" sId="1" odxf="1" dxf="1">
    <oc r="BO88">
      <f>SUM(BO74, -BO80)</f>
    </oc>
    <nc r="BO88">
      <f>SUM(BO52, -BO55)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5" sId="1" odxf="1" dxf="1">
    <nc r="BO8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6" sId="1" odxf="1" dxf="1">
    <oc r="BO90">
      <f>SUM(BO79, -BO86)</f>
    </oc>
    <nc r="BO90">
      <f>SUM(BO54, -BO57)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7" sId="1" odxf="1" dxf="1">
    <nc r="BO9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8" sId="1" odxf="1" dxf="1">
    <oc r="BO92">
      <f>SUM(BO79, -BO85,)</f>
    </oc>
    <nc r="BO92">
      <f>SUM(BO54, -BO56)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9" sId="1" odxf="1" dxf="1">
    <nc r="BO93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0" sId="1" odxf="1" dxf="1">
    <oc r="BO94">
      <f>SUM(BO80, -BO86)</f>
    </oc>
    <nc r="BO94">
      <f>SUM(BO53, -BO55)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1" sId="1" odxf="1" dxf="1">
    <nc r="BO9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2" sId="1" odxf="1" dxf="1">
    <oc r="BO96">
      <f>SUM(BO85, -BO92)</f>
    </oc>
    <nc r="BO96">
      <f>SUM(BO55, -BO58)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3" sId="1" odxf="1" dxf="1">
    <nc r="BO9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4" sId="1" odxf="1" dxf="1">
    <oc r="BO98">
      <f>SUM(BO85, -BO91,)</f>
    </oc>
    <nc r="BO98">
      <f>SUM(BO54, -BO55)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BO9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6" sId="1" odxf="1" dxf="1">
    <oc r="BO100">
      <f>SUM(BO86, -BO92)</f>
    </oc>
    <nc r="BO100">
      <f>SUM(BO56, -BO58)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7" sId="1" odxf="1" dxf="1">
    <nc r="BO101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78" sId="1" odxf="1" dxf="1">
    <oc r="BO102">
      <f>SUM(BO91, -BO98)</f>
    </oc>
    <nc r="BO102">
      <f>SUM(BO57, -BO58)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9" sId="1" odxf="1" dxf="1">
    <nc r="BO10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0" sId="1" odxf="1" dxf="1">
    <oc r="BO104">
      <f>SUM(BO91, -BO97,)</f>
    </oc>
    <nc r="BO104">
      <f>SUM(BO51, -BO54)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1" sId="1" odxf="1" dxf="1">
    <nc r="BO10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82" sId="1" odxf="1" dxf="1">
    <oc r="BO106">
      <f>SUM(BO92, -BO98)</f>
    </oc>
    <nc r="BO106">
      <f>SUM(BO52, -BO54)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BO10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4" sId="1" odxf="1" dxf="1">
    <oc r="BO108">
      <f>SUM(BO97, -BO104)</f>
    </oc>
    <nc r="BO108">
      <f>SUM(BO55, -BO57)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5" sId="1" odxf="1" dxf="1">
    <nc r="BO10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6" sId="1" odxf="1" dxf="1">
    <oc r="BO110">
      <f>SUM(BO97, -BO103,)</f>
    </oc>
    <nc r="BO110">
      <f>SUM(BO55, -BO56)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7" sId="1" odxf="1" dxf="1">
    <nc r="BO11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8" sId="1" odxf="1" dxf="1">
    <oc r="BO112">
      <f>SUM(BO98, -BO104)</f>
    </oc>
    <nc r="BO112">
      <f>SUM(BO53, -BO54)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BO11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0" sId="1" odxf="1" dxf="1">
    <oc r="BO114">
      <f>SUM(BO100, -BO106)</f>
    </oc>
    <nc r="BO114">
      <f>SUM(BO51, -BO53)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1" sId="1" odxf="1" dxf="1">
    <nc r="BO11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2" sId="1" odxf="1" dxf="1">
    <oc r="BO116">
      <f>SUM(BO105, -BO112)</f>
    </oc>
    <nc r="BO116">
      <f>SUM(BO51, -BO52)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93" sId="1" odxf="1" dxf="1">
    <nc r="BO11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94" sId="1" odxf="1" dxf="1">
    <oc r="BO118">
      <f>SUM(BO105, -BO111,)</f>
    </oc>
    <nc r="BO118">
      <f>SUM(BO52, -BO53)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5" sId="1" odxf="1" dxf="1">
    <nc r="BO11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BO114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96" sId="1">
    <nc r="BP62" t="inlineStr">
      <is>
        <t xml:space="preserve"> </t>
      </is>
    </nc>
  </rcc>
  <rm rId="97" sheetId="1" source="BO57:BQ57" destination="BP62:BR62" sourceSheetId="1">
    <rcc rId="0" sId="1">
      <nc r="BP62" t="inlineStr">
        <is>
          <t xml:space="preserve"> </t>
        </is>
      </nc>
    </rcc>
  </rm>
  <rm rId="98" sheetId="1" source="BO56:BQ56" destination="BO57:BQ57" sourceSheetId="1"/>
  <rm rId="99" sheetId="1" source="BP62:BR62" destination="BO56:BQ56" sourceSheetId="1"/>
  <rfmt sheetId="1" sqref="BO119">
    <dxf>
      <fill>
        <patternFill>
          <bgColor rgb="FF7030A0"/>
        </patternFill>
      </fill>
    </dxf>
  </rfmt>
  <rcc rId="100" sId="1">
    <oc r="BO120">
      <f>SUM(BO106, -BO112)</f>
    </oc>
    <nc r="BO120">
      <f>SUM(BO56, -BO57)</f>
    </nc>
  </rcc>
  <rm rId="101" sheetId="1" source="BO115:BO118" destination="BO123:BO126" sourceSheetId="1"/>
  <rm rId="102" sheetId="1" source="BO113:BO114" destination="BO121:BO122" sourceSheetId="1"/>
  <rm rId="103" sheetId="1" source="BO111:BO112" destination="BO117:BO118" sourceSheetId="1"/>
  <rm rId="104" sheetId="1" source="BO105:BO106" destination="BO115:BO116" sourceSheetId="1"/>
  <rm rId="105" sheetId="1" source="BO107:BO108" destination="BO113:BO114" sourceSheetId="1"/>
  <rm rId="106" sheetId="1" source="BO103:BO104" destination="BO111:BO112" sourceSheetId="1"/>
  <rm rId="107" sheetId="1" source="BO99:BO100" destination="BO107:BO108" sourceSheetId="1"/>
  <rm rId="108" sheetId="1" source="BO101:BO102" destination="BO105:BO106" sourceSheetId="1"/>
  <rm rId="109" sheetId="1" source="BO93:BO98" destination="BO99:BO104" sourceSheetId="1"/>
  <rm rId="110" sheetId="1" source="BO87:BO88" destination="BO97:BO98" sourceSheetId="1"/>
  <rm rId="111" sheetId="1" source="BO89:BO90" destination="BO95:BO96" sourceSheetId="1"/>
  <rm rId="112" sheetId="1" source="BO85:BO86" destination="BO93:BO94" sourceSheetId="1"/>
  <rm rId="113" sheetId="1" source="BO81:BO82" destination="BO89:BO90" sourceSheetId="1"/>
  <rm rId="114" sheetId="1" source="BO77:BO78" destination="BO87:BO88" sourceSheetId="1"/>
  <rm rId="115" sheetId="1" source="BO73:BO74" destination="BO85:BO86" sourceSheetId="1"/>
  <rm rId="116" sheetId="1" source="BO79:BO80" destination="BO81:BO82" sourceSheetId="1"/>
  <rm rId="117" sheetId="1" source="BO75:BO76" destination="BO79:BO80" sourceSheetId="1"/>
  <rm rId="118" sheetId="1" source="BO79:BO126" destination="BO73:BO120" sourceSheetId="1"/>
  <rcc rId="119" sId="1">
    <nc r="BO64">
      <v>0.75649999999999995</v>
    </nc>
  </rcc>
  <rfmt sheetId="1" sqref="BL48:BN48" start="0" length="0">
    <dxf>
      <border>
        <top style="medium">
          <color rgb="FFFFFF00"/>
        </top>
      </border>
    </dxf>
  </rfmt>
  <rfmt sheetId="1" sqref="BN48:BN120" start="0" length="0">
    <dxf>
      <border>
        <right style="medium">
          <color rgb="FFFFFF00"/>
        </right>
      </border>
    </dxf>
  </rfmt>
  <rfmt sheetId="1" sqref="BL120:BN120" start="0" length="0">
    <dxf>
      <border>
        <bottom style="medium">
          <color rgb="FFFFFF00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BF48" zoomScale="115" zoomScaleNormal="115" workbookViewId="0">
      <selection activeCell="BR48" sqref="BR48"/>
    </sheetView>
  </sheetViews>
  <sheetFormatPr defaultRowHeight="15" x14ac:dyDescent="0.25"/>
  <sheetData>
    <row r="1" spans="29:106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29:106" ht="15.75" thickBot="1" x14ac:dyDescent="0.3">
      <c r="AC2" s="5" t="s">
        <v>36</v>
      </c>
      <c r="AD2" s="6">
        <v>1.1463000000000001</v>
      </c>
      <c r="AE2" s="7"/>
      <c r="AF2" s="7">
        <v>-1.0200000000000001E-2</v>
      </c>
      <c r="AG2" s="7">
        <v>4.4999999999999997E-3</v>
      </c>
      <c r="AH2" s="7">
        <v>4.0000000000000002E-4</v>
      </c>
      <c r="AI2" s="7"/>
      <c r="AJ2" s="7"/>
      <c r="AK2" s="7">
        <v>6.8999999999999999E-3</v>
      </c>
      <c r="AL2" s="7">
        <v>-3.0999999999999999E-3</v>
      </c>
      <c r="AM2" s="7">
        <v>8.8999999999999999E-3</v>
      </c>
      <c r="AN2" s="7">
        <v>-3.7000000000000002E-3</v>
      </c>
      <c r="AO2" s="7">
        <v>-3.3999999999999998E-3</v>
      </c>
      <c r="AP2" s="7"/>
      <c r="AQ2" s="7"/>
      <c r="AR2" s="7">
        <v>1E-4</v>
      </c>
      <c r="AS2" s="7">
        <v>-5.0000000000000001E-3</v>
      </c>
      <c r="AT2" s="7">
        <v>-1.9E-3</v>
      </c>
      <c r="AU2" s="7">
        <v>-2.0000000000000001E-4</v>
      </c>
      <c r="AV2" s="7">
        <v>-2E-3</v>
      </c>
      <c r="AW2" s="7"/>
      <c r="AX2" s="7"/>
      <c r="AY2" s="7">
        <v>2.0000000000000001E-4</v>
      </c>
      <c r="AZ2" s="7">
        <v>-4.0000000000000002E-4</v>
      </c>
      <c r="BA2" s="7">
        <v>1.9E-3</v>
      </c>
      <c r="BB2" s="7">
        <v>-6.6E-3</v>
      </c>
      <c r="BC2" s="7">
        <v>8.9999999999999993E-3</v>
      </c>
      <c r="BD2" s="7"/>
      <c r="BE2" s="7"/>
      <c r="BF2" s="7">
        <v>1.6000000000000001E-3</v>
      </c>
      <c r="BG2" s="7">
        <v>4.0000000000000002E-4</v>
      </c>
      <c r="BH2" s="7">
        <v>4.3E-3</v>
      </c>
      <c r="BI2" s="280">
        <v>2.7000000000000001E-3</v>
      </c>
      <c r="BJ2" s="8">
        <f t="shared" ref="BJ2:BJ37" si="0">MIN(AE2:BI2)</f>
        <v>-1.0200000000000001E-2</v>
      </c>
      <c r="BK2" s="8">
        <f t="shared" ref="BK2:BK37" si="1">AVERAGE(AE2:BI2)</f>
        <v>1.9999999999999993E-4</v>
      </c>
      <c r="BL2" s="8">
        <f t="shared" ref="BL2:BL37" si="2">MAX(AE2:BI2)</f>
        <v>8.9999999999999993E-3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29:106" ht="15.75" thickBot="1" x14ac:dyDescent="0.3">
      <c r="AC3" s="5" t="s">
        <v>37</v>
      </c>
      <c r="AD3" s="6">
        <v>1.2757000000000001</v>
      </c>
      <c r="AE3" s="7"/>
      <c r="AF3" s="7">
        <v>-1.15E-2</v>
      </c>
      <c r="AG3" s="7">
        <v>2.3999999999999998E-3</v>
      </c>
      <c r="AH3" s="7">
        <v>7.7999999999999996E-3</v>
      </c>
      <c r="AI3" s="7"/>
      <c r="AJ3" s="7"/>
      <c r="AK3" s="7">
        <v>4.4000000000000003E-3</v>
      </c>
      <c r="AL3" s="7">
        <v>-4.8999999999999998E-3</v>
      </c>
      <c r="AM3" s="7">
        <v>5.7000000000000002E-3</v>
      </c>
      <c r="AN3" s="7">
        <v>-3.2000000000000002E-3</v>
      </c>
      <c r="AO3" s="7">
        <v>7.1000000000000004E-3</v>
      </c>
      <c r="AP3" s="7"/>
      <c r="AQ3" s="7"/>
      <c r="AR3" s="7">
        <v>2.5000000000000001E-3</v>
      </c>
      <c r="AS3" s="7">
        <v>-4.0000000000000002E-4</v>
      </c>
      <c r="AT3" s="7">
        <v>1.1999999999999999E-3</v>
      </c>
      <c r="AU3" s="7">
        <v>8.2000000000000007E-3</v>
      </c>
      <c r="AV3" s="7">
        <v>-8.5000000000000006E-3</v>
      </c>
      <c r="AW3" s="7"/>
      <c r="AX3" s="7"/>
      <c r="AY3" s="7">
        <v>1.4E-3</v>
      </c>
      <c r="AZ3" s="7">
        <v>5.1999999999999998E-3</v>
      </c>
      <c r="BA3" s="7">
        <v>8.6999999999999994E-3</v>
      </c>
      <c r="BB3" s="7">
        <v>-5.9999999999999995E-4</v>
      </c>
      <c r="BC3" s="7">
        <v>1.0200000000000001E-2</v>
      </c>
      <c r="BD3" s="7"/>
      <c r="BE3" s="7"/>
      <c r="BF3" s="7">
        <v>-2.8999999999999998E-3</v>
      </c>
      <c r="BG3" s="7">
        <v>-6.8999999999999999E-3</v>
      </c>
      <c r="BH3" s="7">
        <v>3.5000000000000001E-3</v>
      </c>
      <c r="BI3" s="280">
        <v>2.7000000000000001E-3</v>
      </c>
      <c r="BJ3" s="8">
        <f t="shared" si="0"/>
        <v>-1.15E-2</v>
      </c>
      <c r="BK3" s="8">
        <f t="shared" si="1"/>
        <v>1.459090909090909E-3</v>
      </c>
      <c r="BL3" s="8">
        <f t="shared" si="2"/>
        <v>1.0200000000000001E-2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29:106" ht="15.75" thickBot="1" x14ac:dyDescent="0.3">
      <c r="AC4" s="5" t="s">
        <v>38</v>
      </c>
      <c r="AD4" s="6">
        <v>0.98160000000000003</v>
      </c>
      <c r="AE4" s="7"/>
      <c r="AF4" s="7">
        <v>8.6999999999999994E-3</v>
      </c>
      <c r="AG4" s="7">
        <v>-2.8999999999999998E-3</v>
      </c>
      <c r="AH4" s="7">
        <v>-2.0000000000000001E-4</v>
      </c>
      <c r="AI4" s="7"/>
      <c r="AJ4" s="7"/>
      <c r="AK4" s="7">
        <v>-6.6E-3</v>
      </c>
      <c r="AL4" s="7">
        <v>2E-3</v>
      </c>
      <c r="AM4" s="7">
        <v>-6.8999999999999999E-3</v>
      </c>
      <c r="AN4" s="7">
        <v>1.06E-2</v>
      </c>
      <c r="AO4" s="7">
        <v>-2.0000000000000001E-4</v>
      </c>
      <c r="AP4" s="7"/>
      <c r="AQ4" s="7"/>
      <c r="AR4" s="7">
        <v>-2.7000000000000001E-3</v>
      </c>
      <c r="AS4" s="7">
        <v>6.8999999999999999E-3</v>
      </c>
      <c r="AT4" s="7">
        <v>3.0000000000000001E-3</v>
      </c>
      <c r="AU4" s="7">
        <v>3.8999999999999998E-3</v>
      </c>
      <c r="AV4" s="7">
        <v>1.6000000000000001E-3</v>
      </c>
      <c r="AW4" s="7"/>
      <c r="AX4" s="7"/>
      <c r="AY4" s="7">
        <v>1.4E-3</v>
      </c>
      <c r="AZ4" s="7">
        <v>2.9999999999999997E-4</v>
      </c>
      <c r="BA4" s="7">
        <v>-2.3999999999999998E-3</v>
      </c>
      <c r="BB4" s="7">
        <v>1.8E-3</v>
      </c>
      <c r="BC4" s="7">
        <v>-3.2000000000000002E-3</v>
      </c>
      <c r="BD4" s="7"/>
      <c r="BE4" s="7"/>
      <c r="BF4" s="7">
        <v>-1.4E-3</v>
      </c>
      <c r="BG4" s="7">
        <v>3.3E-3</v>
      </c>
      <c r="BH4" s="7">
        <v>-5.0000000000000001E-4</v>
      </c>
      <c r="BI4" s="280">
        <v>-1.6000000000000001E-3</v>
      </c>
      <c r="BJ4" s="8">
        <f t="shared" si="0"/>
        <v>-6.8999999999999999E-3</v>
      </c>
      <c r="BK4" s="8">
        <f t="shared" si="1"/>
        <v>6.7727272727272731E-4</v>
      </c>
      <c r="BL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29:106" ht="15.75" thickBot="1" x14ac:dyDescent="0.3">
      <c r="AC5" s="5" t="s">
        <v>39</v>
      </c>
      <c r="AD5" s="6">
        <v>109.613</v>
      </c>
      <c r="AE5" s="7"/>
      <c r="AF5" s="7">
        <v>-6.1000000000000004E-3</v>
      </c>
      <c r="AG5" s="7">
        <v>-1.11E-2</v>
      </c>
      <c r="AH5" s="7">
        <v>7.9000000000000008E-3</v>
      </c>
      <c r="AI5" s="7"/>
      <c r="AJ5" s="7"/>
      <c r="AK5" s="7">
        <v>2.5999999999999999E-3</v>
      </c>
      <c r="AL5" s="7">
        <v>6.9999999999999999E-4</v>
      </c>
      <c r="AM5" s="7">
        <v>-5.4999999999999997E-3</v>
      </c>
      <c r="AN5" s="7">
        <v>2.8999999999999998E-3</v>
      </c>
      <c r="AO5" s="7">
        <v>1.1999999999999999E-3</v>
      </c>
      <c r="AP5" s="7"/>
      <c r="AQ5" s="7"/>
      <c r="AR5" s="7">
        <v>-2.8E-3</v>
      </c>
      <c r="AS5" s="7">
        <v>5.1999999999999998E-3</v>
      </c>
      <c r="AT5" s="7">
        <v>4.1999999999999997E-3</v>
      </c>
      <c r="AU5" s="7">
        <v>1.4E-3</v>
      </c>
      <c r="AV5" s="7">
        <v>4.4999999999999997E-3</v>
      </c>
      <c r="AW5" s="7"/>
      <c r="AX5" s="7"/>
      <c r="AY5" s="7">
        <v>-8.9999999999999998E-4</v>
      </c>
      <c r="AZ5" s="7">
        <v>-2.7000000000000001E-3</v>
      </c>
      <c r="BA5" s="7">
        <v>2E-3</v>
      </c>
      <c r="BB5" s="7">
        <v>1E-4</v>
      </c>
      <c r="BC5" s="7">
        <v>-1.1000000000000001E-3</v>
      </c>
      <c r="BD5" s="7"/>
      <c r="BE5" s="7"/>
      <c r="BF5" s="7">
        <v>-2E-3</v>
      </c>
      <c r="BG5" s="7">
        <v>2.9999999999999997E-4</v>
      </c>
      <c r="BH5" s="7">
        <v>-3.2000000000000002E-3</v>
      </c>
      <c r="BI5" s="280">
        <v>-3.2000000000000002E-3</v>
      </c>
      <c r="BJ5" s="8">
        <f t="shared" si="0"/>
        <v>-1.11E-2</v>
      </c>
      <c r="BK5" s="8">
        <f t="shared" si="1"/>
        <v>-2.5454545454545462E-4</v>
      </c>
      <c r="BL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29:106" ht="15.75" thickBot="1" x14ac:dyDescent="0.3">
      <c r="AC6" s="5" t="s">
        <v>40</v>
      </c>
      <c r="AD6" s="6">
        <v>0.70489999999999997</v>
      </c>
      <c r="AE6" s="7"/>
      <c r="AF6" s="7">
        <v>-9.2999999999999992E-3</v>
      </c>
      <c r="AG6" s="7">
        <v>3.0999999999999999E-3</v>
      </c>
      <c r="AH6" s="7">
        <v>1.6400000000000001E-2</v>
      </c>
      <c r="AI6" s="7"/>
      <c r="AJ6" s="7"/>
      <c r="AK6" s="7">
        <v>4.3E-3</v>
      </c>
      <c r="AL6" s="7">
        <v>-1E-3</v>
      </c>
      <c r="AM6" s="7">
        <v>4.5999999999999999E-3</v>
      </c>
      <c r="AN6" s="7">
        <v>2.2000000000000001E-3</v>
      </c>
      <c r="AO6" s="7">
        <v>3.8E-3</v>
      </c>
      <c r="AP6" s="7"/>
      <c r="AQ6" s="7"/>
      <c r="AR6" s="7">
        <v>-2.3E-3</v>
      </c>
      <c r="AS6" s="7">
        <v>2.9999999999999997E-4</v>
      </c>
      <c r="AT6" s="7">
        <v>-4.3E-3</v>
      </c>
      <c r="AU6" s="7">
        <v>3.7000000000000002E-3</v>
      </c>
      <c r="AV6" s="7">
        <v>-3.7000000000000002E-3</v>
      </c>
      <c r="AW6" s="7"/>
      <c r="AX6" s="7"/>
      <c r="AY6" s="7">
        <v>-4.0000000000000002E-4</v>
      </c>
      <c r="AZ6" s="7">
        <v>-5.4000000000000003E-3</v>
      </c>
      <c r="BA6" s="7">
        <v>2.8E-3</v>
      </c>
      <c r="BB6" s="7">
        <v>-6.7999999999999996E-3</v>
      </c>
      <c r="BC6" s="7">
        <v>1.24E-2</v>
      </c>
      <c r="BD6" s="7"/>
      <c r="BE6" s="7"/>
      <c r="BF6" s="7">
        <v>-1.8E-3</v>
      </c>
      <c r="BG6" s="7">
        <v>-2.0999999999999999E-3</v>
      </c>
      <c r="BH6" s="7">
        <v>1.3299999999999999E-2</v>
      </c>
      <c r="BI6" s="280">
        <v>3.5999999999999999E-3</v>
      </c>
      <c r="BJ6" s="8">
        <f t="shared" si="0"/>
        <v>-9.2999999999999992E-3</v>
      </c>
      <c r="BK6" s="8">
        <f t="shared" si="1"/>
        <v>1.518181818181818E-3</v>
      </c>
      <c r="BL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29:106" ht="15.75" thickBot="1" x14ac:dyDescent="0.3">
      <c r="AC7" s="5" t="s">
        <v>41</v>
      </c>
      <c r="AD7" s="6">
        <v>0.67154999999999998</v>
      </c>
      <c r="AE7" s="7"/>
      <c r="AF7" s="7">
        <v>-8.8999999999999999E-3</v>
      </c>
      <c r="AG7" s="7">
        <v>6.0000000000000001E-3</v>
      </c>
      <c r="AH7" s="7">
        <v>6.7000000000000002E-3</v>
      </c>
      <c r="AI7" s="7"/>
      <c r="AJ7" s="7"/>
      <c r="AK7" s="7">
        <v>3.3999999999999998E-3</v>
      </c>
      <c r="AL7" s="7">
        <v>-4.1999999999999997E-3</v>
      </c>
      <c r="AM7" s="7">
        <v>1.0500000000000001E-2</v>
      </c>
      <c r="AN7" s="7">
        <v>-1E-3</v>
      </c>
      <c r="AO7" s="7">
        <v>8.0999999999999996E-3</v>
      </c>
      <c r="AP7" s="7"/>
      <c r="AQ7" s="7"/>
      <c r="AR7" s="7">
        <v>-1.6000000000000001E-3</v>
      </c>
      <c r="AS7" s="7">
        <v>-1.2999999999999999E-3</v>
      </c>
      <c r="AT7" s="7">
        <v>-5.5999999999999999E-3</v>
      </c>
      <c r="AU7" s="7">
        <v>-1.9E-3</v>
      </c>
      <c r="AV7" s="7">
        <v>-3.0999999999999999E-3</v>
      </c>
      <c r="AW7" s="7"/>
      <c r="AX7" s="7"/>
      <c r="AY7" s="7">
        <v>-1.2999999999999999E-3</v>
      </c>
      <c r="AZ7" s="7">
        <v>1.2999999999999999E-3</v>
      </c>
      <c r="BA7" s="7">
        <v>6.1999999999999998E-3</v>
      </c>
      <c r="BB7" s="7">
        <v>-3.8E-3</v>
      </c>
      <c r="BC7" s="7">
        <v>1.1299999999999999E-2</v>
      </c>
      <c r="BD7" s="7"/>
      <c r="BE7" s="7"/>
      <c r="BF7" s="7">
        <v>-1.1000000000000001E-3</v>
      </c>
      <c r="BG7" s="7">
        <v>-1E-4</v>
      </c>
      <c r="BH7" s="7">
        <v>9.7999999999999997E-3</v>
      </c>
      <c r="BI7" s="280">
        <v>3.5000000000000001E-3</v>
      </c>
      <c r="BJ7" s="8">
        <f t="shared" si="0"/>
        <v>-8.8999999999999999E-3</v>
      </c>
      <c r="BK7" s="8">
        <f t="shared" si="1"/>
        <v>1.4954545454545455E-3</v>
      </c>
      <c r="BL7" s="8">
        <f t="shared" si="2"/>
        <v>1.1299999999999999E-2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29:106" ht="15.75" thickBot="1" x14ac:dyDescent="0.3">
      <c r="AC8" s="5" t="s">
        <v>42</v>
      </c>
      <c r="AD8" s="6">
        <v>1.3637999999999999</v>
      </c>
      <c r="AE8" s="7"/>
      <c r="AF8" s="7">
        <v>-3.3E-3</v>
      </c>
      <c r="AG8" s="7">
        <v>-7.3000000000000001E-3</v>
      </c>
      <c r="AH8" s="7">
        <v>-8.0999999999999996E-3</v>
      </c>
      <c r="AI8" s="7"/>
      <c r="AJ8" s="7"/>
      <c r="AK8" s="7">
        <v>-5.4999999999999997E-3</v>
      </c>
      <c r="AL8" s="7">
        <v>-1.4E-3</v>
      </c>
      <c r="AM8" s="7">
        <v>-4.4999999999999997E-3</v>
      </c>
      <c r="AN8" s="7">
        <v>2.3E-3</v>
      </c>
      <c r="AO8" s="7">
        <v>2.7000000000000001E-3</v>
      </c>
      <c r="AP8" s="7"/>
      <c r="AQ8" s="7"/>
      <c r="AR8" s="7">
        <v>8.9999999999999998E-4</v>
      </c>
      <c r="AS8" s="7">
        <v>-1E-3</v>
      </c>
      <c r="AT8" s="7">
        <v>-2.9999999999999997E-4</v>
      </c>
      <c r="AU8" s="7">
        <v>1.6999999999999999E-3</v>
      </c>
      <c r="AV8" s="7">
        <v>-8.0000000000000004E-4</v>
      </c>
      <c r="AW8" s="7"/>
      <c r="AX8" s="7"/>
      <c r="AY8" s="7">
        <v>2.5000000000000001E-3</v>
      </c>
      <c r="AZ8" s="7">
        <v>4.7000000000000002E-3</v>
      </c>
      <c r="BA8" s="7">
        <v>-5.9999999999999995E-4</v>
      </c>
      <c r="BB8" s="7">
        <v>8.9999999999999998E-4</v>
      </c>
      <c r="BC8" s="7">
        <v>-9.5999999999999992E-3</v>
      </c>
      <c r="BD8" s="7"/>
      <c r="BE8" s="7"/>
      <c r="BF8" s="7">
        <v>3.0000000000000001E-3</v>
      </c>
      <c r="BG8" s="7">
        <v>1E-3</v>
      </c>
      <c r="BH8" s="7">
        <v>-8.6E-3</v>
      </c>
      <c r="BI8" s="280">
        <v>-2E-3</v>
      </c>
      <c r="BJ8" s="8">
        <f t="shared" si="0"/>
        <v>-9.5999999999999992E-3</v>
      </c>
      <c r="BK8" s="8">
        <f t="shared" si="1"/>
        <v>-1.5136363636363635E-3</v>
      </c>
      <c r="BL8" s="8">
        <f t="shared" si="2"/>
        <v>4.7000000000000002E-3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29:106" ht="15.75" thickBot="1" x14ac:dyDescent="0.3">
      <c r="AC9" s="12" t="s">
        <v>43</v>
      </c>
      <c r="AD9" s="13"/>
      <c r="AE9" s="14">
        <f>SUM( -AE2, -AE3,AE4,AE5, -AE6, -AE7,AE8)</f>
        <v>0</v>
      </c>
      <c r="AF9" s="14">
        <f>SUM( -AF2, -AF3,AF4,AF5, -AF6, -AF7,AF8)</f>
        <v>3.9199999999999999E-2</v>
      </c>
      <c r="AG9" s="14">
        <f>SUM( -AG2, -AG3,AG4,AG5, -AG6, -AG7,AG8)</f>
        <v>-3.73E-2</v>
      </c>
      <c r="AH9" s="14">
        <f>SUM( -AH2, -AH3,AH4,AH5, -AH6, -AH7,AH8)</f>
        <v>-3.1699999999999999E-2</v>
      </c>
      <c r="AI9" s="14">
        <f t="shared" ref="AI9:AN9" si="6">SUM( -AI2, -AI3,AI4,AI5, -AI6, -AI7,AI8)</f>
        <v>0</v>
      </c>
      <c r="AJ9" s="14">
        <f t="shared" si="6"/>
        <v>0</v>
      </c>
      <c r="AK9" s="14">
        <f t="shared" si="6"/>
        <v>-2.8499999999999998E-2</v>
      </c>
      <c r="AL9" s="14">
        <f>SUM( -AL2, -AL3,AL4,AL5, -AL6, -AL7,AL8)</f>
        <v>1.4499999999999997E-2</v>
      </c>
      <c r="AM9" s="14">
        <f>SUM( -AM2, -AM3,AM4,AM5, -AM6, -AM7,AM8)</f>
        <v>-4.6599999999999996E-2</v>
      </c>
      <c r="AN9" s="14">
        <f t="shared" si="6"/>
        <v>2.1500000000000002E-2</v>
      </c>
      <c r="AO9" s="14">
        <f t="shared" ref="AO9:BA9" si="7">SUM( -AO2, -AO3,AO4,AO5, -AO6, -AO7,AO8)</f>
        <v>-1.1900000000000001E-2</v>
      </c>
      <c r="AP9" s="14">
        <f t="shared" si="7"/>
        <v>0</v>
      </c>
      <c r="AQ9" s="14">
        <f t="shared" si="7"/>
        <v>0</v>
      </c>
      <c r="AR9" s="14">
        <f t="shared" si="7"/>
        <v>-3.3E-3</v>
      </c>
      <c r="AS9" s="14">
        <f t="shared" si="7"/>
        <v>1.7499999999999998E-2</v>
      </c>
      <c r="AT9" s="14">
        <f t="shared" si="7"/>
        <v>1.7499999999999998E-2</v>
      </c>
      <c r="AU9" s="14">
        <f t="shared" si="7"/>
        <v>-2.8000000000000004E-3</v>
      </c>
      <c r="AV9" s="14">
        <f t="shared" si="7"/>
        <v>2.2599999999999999E-2</v>
      </c>
      <c r="AW9" s="14">
        <f t="shared" si="7"/>
        <v>0</v>
      </c>
      <c r="AX9" s="14">
        <f t="shared" si="7"/>
        <v>0</v>
      </c>
      <c r="AY9" s="14">
        <f t="shared" si="7"/>
        <v>3.0999999999999999E-3</v>
      </c>
      <c r="AZ9" s="14">
        <f t="shared" si="7"/>
        <v>1.6000000000000007E-3</v>
      </c>
      <c r="BA9" s="14">
        <f t="shared" si="7"/>
        <v>-2.06E-2</v>
      </c>
      <c r="BB9" s="14">
        <f t="shared" ref="BB9:BI9" si="8">SUM( -BB2, -BB3,BB4,BB5, -BB6, -BB7,BB8)</f>
        <v>2.06E-2</v>
      </c>
      <c r="BC9" s="14">
        <f>SUM( -BC2, -BC3,BC4,BC5, -BC6, -BC7,BC8)</f>
        <v>-5.6799999999999996E-2</v>
      </c>
      <c r="BD9" s="14">
        <f t="shared" si="8"/>
        <v>0</v>
      </c>
      <c r="BE9" s="14">
        <f t="shared" si="8"/>
        <v>0</v>
      </c>
      <c r="BF9" s="14">
        <f t="shared" si="8"/>
        <v>3.7999999999999996E-3</v>
      </c>
      <c r="BG9" s="14">
        <f t="shared" si="8"/>
        <v>1.3299999999999999E-2</v>
      </c>
      <c r="BH9" s="14">
        <f t="shared" si="8"/>
        <v>-4.3200000000000002E-2</v>
      </c>
      <c r="BI9" s="14">
        <f t="shared" si="8"/>
        <v>-1.9299999999999998E-2</v>
      </c>
      <c r="BJ9" s="8">
        <f t="shared" si="0"/>
        <v>-5.6799999999999996E-2</v>
      </c>
      <c r="BK9" s="8">
        <f t="shared" si="1"/>
        <v>-4.09032258064516E-3</v>
      </c>
      <c r="BL9" s="8">
        <f t="shared" si="2"/>
        <v>3.9199999999999999E-2</v>
      </c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29:106" ht="15.75" thickBot="1" x14ac:dyDescent="0.3">
      <c r="AC10" s="5" t="s">
        <v>44</v>
      </c>
      <c r="AD10" s="6">
        <v>0.89770000000000005</v>
      </c>
      <c r="AE10" s="7"/>
      <c r="AF10" s="7">
        <v>2.2000000000000001E-3</v>
      </c>
      <c r="AG10" s="7">
        <v>2.5000000000000001E-3</v>
      </c>
      <c r="AH10" s="7">
        <v>-6.8999999999999999E-3</v>
      </c>
      <c r="AI10" s="7"/>
      <c r="AJ10" s="7"/>
      <c r="AK10" s="7">
        <v>4.1000000000000003E-3</v>
      </c>
      <c r="AL10" s="7">
        <v>2.2000000000000001E-3</v>
      </c>
      <c r="AM10" s="7">
        <v>3.0999999999999999E-3</v>
      </c>
      <c r="AN10" s="7">
        <v>-4.0000000000000002E-4</v>
      </c>
      <c r="AO10" s="7">
        <v>-1.03E-2</v>
      </c>
      <c r="AP10" s="7"/>
      <c r="AQ10" s="7"/>
      <c r="AR10" s="7">
        <v>-2.0999999999999999E-3</v>
      </c>
      <c r="AS10" s="7">
        <v>-4.1999999999999997E-3</v>
      </c>
      <c r="AT10" s="7">
        <v>-3.0000000000000001E-3</v>
      </c>
      <c r="AU10" s="7">
        <v>-7.7000000000000002E-3</v>
      </c>
      <c r="AV10" s="7">
        <v>6.6E-3</v>
      </c>
      <c r="AW10" s="7"/>
      <c r="AX10" s="7"/>
      <c r="AY10" s="7">
        <v>-1.5E-3</v>
      </c>
      <c r="AZ10" s="7">
        <v>-5.4000000000000003E-3</v>
      </c>
      <c r="BA10" s="7">
        <v>-6.6E-3</v>
      </c>
      <c r="BB10" s="7">
        <v>-6.1000000000000004E-3</v>
      </c>
      <c r="BC10" s="7">
        <v>-1.1000000000000001E-3</v>
      </c>
      <c r="BD10" s="7"/>
      <c r="BE10" s="7"/>
      <c r="BF10" s="7">
        <v>4.7999999999999996E-3</v>
      </c>
      <c r="BG10" s="7">
        <v>7.4999999999999997E-3</v>
      </c>
      <c r="BH10" s="7">
        <v>1E-3</v>
      </c>
      <c r="BI10" s="280">
        <v>2.0000000000000001E-4</v>
      </c>
      <c r="BJ10" s="17">
        <f t="shared" si="0"/>
        <v>-1.03E-2</v>
      </c>
      <c r="BK10" s="17">
        <f t="shared" si="1"/>
        <v>-9.5909090909090911E-4</v>
      </c>
      <c r="BL10" s="17">
        <f t="shared" si="2"/>
        <v>7.4999999999999997E-3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29:106" ht="15.75" thickBot="1" x14ac:dyDescent="0.3">
      <c r="AC11" s="5" t="s">
        <v>45</v>
      </c>
      <c r="AD11" s="6">
        <v>1.1255999999999999</v>
      </c>
      <c r="AE11" s="7"/>
      <c r="AF11" s="7">
        <v>-1.8E-3</v>
      </c>
      <c r="AG11" s="7">
        <v>1.8E-3</v>
      </c>
      <c r="AH11" s="7">
        <v>2.0000000000000001E-4</v>
      </c>
      <c r="AI11" s="7"/>
      <c r="AJ11" s="7"/>
      <c r="AK11" s="7">
        <v>5.9999999999999995E-4</v>
      </c>
      <c r="AL11" s="7">
        <v>-1E-3</v>
      </c>
      <c r="AM11" s="7">
        <v>1.6999999999999999E-3</v>
      </c>
      <c r="AN11" s="7">
        <v>6.7000000000000002E-3</v>
      </c>
      <c r="AO11" s="7">
        <v>-3.2000000000000002E-3</v>
      </c>
      <c r="AP11" s="7"/>
      <c r="AQ11" s="7"/>
      <c r="AR11" s="7">
        <v>-1.6999999999999999E-3</v>
      </c>
      <c r="AS11" s="7">
        <v>2.3E-3</v>
      </c>
      <c r="AT11" s="7">
        <v>1.6000000000000001E-3</v>
      </c>
      <c r="AU11" s="7">
        <v>3.5000000000000001E-3</v>
      </c>
      <c r="AV11" s="7">
        <v>-5.0000000000000001E-4</v>
      </c>
      <c r="AW11" s="7"/>
      <c r="AX11" s="7"/>
      <c r="AY11" s="7">
        <v>2.8E-3</v>
      </c>
      <c r="AZ11" s="7">
        <v>-2.0000000000000001E-4</v>
      </c>
      <c r="BA11" s="7">
        <v>-2.9999999999999997E-4</v>
      </c>
      <c r="BB11" s="7">
        <v>-4.7000000000000002E-3</v>
      </c>
      <c r="BC11" s="7">
        <v>5.7999999999999996E-3</v>
      </c>
      <c r="BD11" s="7"/>
      <c r="BE11" s="7"/>
      <c r="BF11" s="7">
        <v>8.9999999999999998E-4</v>
      </c>
      <c r="BG11" s="7">
        <v>3.5000000000000001E-3</v>
      </c>
      <c r="BH11" s="7">
        <v>4.0000000000000001E-3</v>
      </c>
      <c r="BI11" s="280">
        <v>1.2999999999999999E-3</v>
      </c>
      <c r="BJ11" s="17">
        <f t="shared" si="0"/>
        <v>-4.7000000000000002E-3</v>
      </c>
      <c r="BK11" s="17">
        <f t="shared" si="1"/>
        <v>1.059090909090909E-3</v>
      </c>
      <c r="BL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29:106" ht="15.75" thickBot="1" x14ac:dyDescent="0.3">
      <c r="AC12" s="5" t="s">
        <v>46</v>
      </c>
      <c r="AD12" s="6">
        <v>125.81</v>
      </c>
      <c r="AE12" s="7"/>
      <c r="AF12" s="7">
        <v>-1.7299999999999999E-2</v>
      </c>
      <c r="AG12" s="7">
        <v>-7.1000000000000004E-3</v>
      </c>
      <c r="AH12" s="7">
        <v>8.8999999999999999E-3</v>
      </c>
      <c r="AI12" s="7"/>
      <c r="AJ12" s="7"/>
      <c r="AK12" s="7">
        <v>9.7999999999999997E-3</v>
      </c>
      <c r="AL12" s="7">
        <v>-2E-3</v>
      </c>
      <c r="AM12" s="7">
        <v>3.3999999999999998E-3</v>
      </c>
      <c r="AN12" s="7">
        <v>-8.9999999999999998E-4</v>
      </c>
      <c r="AO12" s="7">
        <v>-1.8E-3</v>
      </c>
      <c r="AP12" s="7"/>
      <c r="AQ12" s="7"/>
      <c r="AR12" s="7">
        <v>-2.8E-3</v>
      </c>
      <c r="AS12" s="7">
        <v>-2.9999999999999997E-4</v>
      </c>
      <c r="AT12" s="7">
        <v>2.8E-3</v>
      </c>
      <c r="AU12" s="7">
        <v>1E-3</v>
      </c>
      <c r="AV12" s="7">
        <v>2.7000000000000001E-3</v>
      </c>
      <c r="AW12" s="7"/>
      <c r="AX12" s="7"/>
      <c r="AY12" s="7">
        <v>0</v>
      </c>
      <c r="AZ12" s="7">
        <v>-3.0999999999999999E-3</v>
      </c>
      <c r="BA12" s="7">
        <v>4.0000000000000001E-3</v>
      </c>
      <c r="BB12" s="7">
        <v>-6.4999999999999997E-3</v>
      </c>
      <c r="BC12" s="7">
        <v>8.6E-3</v>
      </c>
      <c r="BD12" s="7"/>
      <c r="BE12" s="7"/>
      <c r="BF12" s="7">
        <v>8.0000000000000004E-4</v>
      </c>
      <c r="BG12" s="7">
        <v>8.0000000000000004E-4</v>
      </c>
      <c r="BH12" s="7">
        <v>1.5E-3</v>
      </c>
      <c r="BI12" s="280">
        <v>-5.0000000000000001E-4</v>
      </c>
      <c r="BJ12" s="17">
        <f t="shared" si="0"/>
        <v>-1.7299999999999999E-2</v>
      </c>
      <c r="BK12" s="17">
        <f t="shared" si="1"/>
        <v>9.0909090909091093E-5</v>
      </c>
      <c r="BL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29:106" ht="15.75" thickBot="1" x14ac:dyDescent="0.3">
      <c r="AC13" s="5" t="s">
        <v>47</v>
      </c>
      <c r="AD13" s="6">
        <v>1.6263000000000001</v>
      </c>
      <c r="AE13" s="7"/>
      <c r="AF13" s="7">
        <v>-1E-3</v>
      </c>
      <c r="AG13" s="7">
        <v>1.6999999999999999E-3</v>
      </c>
      <c r="AH13" s="7">
        <v>-1.5599999999999999E-2</v>
      </c>
      <c r="AI13" s="7"/>
      <c r="AJ13" s="7"/>
      <c r="AK13" s="7">
        <v>3.3E-3</v>
      </c>
      <c r="AL13" s="7">
        <v>-1.8E-3</v>
      </c>
      <c r="AM13" s="7">
        <v>4.7000000000000002E-3</v>
      </c>
      <c r="AN13" s="7">
        <v>-5.7999999999999996E-3</v>
      </c>
      <c r="AO13" s="7">
        <v>-7.1000000000000004E-3</v>
      </c>
      <c r="AP13" s="7"/>
      <c r="AQ13" s="7"/>
      <c r="AR13" s="7">
        <v>2.5999999999999999E-3</v>
      </c>
      <c r="AS13" s="7">
        <v>-4.7999999999999996E-3</v>
      </c>
      <c r="AT13" s="7">
        <v>2.8E-3</v>
      </c>
      <c r="AU13" s="7">
        <v>-3.5000000000000001E-3</v>
      </c>
      <c r="AV13" s="7">
        <v>1.8E-3</v>
      </c>
      <c r="AW13" s="7"/>
      <c r="AX13" s="7"/>
      <c r="AY13" s="7">
        <v>6.9999999999999999E-4</v>
      </c>
      <c r="AZ13" s="7">
        <v>5.3E-3</v>
      </c>
      <c r="BA13" s="7">
        <v>-4.0000000000000002E-4</v>
      </c>
      <c r="BB13" s="7">
        <v>5.0000000000000001E-4</v>
      </c>
      <c r="BC13" s="7">
        <v>-2.7000000000000001E-3</v>
      </c>
      <c r="BD13" s="7"/>
      <c r="BE13" s="7"/>
      <c r="BF13" s="7">
        <v>4.1000000000000003E-3</v>
      </c>
      <c r="BG13" s="7">
        <v>2.5999999999999999E-3</v>
      </c>
      <c r="BH13" s="7">
        <v>-8.6E-3</v>
      </c>
      <c r="BI13" s="280">
        <v>-5.9999999999999995E-4</v>
      </c>
      <c r="BJ13" s="17">
        <f t="shared" si="0"/>
        <v>-1.5599999999999999E-2</v>
      </c>
      <c r="BK13" s="17">
        <f t="shared" si="1"/>
        <v>-9.9090909090909112E-4</v>
      </c>
      <c r="BL13" s="17">
        <f t="shared" si="2"/>
        <v>5.3E-3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29:106" ht="15.75" thickBot="1" x14ac:dyDescent="0.3">
      <c r="AC14" s="5" t="s">
        <v>48</v>
      </c>
      <c r="AD14" s="6">
        <v>1.7045999999999999</v>
      </c>
      <c r="AE14" s="7"/>
      <c r="AF14" s="7">
        <v>-1E-4</v>
      </c>
      <c r="AG14" s="7">
        <v>-1.1000000000000001E-3</v>
      </c>
      <c r="AH14" s="7">
        <v>-6.4000000000000003E-3</v>
      </c>
      <c r="AI14" s="7"/>
      <c r="AJ14" s="7"/>
      <c r="AK14" s="7">
        <v>4.8999999999999998E-3</v>
      </c>
      <c r="AL14" s="7">
        <v>1.8E-3</v>
      </c>
      <c r="AM14" s="7">
        <v>-8.0000000000000004E-4</v>
      </c>
      <c r="AN14" s="7">
        <v>-2.3999999999999998E-3</v>
      </c>
      <c r="AO14" s="7">
        <v>-1.11E-2</v>
      </c>
      <c r="AP14" s="7"/>
      <c r="AQ14" s="7"/>
      <c r="AR14" s="7">
        <v>2.2000000000000001E-3</v>
      </c>
      <c r="AS14" s="7">
        <v>-3.5000000000000001E-3</v>
      </c>
      <c r="AT14" s="7">
        <v>4.1999999999999997E-3</v>
      </c>
      <c r="AU14" s="7">
        <v>2.2000000000000001E-3</v>
      </c>
      <c r="AV14" s="7">
        <v>1.5E-3</v>
      </c>
      <c r="AW14" s="7"/>
      <c r="AX14" s="7"/>
      <c r="AY14" s="7">
        <v>1.8E-3</v>
      </c>
      <c r="AZ14" s="7">
        <v>-8.9999999999999998E-4</v>
      </c>
      <c r="BA14" s="7">
        <v>-3.3999999999999998E-3</v>
      </c>
      <c r="BB14" s="7">
        <v>-2.5999999999999999E-3</v>
      </c>
      <c r="BC14" s="7">
        <v>-1.9E-3</v>
      </c>
      <c r="BD14" s="7"/>
      <c r="BE14" s="7"/>
      <c r="BF14" s="7">
        <v>3.3999999999999998E-3</v>
      </c>
      <c r="BG14" s="7">
        <v>8.0000000000000004E-4</v>
      </c>
      <c r="BH14" s="7">
        <v>-4.7999999999999996E-3</v>
      </c>
      <c r="BI14" s="280">
        <v>-1E-4</v>
      </c>
      <c r="BJ14" s="17">
        <f t="shared" si="0"/>
        <v>-1.11E-2</v>
      </c>
      <c r="BK14" s="17">
        <f t="shared" si="1"/>
        <v>-7.4090909090909101E-4</v>
      </c>
      <c r="BL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29:106" ht="15.75" thickBot="1" x14ac:dyDescent="0.3">
      <c r="AC15" s="5" t="s">
        <v>49</v>
      </c>
      <c r="AD15" s="6">
        <v>1.5636000000000001</v>
      </c>
      <c r="AE15" s="7"/>
      <c r="AF15" s="7">
        <v>-1.37E-2</v>
      </c>
      <c r="AG15" s="7">
        <v>-2.8999999999999998E-3</v>
      </c>
      <c r="AH15" s="7">
        <v>-7.6E-3</v>
      </c>
      <c r="AI15" s="7"/>
      <c r="AJ15" s="7"/>
      <c r="AK15" s="7">
        <v>1.4E-3</v>
      </c>
      <c r="AL15" s="7">
        <v>-4.4999999999999997E-3</v>
      </c>
      <c r="AM15" s="7">
        <v>4.4999999999999997E-3</v>
      </c>
      <c r="AN15" s="7">
        <v>-1.4E-3</v>
      </c>
      <c r="AO15" s="7">
        <v>-6.9999999999999999E-4</v>
      </c>
      <c r="AP15" s="7"/>
      <c r="AQ15" s="7"/>
      <c r="AR15" s="7">
        <v>8.9999999999999998E-4</v>
      </c>
      <c r="AS15" s="7">
        <v>-6.0000000000000001E-3</v>
      </c>
      <c r="AT15" s="7">
        <v>-2.2000000000000001E-3</v>
      </c>
      <c r="AU15" s="7">
        <v>1.6000000000000001E-3</v>
      </c>
      <c r="AV15" s="7">
        <v>-2.7000000000000001E-3</v>
      </c>
      <c r="AW15" s="7"/>
      <c r="AX15" s="7"/>
      <c r="AY15" s="7">
        <v>2.8999999999999998E-3</v>
      </c>
      <c r="AZ15" s="7">
        <v>4.1999999999999997E-3</v>
      </c>
      <c r="BA15" s="7">
        <v>1.1999999999999999E-3</v>
      </c>
      <c r="BB15" s="7">
        <v>-5.7000000000000002E-3</v>
      </c>
      <c r="BC15" s="7">
        <v>-2.9999999999999997E-4</v>
      </c>
      <c r="BD15" s="7"/>
      <c r="BE15" s="7"/>
      <c r="BF15" s="7">
        <v>4.8999999999999998E-3</v>
      </c>
      <c r="BG15" s="7">
        <v>1.4E-3</v>
      </c>
      <c r="BH15" s="7">
        <v>-4.3E-3</v>
      </c>
      <c r="BI15" s="280">
        <v>8.0000000000000004E-4</v>
      </c>
      <c r="BJ15" s="17">
        <f t="shared" si="0"/>
        <v>-1.37E-2</v>
      </c>
      <c r="BK15" s="17">
        <f t="shared" si="1"/>
        <v>-1.2818181818181817E-3</v>
      </c>
      <c r="BL15" s="17">
        <f t="shared" si="2"/>
        <v>4.8999999999999998E-3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29:106" ht="15.75" thickBot="1" x14ac:dyDescent="0.3">
      <c r="AC16" s="19" t="s">
        <v>50</v>
      </c>
      <c r="AD16" s="20"/>
      <c r="AE16" s="21">
        <f>SUM(AE2,AE10:AE15)</f>
        <v>0</v>
      </c>
      <c r="AF16" s="21">
        <f>SUM(AF2,AF10:AF15)</f>
        <v>-4.19E-2</v>
      </c>
      <c r="AG16" s="21">
        <f>SUM(AG2,AG10:AG15)</f>
        <v>-6.0000000000000157E-4</v>
      </c>
      <c r="AH16" s="21">
        <f>SUM(AH2,AH10:AH15)</f>
        <v>-2.7E-2</v>
      </c>
      <c r="AI16" s="21">
        <f t="shared" ref="AI16:AO16" si="12">SUM(AI2,AI10:AI15)</f>
        <v>0</v>
      </c>
      <c r="AJ16" s="21">
        <f t="shared" si="12"/>
        <v>0</v>
      </c>
      <c r="AK16" s="21">
        <f t="shared" si="12"/>
        <v>3.1E-2</v>
      </c>
      <c r="AL16" s="21">
        <f t="shared" si="12"/>
        <v>-8.3999999999999995E-3</v>
      </c>
      <c r="AM16" s="21">
        <f t="shared" si="12"/>
        <v>2.5500000000000002E-2</v>
      </c>
      <c r="AN16" s="21">
        <f t="shared" si="12"/>
        <v>-7.899999999999999E-3</v>
      </c>
      <c r="AO16" s="21">
        <f t="shared" si="12"/>
        <v>-3.7600000000000001E-2</v>
      </c>
      <c r="AP16" s="21">
        <f>SUM(AP2,AP10:AP15)</f>
        <v>0</v>
      </c>
      <c r="AQ16" s="21">
        <f>SUM(AQ2,AQ10:AQ15)</f>
        <v>0</v>
      </c>
      <c r="AR16" s="21">
        <f>SUM(AR2,AR10:AR15)</f>
        <v>-8.0000000000000058E-4</v>
      </c>
      <c r="AS16" s="21">
        <f>SUM(AS2,AS10:AS15)</f>
        <v>-2.1499999999999998E-2</v>
      </c>
      <c r="AT16" s="21">
        <f>SUM(AT2,AT10:AT15)</f>
        <v>4.3E-3</v>
      </c>
      <c r="AU16" s="21">
        <f t="shared" ref="AU16:AV16" si="13">SUM(AU2,AU10:AU15)</f>
        <v>-3.1000000000000012E-3</v>
      </c>
      <c r="AV16" s="21">
        <f t="shared" si="13"/>
        <v>7.3999999999999995E-3</v>
      </c>
      <c r="AW16" s="21">
        <f>SUM(AW2,AW10:AW15)</f>
        <v>0</v>
      </c>
      <c r="AX16" s="21">
        <f>SUM(AX2,AX10:AX15)</f>
        <v>0</v>
      </c>
      <c r="AY16" s="21">
        <f>SUM(AY2,AY10:AY15)</f>
        <v>6.8999999999999999E-3</v>
      </c>
      <c r="AZ16" s="21">
        <f>SUM(AZ2,AZ10:AZ15)</f>
        <v>-5.0000000000000044E-4</v>
      </c>
      <c r="BA16" s="21">
        <f>SUM(BA2,BA10:BA15)</f>
        <v>-3.5999999999999999E-3</v>
      </c>
      <c r="BB16" s="21">
        <f t="shared" ref="BB16:BC16" si="14">SUM(BB2,BB10:BB15)</f>
        <v>-3.1699999999999992E-2</v>
      </c>
      <c r="BC16" s="21">
        <f t="shared" si="14"/>
        <v>1.7399999999999999E-2</v>
      </c>
      <c r="BD16" s="21">
        <f>SUM(BD2,BD10:BD15)</f>
        <v>0</v>
      </c>
      <c r="BE16" s="21">
        <f>SUM(BE2,BE10:BE15)</f>
        <v>0</v>
      </c>
      <c r="BF16" s="21">
        <f>SUM(BF2,BF10:BF15)</f>
        <v>2.0499999999999997E-2</v>
      </c>
      <c r="BG16" s="21">
        <f>SUM(BG2,BG10,BG11,BG12,BG13,BG14,BG15)</f>
        <v>1.6999999999999998E-2</v>
      </c>
      <c r="BH16" s="21">
        <f>SUM(BH2,BH10:BH15)</f>
        <v>-6.9000000000000008E-3</v>
      </c>
      <c r="BI16" s="21">
        <f>SUM(BI10,BI11,BI12,BI13,BI14,BI15,BI2)</f>
        <v>3.8000000000000004E-3</v>
      </c>
      <c r="BJ16" s="17">
        <f t="shared" si="0"/>
        <v>-4.19E-2</v>
      </c>
      <c r="BK16" s="17">
        <f t="shared" si="1"/>
        <v>-1.8612903225806452E-3</v>
      </c>
      <c r="BL16" s="17">
        <f t="shared" si="2"/>
        <v>3.1E-2</v>
      </c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29:106" ht="15.75" thickBot="1" x14ac:dyDescent="0.3">
      <c r="AC17" s="22" t="s">
        <v>51</v>
      </c>
      <c r="AD17" s="6">
        <v>1.2522</v>
      </c>
      <c r="AE17" s="7"/>
      <c r="AF17" s="7">
        <v>-2.8999999999999998E-3</v>
      </c>
      <c r="AG17" s="7">
        <v>-4.0000000000000002E-4</v>
      </c>
      <c r="AH17" s="7">
        <v>7.7000000000000002E-3</v>
      </c>
      <c r="AI17" s="7"/>
      <c r="AJ17" s="7"/>
      <c r="AK17" s="7">
        <v>-3.0000000000000001E-3</v>
      </c>
      <c r="AL17" s="7">
        <v>-2.8999999999999998E-3</v>
      </c>
      <c r="AM17" s="7">
        <v>-1.1999999999999999E-3</v>
      </c>
      <c r="AN17" s="7">
        <v>7.1999999999999998E-3</v>
      </c>
      <c r="AO17" s="7">
        <v>7.1000000000000004E-3</v>
      </c>
      <c r="AP17" s="7"/>
      <c r="AQ17" s="7"/>
      <c r="AR17" s="7">
        <v>-2.9999999999999997E-4</v>
      </c>
      <c r="AS17" s="7">
        <v>6.7999999999999996E-3</v>
      </c>
      <c r="AT17" s="7">
        <v>4.1000000000000003E-3</v>
      </c>
      <c r="AU17" s="7">
        <v>1.23E-2</v>
      </c>
      <c r="AV17" s="7">
        <v>-7.0000000000000001E-3</v>
      </c>
      <c r="AW17" s="7"/>
      <c r="AX17" s="7"/>
      <c r="AY17" s="7">
        <v>2.7000000000000001E-3</v>
      </c>
      <c r="AZ17" s="7">
        <v>5.5999999999999999E-3</v>
      </c>
      <c r="BA17" s="7">
        <v>6.6E-3</v>
      </c>
      <c r="BB17" s="7">
        <v>1.1999999999999999E-3</v>
      </c>
      <c r="BC17" s="7">
        <v>7.3000000000000001E-3</v>
      </c>
      <c r="BD17" s="7"/>
      <c r="BE17" s="7"/>
      <c r="BF17" s="7">
        <v>-4.1999999999999997E-3</v>
      </c>
      <c r="BG17" s="7">
        <v>-3.5999999999999999E-3</v>
      </c>
      <c r="BH17" s="7">
        <v>3.3E-3</v>
      </c>
      <c r="BI17" s="280">
        <v>1.1000000000000001E-3</v>
      </c>
      <c r="BJ17" s="23">
        <f t="shared" si="0"/>
        <v>-7.0000000000000001E-3</v>
      </c>
      <c r="BK17" s="23">
        <f t="shared" si="1"/>
        <v>2.1590909090909091E-3</v>
      </c>
      <c r="BL17" s="23">
        <f t="shared" si="2"/>
        <v>1.23E-2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29:106" ht="15.75" thickBot="1" x14ac:dyDescent="0.3">
      <c r="AC18" s="22" t="s">
        <v>52</v>
      </c>
      <c r="AD18" s="6">
        <v>139.83000000000001</v>
      </c>
      <c r="AE18" s="7"/>
      <c r="AF18" s="7">
        <v>-1.7399999999999999E-2</v>
      </c>
      <c r="AG18" s="7">
        <v>-8.6999999999999994E-3</v>
      </c>
      <c r="AH18" s="7">
        <v>1.5900000000000001E-2</v>
      </c>
      <c r="AI18" s="7"/>
      <c r="AJ18" s="7"/>
      <c r="AK18" s="7">
        <v>7.1999999999999998E-3</v>
      </c>
      <c r="AL18" s="7">
        <v>-4.0000000000000001E-3</v>
      </c>
      <c r="AM18" s="7">
        <v>2.9999999999999997E-4</v>
      </c>
      <c r="AN18" s="7">
        <v>-2.9999999999999997E-4</v>
      </c>
      <c r="AO18" s="7">
        <v>8.6999999999999994E-3</v>
      </c>
      <c r="AP18" s="7"/>
      <c r="AQ18" s="7"/>
      <c r="AR18" s="7">
        <v>-2.0000000000000001E-4</v>
      </c>
      <c r="AS18" s="7">
        <v>4.8999999999999998E-3</v>
      </c>
      <c r="AT18" s="7">
        <v>5.7000000000000002E-3</v>
      </c>
      <c r="AU18" s="7">
        <v>9.9000000000000008E-3</v>
      </c>
      <c r="AV18" s="7">
        <v>-4.0000000000000001E-3</v>
      </c>
      <c r="AW18" s="7"/>
      <c r="AX18" s="7"/>
      <c r="AY18" s="7">
        <v>8.0000000000000004E-4</v>
      </c>
      <c r="AZ18" s="7">
        <v>2.5000000000000001E-3</v>
      </c>
      <c r="BA18" s="7">
        <v>1.0999999999999999E-2</v>
      </c>
      <c r="BB18" s="7">
        <v>-5.9999999999999995E-4</v>
      </c>
      <c r="BC18" s="7">
        <v>8.8999999999999999E-3</v>
      </c>
      <c r="BD18" s="7"/>
      <c r="BE18" s="7"/>
      <c r="BF18" s="7">
        <v>-4.5999999999999999E-3</v>
      </c>
      <c r="BG18" s="7">
        <v>-6.4000000000000003E-3</v>
      </c>
      <c r="BH18" s="7">
        <v>4.0000000000000002E-4</v>
      </c>
      <c r="BI18" s="280">
        <v>-5.0000000000000001E-4</v>
      </c>
      <c r="BJ18" s="23">
        <f t="shared" si="0"/>
        <v>-1.7399999999999999E-2</v>
      </c>
      <c r="BK18" s="23">
        <f t="shared" si="1"/>
        <v>1.3409090909090905E-3</v>
      </c>
      <c r="BL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29:106" ht="15.75" thickBot="1" x14ac:dyDescent="0.3">
      <c r="AC19" s="22" t="s">
        <v>53</v>
      </c>
      <c r="AD19" s="6">
        <v>1.8096000000000001</v>
      </c>
      <c r="AE19" s="7"/>
      <c r="AF19" s="7">
        <v>-2.2000000000000001E-3</v>
      </c>
      <c r="AG19" s="7">
        <v>-4.0000000000000002E-4</v>
      </c>
      <c r="AH19" s="7">
        <v>-8.3999999999999995E-3</v>
      </c>
      <c r="AI19" s="7"/>
      <c r="AJ19" s="7"/>
      <c r="AK19" s="7">
        <v>2.9999999999999997E-4</v>
      </c>
      <c r="AL19" s="7">
        <v>-3.5999999999999999E-3</v>
      </c>
      <c r="AM19" s="7">
        <v>1.6000000000000001E-3</v>
      </c>
      <c r="AN19" s="7">
        <v>-5.1999999999999998E-3</v>
      </c>
      <c r="AO19" s="7">
        <v>3.5999999999999999E-3</v>
      </c>
      <c r="AP19" s="7"/>
      <c r="AQ19" s="7"/>
      <c r="AR19" s="7">
        <v>5.1000000000000004E-3</v>
      </c>
      <c r="AS19" s="7">
        <v>-2.0000000000000001E-4</v>
      </c>
      <c r="AT19" s="7">
        <v>5.8999999999999999E-3</v>
      </c>
      <c r="AU19" s="7">
        <v>4.7999999999999996E-3</v>
      </c>
      <c r="AV19" s="7">
        <v>-4.7000000000000002E-3</v>
      </c>
      <c r="AW19" s="7"/>
      <c r="AX19" s="7"/>
      <c r="AY19" s="7">
        <v>2.0999999999999999E-3</v>
      </c>
      <c r="AZ19" s="7">
        <v>1.0800000000000001E-2</v>
      </c>
      <c r="BA19" s="7">
        <v>7.1000000000000004E-3</v>
      </c>
      <c r="BB19" s="7">
        <v>6.4999999999999997E-3</v>
      </c>
      <c r="BC19" s="7">
        <v>-1.8E-3</v>
      </c>
      <c r="BD19" s="7"/>
      <c r="BE19" s="7"/>
      <c r="BF19" s="7">
        <v>-5.0000000000000001E-4</v>
      </c>
      <c r="BG19" s="7">
        <v>-4.7000000000000002E-3</v>
      </c>
      <c r="BH19" s="7">
        <v>-9.4000000000000004E-3</v>
      </c>
      <c r="BI19" s="280">
        <v>-6.9999999999999999E-4</v>
      </c>
      <c r="BJ19" s="23">
        <f t="shared" si="0"/>
        <v>-9.4000000000000004E-3</v>
      </c>
      <c r="BK19" s="23">
        <f t="shared" si="1"/>
        <v>2.7272727272727268E-4</v>
      </c>
      <c r="BL19" s="23">
        <f t="shared" si="2"/>
        <v>1.0800000000000001E-2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29:106" ht="15.75" thickBot="1" x14ac:dyDescent="0.3">
      <c r="AC20" s="5" t="s">
        <v>54</v>
      </c>
      <c r="AD20" s="6">
        <v>1.8977999999999999</v>
      </c>
      <c r="AE20" s="7"/>
      <c r="AF20" s="7">
        <v>-1.9E-3</v>
      </c>
      <c r="AG20" s="7">
        <v>-3.3999999999999998E-3</v>
      </c>
      <c r="AH20" s="7">
        <v>8.9999999999999998E-4</v>
      </c>
      <c r="AI20" s="7"/>
      <c r="AJ20" s="7"/>
      <c r="AK20" s="7">
        <v>1.4E-3</v>
      </c>
      <c r="AL20" s="7">
        <v>-5.0000000000000001E-4</v>
      </c>
      <c r="AM20" s="7">
        <v>-4.1999999999999997E-3</v>
      </c>
      <c r="AN20" s="7">
        <v>-2E-3</v>
      </c>
      <c r="AO20" s="7">
        <v>-8.9999999999999998E-4</v>
      </c>
      <c r="AP20" s="7"/>
      <c r="AQ20" s="7"/>
      <c r="AR20" s="7">
        <v>4.5999999999999999E-3</v>
      </c>
      <c r="AS20" s="7">
        <v>1.1000000000000001E-3</v>
      </c>
      <c r="AT20" s="7">
        <v>7.1999999999999998E-3</v>
      </c>
      <c r="AU20" s="7">
        <v>1.0800000000000001E-2</v>
      </c>
      <c r="AV20" s="7">
        <v>-5.3E-3</v>
      </c>
      <c r="AW20" s="7"/>
      <c r="AX20" s="7"/>
      <c r="AY20" s="7">
        <v>3.2000000000000002E-3</v>
      </c>
      <c r="AZ20" s="7">
        <v>4.0000000000000001E-3</v>
      </c>
      <c r="BA20" s="7">
        <v>3.0999999999999999E-3</v>
      </c>
      <c r="BB20" s="7">
        <v>3.2000000000000002E-3</v>
      </c>
      <c r="BC20" s="7">
        <v>-1E-3</v>
      </c>
      <c r="BD20" s="7"/>
      <c r="BE20" s="7"/>
      <c r="BF20" s="7">
        <v>-1.5E-3</v>
      </c>
      <c r="BG20" s="7">
        <v>-6.6E-3</v>
      </c>
      <c r="BH20" s="7">
        <v>-5.8999999999999999E-3</v>
      </c>
      <c r="BI20" s="280">
        <v>-2.0000000000000001E-4</v>
      </c>
      <c r="BJ20" s="23">
        <f t="shared" si="0"/>
        <v>-6.6E-3</v>
      </c>
      <c r="BK20" s="23">
        <f t="shared" si="1"/>
        <v>2.7727272727272735E-4</v>
      </c>
      <c r="BL20" s="23">
        <f t="shared" si="2"/>
        <v>1.0800000000000001E-2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29:106" ht="15.75" thickBot="1" x14ac:dyDescent="0.3">
      <c r="AC21" s="5" t="s">
        <v>55</v>
      </c>
      <c r="AD21" s="6">
        <v>1.7393000000000001</v>
      </c>
      <c r="AE21" s="7"/>
      <c r="AF21" s="7">
        <v>-1.46E-2</v>
      </c>
      <c r="AG21" s="7">
        <v>-4.5999999999999999E-3</v>
      </c>
      <c r="AH21" s="7">
        <v>-2.9999999999999997E-4</v>
      </c>
      <c r="AI21" s="7"/>
      <c r="AJ21" s="7"/>
      <c r="AK21" s="7">
        <v>-1.1000000000000001E-3</v>
      </c>
      <c r="AL21" s="7">
        <v>-6.3E-3</v>
      </c>
      <c r="AM21" s="7">
        <v>1.5E-3</v>
      </c>
      <c r="AN21" s="7">
        <v>-1E-3</v>
      </c>
      <c r="AO21" s="7">
        <v>1.0200000000000001E-2</v>
      </c>
      <c r="AP21" s="7"/>
      <c r="AQ21" s="7"/>
      <c r="AR21" s="7">
        <v>3.3999999999999998E-3</v>
      </c>
      <c r="AS21" s="7">
        <v>-1.1999999999999999E-3</v>
      </c>
      <c r="AT21" s="7">
        <v>1E-3</v>
      </c>
      <c r="AU21" s="7">
        <v>0.01</v>
      </c>
      <c r="AV21" s="7">
        <v>-9.1999999999999998E-3</v>
      </c>
      <c r="AW21" s="7"/>
      <c r="AX21" s="7"/>
      <c r="AY21" s="7">
        <v>3.8999999999999998E-3</v>
      </c>
      <c r="AZ21" s="7">
        <v>9.7999999999999997E-3</v>
      </c>
      <c r="BA21" s="7">
        <v>8.8000000000000005E-3</v>
      </c>
      <c r="BB21" s="7">
        <v>2.9999999999999997E-4</v>
      </c>
      <c r="BC21" s="7">
        <v>5.0000000000000001E-4</v>
      </c>
      <c r="BD21" s="7"/>
      <c r="BE21" s="7"/>
      <c r="BF21" s="7">
        <v>4.0000000000000002E-4</v>
      </c>
      <c r="BG21" s="7">
        <v>-5.7999999999999996E-3</v>
      </c>
      <c r="BH21" s="7">
        <v>-5.1000000000000004E-3</v>
      </c>
      <c r="BI21" s="280">
        <v>6.9999999999999999E-4</v>
      </c>
      <c r="BJ21" s="23">
        <f t="shared" si="0"/>
        <v>-1.46E-2</v>
      </c>
      <c r="BK21" s="23">
        <f t="shared" si="1"/>
        <v>5.9090909090909009E-5</v>
      </c>
      <c r="BL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29:106" ht="15.75" thickBot="1" x14ac:dyDescent="0.3">
      <c r="AC22" s="24" t="s">
        <v>56</v>
      </c>
      <c r="AD22" s="25"/>
      <c r="AE22" s="26">
        <f>SUM(AE3, -AE10,AE17:AE21)</f>
        <v>0</v>
      </c>
      <c r="AF22" s="26">
        <f>SUM(AF3, -AF10,AF17:AF21)</f>
        <v>-5.2700000000000004E-2</v>
      </c>
      <c r="AG22" s="26">
        <f>SUM(AG3, -AG10,AG17:AG21)</f>
        <v>-1.7599999999999998E-2</v>
      </c>
      <c r="AH22" s="26">
        <f>SUM(AH3, -AH10,AH17:AH21)</f>
        <v>3.0500000000000003E-2</v>
      </c>
      <c r="AI22" s="26">
        <f t="shared" ref="AI22:AO22" si="18">SUM(AI3, -AI10,AI17:AI21)</f>
        <v>0</v>
      </c>
      <c r="AJ22" s="26">
        <f t="shared" si="18"/>
        <v>0</v>
      </c>
      <c r="AK22" s="26">
        <f t="shared" si="18"/>
        <v>5.0999999999999995E-3</v>
      </c>
      <c r="AL22" s="26">
        <f t="shared" si="18"/>
        <v>-2.4400000000000002E-2</v>
      </c>
      <c r="AM22" s="26">
        <f t="shared" si="18"/>
        <v>6.0000000000000071E-4</v>
      </c>
      <c r="AN22" s="26">
        <f t="shared" si="18"/>
        <v>-4.1000000000000003E-3</v>
      </c>
      <c r="AO22" s="26">
        <f t="shared" si="18"/>
        <v>4.6100000000000002E-2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1.72E-2</v>
      </c>
      <c r="AS22" s="26">
        <f>SUM(AS3, -AS10,AS17:AS21)</f>
        <v>1.5199999999999998E-2</v>
      </c>
      <c r="AT22" s="26">
        <f>SUM(AT3, -AT10,AT17:AT21)</f>
        <v>2.81E-2</v>
      </c>
      <c r="AU22" s="26">
        <f t="shared" ref="AU22" si="19">SUM(AU3, -AU10,AU17:AU21)</f>
        <v>6.3699999999999993E-2</v>
      </c>
      <c r="AV22" s="26">
        <f t="shared" ref="AV22:BF22" si="20">SUM(AV3, -AV10,AV17:AV21)</f>
        <v>-4.53E-2</v>
      </c>
      <c r="AW22" s="26">
        <f t="shared" si="20"/>
        <v>0</v>
      </c>
      <c r="AX22" s="26">
        <f t="shared" si="20"/>
        <v>0</v>
      </c>
      <c r="AY22" s="26">
        <f t="shared" si="20"/>
        <v>1.5599999999999999E-2</v>
      </c>
      <c r="AZ22" s="26">
        <f t="shared" si="20"/>
        <v>4.3300000000000005E-2</v>
      </c>
      <c r="BA22" s="26">
        <f t="shared" si="20"/>
        <v>5.1900000000000002E-2</v>
      </c>
      <c r="BB22" s="26">
        <f t="shared" si="20"/>
        <v>1.6100000000000003E-2</v>
      </c>
      <c r="BC22" s="26">
        <f t="shared" si="20"/>
        <v>2.5200000000000004E-2</v>
      </c>
      <c r="BD22" s="26">
        <f t="shared" si="20"/>
        <v>0</v>
      </c>
      <c r="BE22" s="26">
        <f t="shared" si="20"/>
        <v>0</v>
      </c>
      <c r="BF22" s="26">
        <f>SUM(BF3, -BF10,BF17:BF21)</f>
        <v>-1.8100000000000002E-2</v>
      </c>
      <c r="BG22" s="26">
        <f>SUM(BG3, -BG10,BG17,BG18,BG19,BG20,BG21)</f>
        <v>-4.1499999999999995E-2</v>
      </c>
      <c r="BH22" s="26">
        <f>SUM(BH3, -BH10,BH17:BH21)</f>
        <v>-1.4200000000000001E-2</v>
      </c>
      <c r="BI22" s="26">
        <f>SUM(BI17,BI18,BI19,BI20,BI21, -BI10,BI3)</f>
        <v>2.9000000000000002E-3</v>
      </c>
      <c r="BJ22" s="23">
        <f t="shared" si="0"/>
        <v>-5.2700000000000004E-2</v>
      </c>
      <c r="BK22" s="23">
        <f t="shared" si="1"/>
        <v>4.6322580645161296E-3</v>
      </c>
      <c r="BL22" s="23">
        <f t="shared" si="2"/>
        <v>6.3699999999999993E-2</v>
      </c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29:106" ht="15.75" thickBot="1" x14ac:dyDescent="0.3">
      <c r="AC23" s="5" t="s">
        <v>57</v>
      </c>
      <c r="AD23" s="6">
        <v>111.69199999999999</v>
      </c>
      <c r="AE23" s="7"/>
      <c r="AF23" s="7">
        <v>-1.49E-2</v>
      </c>
      <c r="AG23" s="7">
        <v>-8.2000000000000007E-3</v>
      </c>
      <c r="AH23" s="7">
        <v>8.3000000000000001E-3</v>
      </c>
      <c r="AI23" s="7"/>
      <c r="AJ23" s="7"/>
      <c r="AK23" s="7">
        <v>1.0699999999999999E-2</v>
      </c>
      <c r="AL23" s="7">
        <v>-2.9999999999999997E-4</v>
      </c>
      <c r="AM23" s="7">
        <v>1.6000000000000001E-3</v>
      </c>
      <c r="AN23" s="7">
        <v>-7.4999999999999997E-3</v>
      </c>
      <c r="AO23" s="7">
        <v>1.6999999999999999E-3</v>
      </c>
      <c r="AP23" s="7"/>
      <c r="AQ23" s="7"/>
      <c r="AR23" s="7">
        <v>-1E-4</v>
      </c>
      <c r="AS23" s="7">
        <v>-1.9E-3</v>
      </c>
      <c r="AT23" s="7">
        <v>1.5E-3</v>
      </c>
      <c r="AU23" s="7">
        <v>-2.2000000000000001E-3</v>
      </c>
      <c r="AV23" s="7">
        <v>3.0999999999999999E-3</v>
      </c>
      <c r="AW23" s="7"/>
      <c r="AX23" s="7"/>
      <c r="AY23" s="7">
        <v>-2.0999999999999999E-3</v>
      </c>
      <c r="AZ23" s="7">
        <v>-2.5000000000000001E-3</v>
      </c>
      <c r="BA23" s="7">
        <v>4.4000000000000003E-3</v>
      </c>
      <c r="BB23" s="7">
        <v>-2.9999999999999997E-4</v>
      </c>
      <c r="BC23" s="7">
        <v>2.3E-3</v>
      </c>
      <c r="BD23" s="7"/>
      <c r="BE23" s="7"/>
      <c r="BF23" s="7">
        <v>2.9999999999999997E-4</v>
      </c>
      <c r="BG23" s="7">
        <v>-2.5000000000000001E-3</v>
      </c>
      <c r="BH23" s="7">
        <v>-2.2000000000000001E-3</v>
      </c>
      <c r="BI23" s="280">
        <v>-1.1000000000000001E-3</v>
      </c>
      <c r="BJ23" s="27">
        <f t="shared" si="0"/>
        <v>-1.49E-2</v>
      </c>
      <c r="BK23" s="27">
        <f t="shared" si="1"/>
        <v>-5.4090909090909114E-4</v>
      </c>
      <c r="BL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29:106" ht="15.75" thickBot="1" x14ac:dyDescent="0.3">
      <c r="AC24" s="5" t="s">
        <v>58</v>
      </c>
      <c r="AD24" s="6">
        <v>0.6915</v>
      </c>
      <c r="AE24" s="7"/>
      <c r="AF24" s="7">
        <v>0</v>
      </c>
      <c r="AG24" s="7">
        <v>1E-4</v>
      </c>
      <c r="AH24" s="7">
        <v>1.6400000000000001E-2</v>
      </c>
      <c r="AI24" s="7"/>
      <c r="AJ24" s="7"/>
      <c r="AK24" s="7">
        <v>-3.0000000000000001E-3</v>
      </c>
      <c r="AL24" s="7">
        <v>8.9999999999999998E-4</v>
      </c>
      <c r="AM24" s="7">
        <v>-2.7000000000000001E-3</v>
      </c>
      <c r="AN24" s="7">
        <v>1.2699999999999999E-2</v>
      </c>
      <c r="AO24" s="7">
        <v>3.8E-3</v>
      </c>
      <c r="AP24" s="7"/>
      <c r="AQ24" s="7"/>
      <c r="AR24" s="7">
        <v>-5.1000000000000004E-3</v>
      </c>
      <c r="AS24" s="7">
        <v>7.1999999999999998E-3</v>
      </c>
      <c r="AT24" s="7">
        <v>-1.5E-3</v>
      </c>
      <c r="AU24" s="7">
        <v>7.4999999999999997E-3</v>
      </c>
      <c r="AV24" s="7">
        <v>-2.3999999999999998E-3</v>
      </c>
      <c r="AW24" s="7"/>
      <c r="AX24" s="7"/>
      <c r="AY24" s="7">
        <v>1.8E-3</v>
      </c>
      <c r="AZ24" s="7">
        <v>-5.1999999999999998E-3</v>
      </c>
      <c r="BA24" s="7">
        <v>2.9999999999999997E-4</v>
      </c>
      <c r="BB24" s="7">
        <v>-5.4000000000000003E-3</v>
      </c>
      <c r="BC24" s="7">
        <v>9.1999999999999998E-3</v>
      </c>
      <c r="BD24" s="7"/>
      <c r="BE24" s="7"/>
      <c r="BF24" s="7">
        <v>-3.5000000000000001E-3</v>
      </c>
      <c r="BG24" s="7">
        <v>1E-3</v>
      </c>
      <c r="BH24" s="7">
        <v>1.2800000000000001E-2</v>
      </c>
      <c r="BI24" s="280">
        <v>1.9E-3</v>
      </c>
      <c r="BJ24" s="27">
        <f t="shared" si="0"/>
        <v>-5.4000000000000003E-3</v>
      </c>
      <c r="BK24" s="27">
        <f t="shared" si="1"/>
        <v>2.1272727272727272E-3</v>
      </c>
      <c r="BL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29:106" ht="15.75" thickBot="1" x14ac:dyDescent="0.3">
      <c r="AC25" s="5" t="s">
        <v>59</v>
      </c>
      <c r="AD25" s="6">
        <v>0.6593</v>
      </c>
      <c r="AE25" s="7"/>
      <c r="AF25" s="7">
        <v>-4.0000000000000002E-4</v>
      </c>
      <c r="AG25" s="7">
        <v>2.8999999999999998E-3</v>
      </c>
      <c r="AH25" s="7">
        <v>6.4000000000000003E-3</v>
      </c>
      <c r="AI25" s="7"/>
      <c r="AJ25" s="7"/>
      <c r="AK25" s="7">
        <v>-4.4999999999999997E-3</v>
      </c>
      <c r="AL25" s="7">
        <v>-2.5999999999999999E-3</v>
      </c>
      <c r="AM25" s="7">
        <v>3.0000000000000001E-3</v>
      </c>
      <c r="AN25" s="7">
        <v>9.1999999999999998E-3</v>
      </c>
      <c r="AO25" s="7">
        <v>7.9000000000000008E-3</v>
      </c>
      <c r="AP25" s="7"/>
      <c r="AQ25" s="7"/>
      <c r="AR25" s="7">
        <v>-4.7999999999999996E-3</v>
      </c>
      <c r="AS25" s="7">
        <v>5.7000000000000002E-3</v>
      </c>
      <c r="AT25" s="7">
        <v>-3.0000000000000001E-3</v>
      </c>
      <c r="AU25" s="7">
        <v>1.5E-3</v>
      </c>
      <c r="AV25" s="7">
        <v>-1.6000000000000001E-3</v>
      </c>
      <c r="AW25" s="7"/>
      <c r="AX25" s="7"/>
      <c r="AY25" s="7">
        <v>2.9999999999999997E-4</v>
      </c>
      <c r="AZ25" s="7">
        <v>2.0999999999999999E-3</v>
      </c>
      <c r="BA25" s="7">
        <v>3.0999999999999999E-3</v>
      </c>
      <c r="BB25" s="7">
        <v>-2.3999999999999998E-3</v>
      </c>
      <c r="BC25" s="7">
        <v>8.2000000000000007E-3</v>
      </c>
      <c r="BD25" s="7"/>
      <c r="BE25" s="7"/>
      <c r="BF25" s="7">
        <v>-2.7000000000000001E-3</v>
      </c>
      <c r="BG25" s="7">
        <v>3.0000000000000001E-3</v>
      </c>
      <c r="BH25" s="7">
        <v>8.9999999999999993E-3</v>
      </c>
      <c r="BI25" s="280">
        <v>1.5E-3</v>
      </c>
      <c r="BJ25" s="27">
        <f t="shared" si="0"/>
        <v>-4.7999999999999996E-3</v>
      </c>
      <c r="BK25" s="27">
        <f t="shared" si="1"/>
        <v>1.9000000000000004E-3</v>
      </c>
      <c r="BL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29:106" ht="15.75" thickBot="1" x14ac:dyDescent="0.3">
      <c r="AC26" s="5" t="s">
        <v>60</v>
      </c>
      <c r="AD26" s="6">
        <v>0.71919999999999995</v>
      </c>
      <c r="AE26" s="7"/>
      <c r="AF26" s="7">
        <v>1.2699999999999999E-2</v>
      </c>
      <c r="AG26" s="7">
        <v>4.7000000000000002E-3</v>
      </c>
      <c r="AH26" s="7">
        <v>7.7000000000000002E-3</v>
      </c>
      <c r="AI26" s="7"/>
      <c r="AJ26" s="7"/>
      <c r="AK26" s="7">
        <v>-1.6000000000000001E-3</v>
      </c>
      <c r="AL26" s="7">
        <v>3.3E-3</v>
      </c>
      <c r="AM26" s="7">
        <v>-2.5999999999999999E-3</v>
      </c>
      <c r="AN26" s="7">
        <v>8.3000000000000001E-3</v>
      </c>
      <c r="AO26" s="7">
        <v>-2.5999999999999999E-3</v>
      </c>
      <c r="AP26" s="7"/>
      <c r="AQ26" s="7"/>
      <c r="AR26" s="7">
        <v>-3.5000000000000001E-3</v>
      </c>
      <c r="AS26" s="7">
        <v>8.0999999999999996E-3</v>
      </c>
      <c r="AT26" s="7">
        <v>3.5000000000000001E-3</v>
      </c>
      <c r="AU26" s="7">
        <v>2.3E-3</v>
      </c>
      <c r="AV26" s="7">
        <v>2.3E-3</v>
      </c>
      <c r="AW26" s="7"/>
      <c r="AX26" s="7"/>
      <c r="AY26" s="7">
        <v>-4.0000000000000002E-4</v>
      </c>
      <c r="AZ26" s="7">
        <v>-3.7000000000000002E-3</v>
      </c>
      <c r="BA26" s="7">
        <v>-1.6999999999999999E-3</v>
      </c>
      <c r="BB26" s="7">
        <v>8.0000000000000004E-4</v>
      </c>
      <c r="BC26" s="7">
        <v>6.6E-3</v>
      </c>
      <c r="BD26" s="7"/>
      <c r="BE26" s="7"/>
      <c r="BF26" s="7">
        <v>-4.4000000000000003E-3</v>
      </c>
      <c r="BG26" s="7">
        <v>2.5000000000000001E-3</v>
      </c>
      <c r="BH26" s="7">
        <v>8.5000000000000006E-3</v>
      </c>
      <c r="BI26" s="280">
        <v>6.9999999999999999E-4</v>
      </c>
      <c r="BJ26" s="27">
        <f t="shared" si="0"/>
        <v>-4.4000000000000003E-3</v>
      </c>
      <c r="BK26" s="27">
        <f t="shared" si="1"/>
        <v>2.340909090909091E-3</v>
      </c>
      <c r="BL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29:106" ht="15.75" thickBot="1" x14ac:dyDescent="0.3">
      <c r="AC27" s="28" t="s">
        <v>61</v>
      </c>
      <c r="AD27" s="29" t="s">
        <v>62</v>
      </c>
      <c r="AE27" s="30">
        <f>SUM( -AE4, -AE11, -AE17,AE23, -AE24, -AE25, -AE26)</f>
        <v>0</v>
      </c>
      <c r="AF27" s="30">
        <f>SUM( -AF4, -AF11, -AF17,AF23, -AF24, -AF25, -AF26)</f>
        <v>-3.1199999999999999E-2</v>
      </c>
      <c r="AG27" s="30">
        <f>SUM( -AG4, -AG11, -AG17,AG23, -AG24, -AG25, -AG26)</f>
        <v>-1.44E-2</v>
      </c>
      <c r="AH27" s="30">
        <f>SUM( -AH4, -AH11, -AH17,AH23, -AH24, -AH25, -AH26)</f>
        <v>-2.9900000000000003E-2</v>
      </c>
      <c r="AI27" s="30">
        <f t="shared" ref="AI27:AO27" si="24">SUM( -AI4, -AI11, -AI17,AI23, -AI24, -AI25, -AI26)</f>
        <v>0</v>
      </c>
      <c r="AJ27" s="30">
        <f t="shared" si="24"/>
        <v>0</v>
      </c>
      <c r="AK27" s="30">
        <f t="shared" si="24"/>
        <v>2.8800000000000003E-2</v>
      </c>
      <c r="AL27" s="30">
        <f t="shared" si="24"/>
        <v>0</v>
      </c>
      <c r="AM27" s="30">
        <f t="shared" si="24"/>
        <v>1.03E-2</v>
      </c>
      <c r="AN27" s="30">
        <f t="shared" si="24"/>
        <v>-6.2200000000000005E-2</v>
      </c>
      <c r="AO27" s="30">
        <f t="shared" si="24"/>
        <v>-1.11E-2</v>
      </c>
      <c r="AP27" s="30">
        <f>SUM( -AP4, -AP11, -AP17,AP23, -AP24, -AP25, -AP26)</f>
        <v>0</v>
      </c>
      <c r="AQ27" s="30">
        <f>SUM( -AQ4, -AQ11, -AQ17,AQ23, -AQ24, -AQ25, -AQ26)</f>
        <v>0</v>
      </c>
      <c r="AR27" s="30">
        <f>SUM( -AR4, -AR11, -AR17,AR23, -AR24, -AR25, -AR26)</f>
        <v>1.7999999999999999E-2</v>
      </c>
      <c r="AS27" s="30">
        <f>SUM( -AS4, -AS11, -AS17,AS23, -AS24, -AS25, -AS26)</f>
        <v>-3.8899999999999997E-2</v>
      </c>
      <c r="AT27" s="30">
        <f>SUM( -AT4, -AT11, -AT17,AT23, -AT24, -AT25, -AT26)</f>
        <v>-6.2000000000000006E-3</v>
      </c>
      <c r="AU27" s="30">
        <f t="shared" ref="AU27:AV27" si="25">SUM( -AU4, -AU11, -AU17,AU23, -AU24, -AU25, -AU26)</f>
        <v>-3.3200000000000007E-2</v>
      </c>
      <c r="AV27" s="30">
        <f t="shared" si="25"/>
        <v>1.0699999999999999E-2</v>
      </c>
      <c r="AW27" s="30">
        <f>SUM( -AW4, -AW11, -AW17,AW23, -AW24, -AW25, -AW26)</f>
        <v>0</v>
      </c>
      <c r="AX27" s="30">
        <f>SUM( -AX4, -AX11, -AX17,AX23, -AX24, -AX25, -AX26)</f>
        <v>0</v>
      </c>
      <c r="AY27" s="30">
        <f>SUM( -AY4, -AY11, -AY17,AY23, -AY24, -AY25, -AY26)</f>
        <v>-1.0699999999999999E-2</v>
      </c>
      <c r="AZ27" s="30">
        <f>SUM( -AZ4, -AZ11, -AZ17,AZ23, -AZ24, -AZ25, -AZ26)</f>
        <v>-1.4000000000000002E-3</v>
      </c>
      <c r="BA27" s="30">
        <f>SUM( -BA4, -BA11, -BA17,BA23, -BA24, -BA25, -BA26)</f>
        <v>-1.1999999999999999E-3</v>
      </c>
      <c r="BB27" s="30">
        <f t="shared" ref="BB27:BI27" si="26">SUM( -BB4, -BB11, -BB17,BB23, -BB24, -BB25, -BB26)</f>
        <v>8.3999999999999995E-3</v>
      </c>
      <c r="BC27" s="30">
        <f t="shared" si="26"/>
        <v>-3.1600000000000003E-2</v>
      </c>
      <c r="BD27" s="30">
        <f t="shared" si="26"/>
        <v>0</v>
      </c>
      <c r="BE27" s="30">
        <f t="shared" si="26"/>
        <v>0</v>
      </c>
      <c r="BF27" s="30">
        <f t="shared" si="26"/>
        <v>1.5599999999999999E-2</v>
      </c>
      <c r="BG27" s="30">
        <f t="shared" si="26"/>
        <v>-1.2200000000000001E-2</v>
      </c>
      <c r="BH27" s="30">
        <f t="shared" si="26"/>
        <v>-3.9300000000000002E-2</v>
      </c>
      <c r="BI27" s="30">
        <f t="shared" si="26"/>
        <v>-6.0000000000000001E-3</v>
      </c>
      <c r="BJ27" s="27">
        <f t="shared" si="0"/>
        <v>-6.2200000000000005E-2</v>
      </c>
      <c r="BK27" s="27">
        <f t="shared" si="1"/>
        <v>-7.6677419354838714E-3</v>
      </c>
      <c r="BL27" s="27">
        <f t="shared" si="2"/>
        <v>2.8800000000000003E-2</v>
      </c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29:106" ht="15.75" thickBot="1" x14ac:dyDescent="0.3">
      <c r="AC28" s="5" t="s">
        <v>63</v>
      </c>
      <c r="AD28" s="6">
        <v>77.016999999999996</v>
      </c>
      <c r="AE28" s="7"/>
      <c r="AF28" s="7">
        <v>-1.21E-2</v>
      </c>
      <c r="AG28" s="7">
        <v>-8.3000000000000001E-3</v>
      </c>
      <c r="AH28" s="7">
        <v>2.4400000000000002E-2</v>
      </c>
      <c r="AI28" s="7"/>
      <c r="AJ28" s="7"/>
      <c r="AK28" s="7">
        <v>7.6E-3</v>
      </c>
      <c r="AL28" s="7">
        <v>-2.0000000000000001E-4</v>
      </c>
      <c r="AM28" s="7">
        <v>-1E-3</v>
      </c>
      <c r="AN28" s="7">
        <v>5.1000000000000004E-3</v>
      </c>
      <c r="AO28" s="7">
        <v>5.0000000000000001E-3</v>
      </c>
      <c r="AP28" s="7"/>
      <c r="AQ28" s="7"/>
      <c r="AR28" s="7">
        <v>-5.3E-3</v>
      </c>
      <c r="AS28" s="7">
        <v>5.4000000000000003E-3</v>
      </c>
      <c r="AT28" s="7">
        <v>2.0000000000000001E-4</v>
      </c>
      <c r="AU28" s="7">
        <v>5.0000000000000001E-3</v>
      </c>
      <c r="AV28" s="7">
        <v>8.0000000000000004E-4</v>
      </c>
      <c r="AW28" s="7"/>
      <c r="AX28" s="7"/>
      <c r="AY28" s="7">
        <v>-1.1999999999999999E-3</v>
      </c>
      <c r="AZ28" s="7">
        <v>-8.2000000000000007E-3</v>
      </c>
      <c r="BA28" s="7">
        <v>5.1000000000000004E-3</v>
      </c>
      <c r="BB28" s="7">
        <v>-6.7000000000000002E-3</v>
      </c>
      <c r="BC28" s="7">
        <v>1.14E-2</v>
      </c>
      <c r="BD28" s="7"/>
      <c r="BE28" s="7"/>
      <c r="BF28" s="7">
        <v>-3.8999999999999998E-3</v>
      </c>
      <c r="BG28" s="7">
        <v>-1.6000000000000001E-3</v>
      </c>
      <c r="BH28" s="7">
        <v>0.01</v>
      </c>
      <c r="BI28" s="280">
        <v>4.0000000000000002E-4</v>
      </c>
      <c r="BJ28" s="32">
        <f t="shared" si="0"/>
        <v>-1.21E-2</v>
      </c>
      <c r="BK28" s="32">
        <f t="shared" si="1"/>
        <v>1.4499999999999999E-3</v>
      </c>
      <c r="BL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29:106" ht="15.75" thickBot="1" x14ac:dyDescent="0.3">
      <c r="AC29" s="5" t="s">
        <v>64</v>
      </c>
      <c r="AD29" s="6">
        <v>1.0446200000000001</v>
      </c>
      <c r="AE29" s="7"/>
      <c r="AF29" s="7">
        <v>4.1999999999999997E-3</v>
      </c>
      <c r="AG29" s="7">
        <v>-2.5000000000000001E-3</v>
      </c>
      <c r="AH29" s="7">
        <v>9.4999999999999998E-3</v>
      </c>
      <c r="AI29" s="7"/>
      <c r="AJ29" s="7"/>
      <c r="AK29" s="7">
        <v>2.8E-3</v>
      </c>
      <c r="AL29" s="7">
        <v>3.5999999999999999E-3</v>
      </c>
      <c r="AM29" s="7">
        <v>-5.4999999999999997E-3</v>
      </c>
      <c r="AN29" s="7">
        <v>3.3999999999999998E-3</v>
      </c>
      <c r="AO29" s="7">
        <v>-4.0000000000000001E-3</v>
      </c>
      <c r="AP29" s="7"/>
      <c r="AQ29" s="7"/>
      <c r="AR29" s="7">
        <v>4.0000000000000002E-4</v>
      </c>
      <c r="AS29" s="7">
        <v>1.6000000000000001E-3</v>
      </c>
      <c r="AT29" s="7">
        <v>1.6000000000000001E-3</v>
      </c>
      <c r="AU29" s="7">
        <v>6.1000000000000004E-3</v>
      </c>
      <c r="AV29" s="7">
        <v>-2.9999999999999997E-4</v>
      </c>
      <c r="AW29" s="7"/>
      <c r="AX29" s="7"/>
      <c r="AY29" s="7">
        <v>1.5E-3</v>
      </c>
      <c r="AZ29" s="7">
        <v>-6.1999999999999998E-3</v>
      </c>
      <c r="BA29" s="7">
        <v>-2.8E-3</v>
      </c>
      <c r="BB29" s="7">
        <v>-3.0000000000000001E-3</v>
      </c>
      <c r="BC29" s="7">
        <v>1.1999999999999999E-3</v>
      </c>
      <c r="BD29" s="7"/>
      <c r="BE29" s="7"/>
      <c r="BF29" s="7">
        <v>-2.0000000000000001E-4</v>
      </c>
      <c r="BG29" s="7">
        <v>-1.6999999999999999E-3</v>
      </c>
      <c r="BH29" s="7">
        <v>3.8999999999999998E-3</v>
      </c>
      <c r="BI29" s="280">
        <v>6.9999999999999999E-4</v>
      </c>
      <c r="BJ29" s="32">
        <f t="shared" si="0"/>
        <v>-6.1999999999999998E-3</v>
      </c>
      <c r="BK29" s="32">
        <f t="shared" si="1"/>
        <v>6.4999999999999997E-4</v>
      </c>
      <c r="BL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29:106" ht="15.75" thickBot="1" x14ac:dyDescent="0.3">
      <c r="AC30" s="5" t="s">
        <v>65</v>
      </c>
      <c r="AD30" s="6">
        <v>0.96079999999999999</v>
      </c>
      <c r="AE30" s="7"/>
      <c r="AF30" s="7">
        <v>-1.2E-2</v>
      </c>
      <c r="AG30" s="7">
        <v>-4.3E-3</v>
      </c>
      <c r="AH30" s="7">
        <v>8.2000000000000007E-3</v>
      </c>
      <c r="AI30" s="7"/>
      <c r="AJ30" s="7"/>
      <c r="AK30" s="7">
        <v>-1.4E-3</v>
      </c>
      <c r="AL30" s="7">
        <v>-2.5000000000000001E-3</v>
      </c>
      <c r="AM30" s="7">
        <v>1E-4</v>
      </c>
      <c r="AN30" s="7">
        <v>4.4999999999999997E-3</v>
      </c>
      <c r="AO30" s="7">
        <v>6.4000000000000003E-3</v>
      </c>
      <c r="AP30" s="7"/>
      <c r="AQ30" s="7"/>
      <c r="AR30" s="7">
        <v>-1.5E-3</v>
      </c>
      <c r="AS30" s="7">
        <v>-6.9999999999999999E-4</v>
      </c>
      <c r="AT30" s="7">
        <v>-4.7000000000000002E-3</v>
      </c>
      <c r="AU30" s="7">
        <v>5.4999999999999997E-3</v>
      </c>
      <c r="AV30" s="7">
        <v>-4.4000000000000003E-3</v>
      </c>
      <c r="AW30" s="7"/>
      <c r="AX30" s="7"/>
      <c r="AY30" s="7">
        <v>2.0999999999999999E-3</v>
      </c>
      <c r="AZ30" s="7">
        <v>-8.0000000000000004E-4</v>
      </c>
      <c r="BA30" s="7">
        <v>2.2000000000000001E-3</v>
      </c>
      <c r="BB30" s="7">
        <v>-5.8999999999999999E-3</v>
      </c>
      <c r="BC30" s="7">
        <v>2.5000000000000001E-3</v>
      </c>
      <c r="BD30" s="7"/>
      <c r="BE30" s="7"/>
      <c r="BF30" s="7">
        <v>1.1999999999999999E-3</v>
      </c>
      <c r="BG30" s="7">
        <v>-1.1999999999999999E-3</v>
      </c>
      <c r="BH30" s="7">
        <v>4.5999999999999999E-3</v>
      </c>
      <c r="BI30" s="280">
        <v>1.5E-3</v>
      </c>
      <c r="BJ30" s="32">
        <f t="shared" si="0"/>
        <v>-1.2E-2</v>
      </c>
      <c r="BK30" s="32">
        <f t="shared" si="1"/>
        <v>-2.7272727272727402E-5</v>
      </c>
      <c r="BL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29:106" ht="15.75" thickBot="1" x14ac:dyDescent="0.3">
      <c r="AC31" s="33" t="s">
        <v>66</v>
      </c>
      <c r="AD31" s="34"/>
      <c r="AE31" s="35">
        <f>SUM(AE6, -AE13, -AE19,AE24,AE28:AE30)</f>
        <v>0</v>
      </c>
      <c r="AF31" s="35">
        <f>SUM(AF6, -AF13, -AF19,AF24,AF28:AF30)</f>
        <v>-2.5999999999999999E-2</v>
      </c>
      <c r="AG31" s="35">
        <f>SUM(AG6, -AG13, -AG19,AG24,AG28:AG30)</f>
        <v>-1.32E-2</v>
      </c>
      <c r="AH31" s="35">
        <f>SUM(AH6, -AH13, -AH19,AH24,AH28:AH30)</f>
        <v>9.8900000000000002E-2</v>
      </c>
      <c r="AI31" s="35">
        <f t="shared" ref="AI31:AO31" si="30">SUM(AI6, -AI13, -AI19,AI24,AI28:AI30)</f>
        <v>0</v>
      </c>
      <c r="AJ31" s="35">
        <f t="shared" si="30"/>
        <v>0</v>
      </c>
      <c r="AK31" s="35">
        <f>SUM(AK6, -AK13, -AK19,AK24,AK28:AK30)</f>
        <v>6.6999999999999994E-3</v>
      </c>
      <c r="AL31" s="35">
        <f t="shared" si="30"/>
        <v>6.1999999999999989E-3</v>
      </c>
      <c r="AM31" s="35">
        <f t="shared" si="30"/>
        <v>-1.0800000000000001E-2</v>
      </c>
      <c r="AN31" s="35">
        <f t="shared" si="30"/>
        <v>3.8899999999999997E-2</v>
      </c>
      <c r="AO31" s="35">
        <f t="shared" si="30"/>
        <v>1.8499999999999999E-2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-2.1500000000000002E-2</v>
      </c>
      <c r="AS31" s="35">
        <f>SUM(AS6, -AS13, -AS19,AS24,AS28:AS30)</f>
        <v>1.8800000000000001E-2</v>
      </c>
      <c r="AT31" s="35">
        <f>SUM(AT6, -AT13, -AT19,AT24,AT28:AT30)</f>
        <v>-1.7399999999999999E-2</v>
      </c>
      <c r="AU31" s="35">
        <f t="shared" ref="AU31:AV31" si="31">SUM(AU6, -AU13, -AU19,AU24,AU28:AU30)</f>
        <v>2.6500000000000003E-2</v>
      </c>
      <c r="AV31" s="35">
        <f t="shared" si="31"/>
        <v>-7.0999999999999995E-3</v>
      </c>
      <c r="AW31" s="35">
        <f>SUM(AW6, -AW13, -AW19,AW24,AW28:AW30)</f>
        <v>0</v>
      </c>
      <c r="AX31" s="35">
        <f>SUM(AX6, -AX13, -AX19,AX24,AX28:AX30)</f>
        <v>0</v>
      </c>
      <c r="AY31" s="35">
        <f>SUM(AY6, -AY13, -AY19,AY24,AY28:AY30)</f>
        <v>1E-3</v>
      </c>
      <c r="AZ31" s="35">
        <f>SUM(AZ6, -AZ13, -AZ19,AZ24,AZ28:AZ30)</f>
        <v>-4.19E-2</v>
      </c>
      <c r="BA31" s="35">
        <f>SUM(BA6, -BA13, -BA19,BA24,BA28:BA30)</f>
        <v>9.0000000000000019E-4</v>
      </c>
      <c r="BB31" s="35">
        <f t="shared" ref="BB31:BC31" si="32">SUM(BB6, -BB13, -BB19,BB24,BB28:BB30)</f>
        <v>-3.4800000000000005E-2</v>
      </c>
      <c r="BC31" s="35">
        <f t="shared" si="32"/>
        <v>4.1200000000000001E-2</v>
      </c>
      <c r="BD31" s="35">
        <f>SUM(BD6, -BD13, -BD19,BD24,BD28:BD30)</f>
        <v>0</v>
      </c>
      <c r="BE31" s="35">
        <f>SUM(BE6, -BE13, -BE19,BE24,BE28:BE30)</f>
        <v>0</v>
      </c>
      <c r="BF31" s="35">
        <f>SUM(BF6, -BF13, -BF19,BF24,BF28:BF30)</f>
        <v>-1.18E-2</v>
      </c>
      <c r="BG31" s="35">
        <f>SUM(BG6, -BG13, -BG19,BG24,BG28,BG29,BG30)</f>
        <v>-3.4999999999999988E-3</v>
      </c>
      <c r="BH31" s="35">
        <f>SUM(BH6, -BH13, -BH19,BH24,BH28:BH30)</f>
        <v>6.2600000000000003E-2</v>
      </c>
      <c r="BI31" s="35">
        <f>SUM(BI6, -BI13, -BI19,BI24,BI28,BI29,BI30)</f>
        <v>9.3999999999999986E-3</v>
      </c>
      <c r="BJ31" s="32">
        <f t="shared" si="0"/>
        <v>-4.19E-2</v>
      </c>
      <c r="BK31" s="32">
        <f t="shared" si="1"/>
        <v>4.5677419354838702E-3</v>
      </c>
      <c r="BL31" s="32">
        <f t="shared" si="2"/>
        <v>9.8900000000000002E-2</v>
      </c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29:106" ht="15.75" thickBot="1" x14ac:dyDescent="0.3">
      <c r="AC32" s="5" t="s">
        <v>67</v>
      </c>
      <c r="AD32" s="6">
        <v>73.501000000000005</v>
      </c>
      <c r="AE32" s="7"/>
      <c r="AF32" s="7">
        <v>-1.3599999999999999E-2</v>
      </c>
      <c r="AG32" s="7">
        <v>-5.4000000000000003E-3</v>
      </c>
      <c r="AH32" s="7">
        <v>1.4800000000000001E-2</v>
      </c>
      <c r="AI32" s="7"/>
      <c r="AJ32" s="7"/>
      <c r="AK32" s="7">
        <v>6.6E-3</v>
      </c>
      <c r="AL32" s="7">
        <v>-3.3999999999999998E-3</v>
      </c>
      <c r="AM32" s="7">
        <v>4.5999999999999999E-3</v>
      </c>
      <c r="AN32" s="7">
        <v>2.0999999999999999E-3</v>
      </c>
      <c r="AO32" s="7">
        <v>9.1999999999999998E-3</v>
      </c>
      <c r="AP32" s="7"/>
      <c r="AQ32" s="7"/>
      <c r="AR32" s="7">
        <v>-4.4999999999999997E-3</v>
      </c>
      <c r="AS32" s="7">
        <v>3.8E-3</v>
      </c>
      <c r="AT32" s="7">
        <v>-1.6000000000000001E-3</v>
      </c>
      <c r="AU32" s="7">
        <v>-5.0000000000000001E-4</v>
      </c>
      <c r="AV32" s="7">
        <v>1.6999999999999999E-3</v>
      </c>
      <c r="AW32" s="7"/>
      <c r="AX32" s="7"/>
      <c r="AY32" s="7">
        <v>-2.2000000000000001E-3</v>
      </c>
      <c r="AZ32" s="7">
        <v>-1.6000000000000001E-3</v>
      </c>
      <c r="BA32" s="7">
        <v>8.3999999999999995E-3</v>
      </c>
      <c r="BB32" s="7">
        <v>-3.8E-3</v>
      </c>
      <c r="BC32" s="7">
        <v>1.01E-2</v>
      </c>
      <c r="BD32" s="7"/>
      <c r="BE32" s="7"/>
      <c r="BF32" s="7">
        <v>-3.2000000000000002E-3</v>
      </c>
      <c r="BG32" s="7">
        <v>2.0000000000000001E-4</v>
      </c>
      <c r="BH32" s="7">
        <v>6.4000000000000003E-3</v>
      </c>
      <c r="BI32" s="280">
        <v>2.9999999999999997E-4</v>
      </c>
      <c r="BJ32" s="36">
        <f t="shared" si="0"/>
        <v>-1.3599999999999999E-2</v>
      </c>
      <c r="BK32" s="36">
        <f t="shared" si="1"/>
        <v>1.2909090909090906E-3</v>
      </c>
      <c r="BL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AC33" s="5" t="s">
        <v>68</v>
      </c>
      <c r="AD33" s="6">
        <v>0.91610000000000003</v>
      </c>
      <c r="AE33" s="7"/>
      <c r="AF33" s="7">
        <v>-1.2500000000000001E-2</v>
      </c>
      <c r="AG33" s="7">
        <v>-1.4E-3</v>
      </c>
      <c r="AH33" s="7">
        <v>-1.4E-3</v>
      </c>
      <c r="AI33" s="7"/>
      <c r="AJ33" s="7"/>
      <c r="AK33" s="7">
        <v>-2.8999999999999998E-3</v>
      </c>
      <c r="AL33" s="7">
        <v>-6.0000000000000001E-3</v>
      </c>
      <c r="AM33" s="7">
        <v>5.8999999999999999E-3</v>
      </c>
      <c r="AN33" s="7">
        <v>1.1000000000000001E-3</v>
      </c>
      <c r="AO33" s="7">
        <v>1.06E-2</v>
      </c>
      <c r="AP33" s="7"/>
      <c r="AQ33" s="7"/>
      <c r="AR33" s="7">
        <v>-1E-3</v>
      </c>
      <c r="AS33" s="7">
        <v>-2.3E-3</v>
      </c>
      <c r="AT33" s="7">
        <v>-6.1000000000000004E-3</v>
      </c>
      <c r="AU33" s="7">
        <v>-2.9999999999999997E-4</v>
      </c>
      <c r="AV33" s="7">
        <v>-3.8999999999999998E-3</v>
      </c>
      <c r="AW33" s="7"/>
      <c r="AX33" s="7"/>
      <c r="AY33" s="7">
        <v>1E-3</v>
      </c>
      <c r="AZ33" s="7">
        <v>5.7999999999999996E-3</v>
      </c>
      <c r="BA33" s="7">
        <v>5.1000000000000004E-3</v>
      </c>
      <c r="BB33" s="7">
        <v>-3.0000000000000001E-3</v>
      </c>
      <c r="BC33" s="7">
        <v>1.4E-3</v>
      </c>
      <c r="BD33" s="7"/>
      <c r="BE33" s="7"/>
      <c r="BF33" s="7">
        <v>1.8E-3</v>
      </c>
      <c r="BG33" s="7">
        <v>8.0000000000000004E-4</v>
      </c>
      <c r="BH33" s="7">
        <v>8.9999999999999998E-4</v>
      </c>
      <c r="BI33" s="280">
        <v>1.1000000000000001E-3</v>
      </c>
      <c r="BJ33" s="36">
        <f t="shared" si="0"/>
        <v>-1.2500000000000001E-2</v>
      </c>
      <c r="BK33" s="36">
        <f t="shared" si="1"/>
        <v>-2.4090909090909094E-4</v>
      </c>
      <c r="BL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AC34" s="37" t="s">
        <v>69</v>
      </c>
      <c r="AD34" s="38"/>
      <c r="AE34" s="39">
        <f>SUM(AE7, -AE14, -AE20,AE25, -AE29,AE32:AE33)</f>
        <v>0</v>
      </c>
      <c r="AF34" s="39">
        <f>SUM(AF7, -AF14, -AF20,AF25, -AF29,AF32:AF33)</f>
        <v>-3.7599999999999995E-2</v>
      </c>
      <c r="AG34" s="39">
        <f>SUM(AG7, -AG14, -AG20,AG25, -AG29,AG32:AG33)</f>
        <v>9.1000000000000004E-3</v>
      </c>
      <c r="AH34" s="39">
        <f>SUM(AH7, -AH14, -AH20,AH25, -AH29,AH32:AH33)</f>
        <v>2.2500000000000006E-2</v>
      </c>
      <c r="AI34" s="39">
        <f t="shared" ref="AI34:AO34" si="36">SUM(AI7, -AI14, -AI20,AI25, -AI29,AI32:AI33)</f>
        <v>0</v>
      </c>
      <c r="AJ34" s="39">
        <f t="shared" si="36"/>
        <v>0</v>
      </c>
      <c r="AK34" s="39">
        <f>SUM(AK7, -AK14, -AK20,AK25, -AK29,AK32:AK33)</f>
        <v>-6.4999999999999988E-3</v>
      </c>
      <c r="AL34" s="39">
        <f t="shared" si="36"/>
        <v>-2.1100000000000001E-2</v>
      </c>
      <c r="AM34" s="39">
        <f t="shared" si="36"/>
        <v>3.4500000000000003E-2</v>
      </c>
      <c r="AN34" s="39">
        <f>SUM(AN7, -AN14, -AN20,AN25, -AN29,AN32:AN33)</f>
        <v>1.24E-2</v>
      </c>
      <c r="AO34" s="39">
        <f t="shared" si="36"/>
        <v>5.1799999999999999E-2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-1.9099999999999999E-2</v>
      </c>
      <c r="AS34" s="39">
        <f>SUM(AS7, -AS14, -AS20,AS25, -AS29,AS32:AS33)</f>
        <v>6.7000000000000011E-3</v>
      </c>
      <c r="AT34" s="39">
        <f>SUM(AT7, -AT14, -AT20,AT25, -AT29,AT32:AT33)</f>
        <v>-2.9300000000000003E-2</v>
      </c>
      <c r="AU34" s="39">
        <f t="shared" ref="AU34:AV34" si="37">SUM(AU7, -AU14, -AU20,AU25, -AU29,AU32:AU33)</f>
        <v>-2.0300000000000002E-2</v>
      </c>
      <c r="AV34" s="39">
        <f t="shared" si="37"/>
        <v>-2.8E-3</v>
      </c>
      <c r="AW34" s="39">
        <f>SUM(AW7, -AW14, -AW20,AW25, -AW29,AW32:AW33)</f>
        <v>0</v>
      </c>
      <c r="AX34" s="39">
        <f>SUM(AX7, -AX14, -AX20,AX25, -AX29,AX32:AX33)</f>
        <v>0</v>
      </c>
      <c r="AY34" s="39">
        <f>SUM(AY7, -AY14, -AY20,AY25, -AY29,AY32:AY33)</f>
        <v>-8.6999999999999994E-3</v>
      </c>
      <c r="AZ34" s="39">
        <f>SUM(AZ7, -AZ14, -AZ20,AZ25, -AZ29,AZ32:AZ33)</f>
        <v>1.0699999999999998E-2</v>
      </c>
      <c r="BA34" s="39">
        <f>SUM(BA7, -BA14, -BA20,BA25, -BA29,BA32:BA33)</f>
        <v>2.5899999999999999E-2</v>
      </c>
      <c r="BB34" s="39">
        <f t="shared" ref="BB34:BC34" si="38">SUM(BB7, -BB14, -BB20,BB25, -BB29,BB32:BB33)</f>
        <v>-1.0600000000000002E-2</v>
      </c>
      <c r="BC34" s="39">
        <f t="shared" si="38"/>
        <v>3.27E-2</v>
      </c>
      <c r="BD34" s="39">
        <f>SUM(BD7, -BD14, -BD20,BD25, -BD29,BD32:BD33)</f>
        <v>0</v>
      </c>
      <c r="BE34" s="39">
        <f>SUM(BE7, -BE14, -BE20,BE25, -BE29,BE32:BE33)</f>
        <v>0</v>
      </c>
      <c r="BF34" s="39">
        <f>SUM(BF7, -BF14, -BF20,BF25, -BF29,BF32:BF33)</f>
        <v>-6.9000000000000016E-3</v>
      </c>
      <c r="BG34" s="39">
        <f>SUM(BG7, -BG14, -BG20,BG25, -BG29,BG32,BG33)</f>
        <v>1.14E-2</v>
      </c>
      <c r="BH34" s="39">
        <f>SUM(BH7, -BH14, -BH20,BH25, -BH29,BH32:BH33)</f>
        <v>3.2899999999999999E-2</v>
      </c>
      <c r="BI34" s="39">
        <f>SUM(BI7, -BI14, -BI20,BI25, -BI29,BI32,BI33)</f>
        <v>6.0000000000000001E-3</v>
      </c>
      <c r="BJ34" s="36">
        <f t="shared" si="0"/>
        <v>-3.7599999999999995E-2</v>
      </c>
      <c r="BK34" s="36">
        <f t="shared" si="1"/>
        <v>3.0225806451612907E-3</v>
      </c>
      <c r="BL34" s="36">
        <f t="shared" si="2"/>
        <v>5.1799999999999999E-2</v>
      </c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AC35" s="5" t="s">
        <v>70</v>
      </c>
      <c r="AD35" s="6">
        <v>80.188999999999993</v>
      </c>
      <c r="AE35" s="7"/>
      <c r="AF35" s="7">
        <v>-5.0000000000000001E-4</v>
      </c>
      <c r="AG35" s="7">
        <v>-3.7000000000000002E-3</v>
      </c>
      <c r="AH35" s="7">
        <v>1.61E-2</v>
      </c>
      <c r="AI35" s="7"/>
      <c r="AJ35" s="7"/>
      <c r="AK35" s="7">
        <v>8.2000000000000007E-3</v>
      </c>
      <c r="AL35" s="7">
        <v>2.3E-3</v>
      </c>
      <c r="AM35" s="7">
        <v>-8.9999999999999998E-4</v>
      </c>
      <c r="AN35" s="7">
        <v>8.9999999999999998E-4</v>
      </c>
      <c r="AO35" s="7">
        <v>-1E-3</v>
      </c>
      <c r="AP35" s="7"/>
      <c r="AQ35" s="7"/>
      <c r="AR35" s="7">
        <v>-3.3E-3</v>
      </c>
      <c r="AS35" s="7">
        <v>6.1999999999999998E-3</v>
      </c>
      <c r="AT35" s="7">
        <v>4.7999999999999996E-3</v>
      </c>
      <c r="AU35" s="7">
        <v>-2.0000000000000001E-4</v>
      </c>
      <c r="AV35" s="7">
        <v>5.4000000000000003E-3</v>
      </c>
      <c r="AW35" s="7"/>
      <c r="AX35" s="7"/>
      <c r="AY35" s="7">
        <v>-3.3E-3</v>
      </c>
      <c r="AZ35" s="7">
        <v>-6.7000000000000002E-3</v>
      </c>
      <c r="BA35" s="7">
        <v>2.7000000000000001E-3</v>
      </c>
      <c r="BB35" s="7">
        <v>-5.9999999999999995E-4</v>
      </c>
      <c r="BC35" s="7">
        <v>8.6E-3</v>
      </c>
      <c r="BD35" s="7"/>
      <c r="BE35" s="7"/>
      <c r="BF35" s="7">
        <v>-4.7999999999999996E-3</v>
      </c>
      <c r="BG35" s="7">
        <v>-4.0000000000000002E-4</v>
      </c>
      <c r="BH35" s="7">
        <v>5.5999999999999999E-3</v>
      </c>
      <c r="BI35" s="280">
        <v>-1.1000000000000001E-3</v>
      </c>
      <c r="BJ35" s="42">
        <f t="shared" si="0"/>
        <v>-6.7000000000000002E-3</v>
      </c>
      <c r="BK35" s="42">
        <f t="shared" si="1"/>
        <v>1.5590909090909091E-3</v>
      </c>
      <c r="BL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AC36" s="43" t="s">
        <v>71</v>
      </c>
      <c r="AD36" s="44"/>
      <c r="AE36" s="45">
        <f>SUM( -AE8, -AE15, -AE21,AE26, -AE30, -AE33,AE35)</f>
        <v>0</v>
      </c>
      <c r="AF36" s="45">
        <f>SUM( -AF8, -AF15, -AF21,AF26, -AF30, -AF33,AF35)</f>
        <v>6.83E-2</v>
      </c>
      <c r="AG36" s="45">
        <f>SUM( -AG8, -AG15, -AG21,AG26, -AG30, -AG33,AG35)</f>
        <v>2.1499999999999998E-2</v>
      </c>
      <c r="AH36" s="45">
        <f>SUM( -AH8, -AH15, -AH21,AH26, -AH30, -AH33,AH35)</f>
        <v>3.3000000000000002E-2</v>
      </c>
      <c r="AI36" s="45">
        <f t="shared" ref="AI36:AN36" si="43">SUM( -AI8, -AI15, -AI21,AI26, -AI30, -AI33,AI35)</f>
        <v>0</v>
      </c>
      <c r="AJ36" s="45">
        <f t="shared" si="43"/>
        <v>0</v>
      </c>
      <c r="AK36" s="45">
        <f>SUM( -AK8, -AK15, -AK21,AK26, -AK30, -AK33,AK35)</f>
        <v>1.6100000000000003E-2</v>
      </c>
      <c r="AL36" s="45">
        <f>SUM( -AL8, -AL15, -AL21,AL26, -AL30, -AL33,AL35)</f>
        <v>2.63E-2</v>
      </c>
      <c r="AM36" s="45">
        <f>SUM( -AM8, -AM15, -AM21,AM26, -AM30, -AM33,AM35)</f>
        <v>-1.0999999999999999E-2</v>
      </c>
      <c r="AN36" s="45">
        <f t="shared" si="43"/>
        <v>3.6999999999999993E-3</v>
      </c>
      <c r="AO36" s="45">
        <f t="shared" ref="AO36:AT36" si="44">SUM( -AO8, -AO15, -AO21,AO26, -AO30, -AO33,AO35)</f>
        <v>-3.2800000000000003E-2</v>
      </c>
      <c r="AP36" s="45">
        <f t="shared" si="44"/>
        <v>0</v>
      </c>
      <c r="AQ36" s="45">
        <f t="shared" si="44"/>
        <v>0</v>
      </c>
      <c r="AR36" s="45">
        <f t="shared" si="44"/>
        <v>-9.4999999999999998E-3</v>
      </c>
      <c r="AS36" s="45">
        <f t="shared" si="44"/>
        <v>2.5500000000000002E-2</v>
      </c>
      <c r="AT36" s="45">
        <f t="shared" si="44"/>
        <v>2.06E-2</v>
      </c>
      <c r="AU36" s="45">
        <f t="shared" ref="AU36:AV36" si="45">SUM( -AU8, -AU15, -AU21,AU26, -AU30, -AU33,AU35)</f>
        <v>-1.6399999999999998E-2</v>
      </c>
      <c r="AV36" s="45">
        <f t="shared" si="45"/>
        <v>2.8700000000000003E-2</v>
      </c>
      <c r="AW36" s="45">
        <f t="shared" ref="AW36:BB36" si="46">SUM( -AW8, -AW15, -AW21,AW26, -AW30, -AW33,AW35)</f>
        <v>0</v>
      </c>
      <c r="AX36" s="45">
        <f t="shared" si="46"/>
        <v>0</v>
      </c>
      <c r="AY36" s="45">
        <f t="shared" si="46"/>
        <v>-1.61E-2</v>
      </c>
      <c r="AZ36" s="45">
        <f t="shared" si="46"/>
        <v>-3.4100000000000005E-2</v>
      </c>
      <c r="BA36" s="45">
        <f t="shared" si="46"/>
        <v>-1.5699999999999999E-2</v>
      </c>
      <c r="BB36" s="45">
        <f t="shared" si="46"/>
        <v>1.3600000000000001E-2</v>
      </c>
      <c r="BC36" s="45">
        <f t="shared" ref="BC36:BI36" si="47">SUM( -BC8, -BC15, -BC21,BC26, -BC30, -BC33,BC35)</f>
        <v>2.07E-2</v>
      </c>
      <c r="BD36" s="45">
        <f t="shared" si="47"/>
        <v>0</v>
      </c>
      <c r="BE36" s="45">
        <f t="shared" si="47"/>
        <v>0</v>
      </c>
      <c r="BF36" s="45">
        <f t="shared" si="47"/>
        <v>-2.0499999999999997E-2</v>
      </c>
      <c r="BG36" s="45">
        <f t="shared" si="47"/>
        <v>5.8999999999999981E-3</v>
      </c>
      <c r="BH36" s="45">
        <f t="shared" si="47"/>
        <v>2.6600000000000002E-2</v>
      </c>
      <c r="BI36" s="45">
        <f t="shared" si="47"/>
        <v>-2.5000000000000001E-3</v>
      </c>
      <c r="BJ36" s="42">
        <f t="shared" si="0"/>
        <v>-3.4100000000000005E-2</v>
      </c>
      <c r="BK36" s="42">
        <f t="shared" si="1"/>
        <v>4.8999999999999998E-3</v>
      </c>
      <c r="BL36" s="42">
        <f t="shared" si="2"/>
        <v>6.83E-2</v>
      </c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8">SUM( -BU8, -BU15, -BU21,BU26, -BU30, -BU33,BU35)</f>
        <v>0</v>
      </c>
      <c r="BV36" s="45">
        <f t="shared" si="48"/>
        <v>0</v>
      </c>
      <c r="BW36" s="45">
        <f t="shared" si="48"/>
        <v>0</v>
      </c>
      <c r="BX36" s="45">
        <f t="shared" si="48"/>
        <v>0</v>
      </c>
      <c r="BY36" s="45">
        <f t="shared" si="48"/>
        <v>0</v>
      </c>
      <c r="BZ36" s="45">
        <f t="shared" si="48"/>
        <v>0</v>
      </c>
      <c r="CA36" s="45">
        <f t="shared" si="48"/>
        <v>0</v>
      </c>
      <c r="CB36" s="45">
        <f t="shared" si="48"/>
        <v>0</v>
      </c>
      <c r="CC36" s="45">
        <f t="shared" si="48"/>
        <v>0</v>
      </c>
      <c r="CD36" s="45">
        <f t="shared" si="48"/>
        <v>0</v>
      </c>
      <c r="CE36" s="45">
        <f t="shared" si="48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9">SUM( -CK8, -CK15, -CK21,CK26, -CK30, -CK33,CK35)</f>
        <v>0</v>
      </c>
      <c r="CL36" s="45">
        <f t="shared" si="49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50">SUM( -CR8, -CR15, -CR21,CR26, -CR30, -CR33,CR35)</f>
        <v>0</v>
      </c>
      <c r="CS36" s="45">
        <f t="shared" si="50"/>
        <v>0</v>
      </c>
      <c r="CT36" s="45">
        <f t="shared" si="50"/>
        <v>0</v>
      </c>
      <c r="CU36" s="45">
        <f t="shared" si="50"/>
        <v>0</v>
      </c>
      <c r="CV36" s="45">
        <f t="shared" si="50"/>
        <v>0</v>
      </c>
      <c r="CW36" s="45">
        <f t="shared" si="50"/>
        <v>0</v>
      </c>
      <c r="CX36" s="45">
        <f t="shared" si="50"/>
        <v>0</v>
      </c>
      <c r="CY36" s="45">
        <f t="shared" si="50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AC37" s="46" t="s">
        <v>72</v>
      </c>
      <c r="AD37" s="47"/>
      <c r="AE37" s="48">
        <f>SUM( -AE5, -AE12, -AE18, -AE23, -AE28, -AE32, -AE35)</f>
        <v>0</v>
      </c>
      <c r="AF37" s="48">
        <f>SUM( -AF5, -AF12, -AF18, -AF23, -AF28, -AF32, -AF35)</f>
        <v>8.1900000000000001E-2</v>
      </c>
      <c r="AG37" s="48">
        <f>SUM( -AG5, -AG12, -AG18, -AG23, -AG28, -AG32, -AG35)</f>
        <v>5.2500000000000005E-2</v>
      </c>
      <c r="AH37" s="48">
        <f>SUM( -AH5, -AH12, -AH18, -AH23, -AH28, -AH32, -AH35)</f>
        <v>-9.6300000000000024E-2</v>
      </c>
      <c r="AI37" s="48">
        <f t="shared" ref="AI37:AJ37" si="51">SUM( -AI5, -AI12, -AI18, -AI23, -AI28, -AI32, -AI35)</f>
        <v>0</v>
      </c>
      <c r="AJ37" s="48">
        <f t="shared" si="51"/>
        <v>0</v>
      </c>
      <c r="AK37" s="48">
        <f t="shared" ref="AK37:AT37" si="52">SUM( -AK5, -AK12, -AK18, -AK23, -AK28, -AK32, -AK35)</f>
        <v>-5.2700000000000004E-2</v>
      </c>
      <c r="AL37" s="48">
        <f t="shared" si="52"/>
        <v>6.8999999999999999E-3</v>
      </c>
      <c r="AM37" s="48">
        <f t="shared" si="52"/>
        <v>-2.5000000000000005E-3</v>
      </c>
      <c r="AN37" s="48">
        <f t="shared" si="52"/>
        <v>-2.3000000000000008E-3</v>
      </c>
      <c r="AO37" s="48">
        <f t="shared" si="52"/>
        <v>-2.3E-2</v>
      </c>
      <c r="AP37" s="48">
        <f t="shared" si="52"/>
        <v>0</v>
      </c>
      <c r="AQ37" s="48">
        <f t="shared" si="52"/>
        <v>0</v>
      </c>
      <c r="AR37" s="48">
        <f t="shared" si="52"/>
        <v>1.9E-2</v>
      </c>
      <c r="AS37" s="48">
        <f t="shared" si="52"/>
        <v>-2.3300000000000001E-2</v>
      </c>
      <c r="AT37" s="48">
        <f t="shared" si="52"/>
        <v>-1.7599999999999998E-2</v>
      </c>
      <c r="AU37" s="48">
        <f t="shared" ref="AU37" si="53">SUM( -AU5, -AU12, -AU18, -AU23, -AU28, -AU32, -AU35)</f>
        <v>-1.4400000000000001E-2</v>
      </c>
      <c r="AV37" s="48">
        <f t="shared" ref="AV37:BA37" si="54">SUM( -AV5, -AV12, -AV18, -AV23, -AV28, -AV32, -AV35)</f>
        <v>-1.4200000000000001E-2</v>
      </c>
      <c r="AW37" s="48">
        <f t="shared" si="54"/>
        <v>0</v>
      </c>
      <c r="AX37" s="48">
        <f t="shared" si="54"/>
        <v>0</v>
      </c>
      <c r="AY37" s="48">
        <f t="shared" si="54"/>
        <v>8.8999999999999982E-3</v>
      </c>
      <c r="AZ37" s="48">
        <f t="shared" si="54"/>
        <v>2.23E-2</v>
      </c>
      <c r="BA37" s="48">
        <f t="shared" si="54"/>
        <v>-3.7600000000000001E-2</v>
      </c>
      <c r="BB37" s="48">
        <f t="shared" ref="BB37:BI37" si="55">SUM( -BB5, -BB12, -BB18, -BB23, -BB28, -BB32, -BB35)</f>
        <v>1.84E-2</v>
      </c>
      <c r="BC37" s="48">
        <f t="shared" si="55"/>
        <v>-4.8799999999999996E-2</v>
      </c>
      <c r="BD37" s="48">
        <f t="shared" si="55"/>
        <v>0</v>
      </c>
      <c r="BE37" s="48">
        <f t="shared" si="55"/>
        <v>0</v>
      </c>
      <c r="BF37" s="48">
        <f t="shared" si="55"/>
        <v>1.7399999999999999E-2</v>
      </c>
      <c r="BG37" s="48">
        <f t="shared" si="55"/>
        <v>9.5999999999999992E-3</v>
      </c>
      <c r="BH37" s="48">
        <f t="shared" si="55"/>
        <v>-1.8499999999999999E-2</v>
      </c>
      <c r="BI37" s="48">
        <f t="shared" si="55"/>
        <v>5.7000000000000011E-3</v>
      </c>
      <c r="BJ37" s="49">
        <f t="shared" si="0"/>
        <v>-9.6300000000000024E-2</v>
      </c>
      <c r="BK37" s="49">
        <f t="shared" si="1"/>
        <v>-3.5032258064516143E-3</v>
      </c>
      <c r="BL37" s="49">
        <f t="shared" si="2"/>
        <v>8.1900000000000001E-2</v>
      </c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6">SUM( -BV5, -BV12, -BV18, -BV23, -BV28, -BV32, -BV35)</f>
        <v>0</v>
      </c>
      <c r="BW37" s="48">
        <f t="shared" si="56"/>
        <v>0</v>
      </c>
      <c r="BX37" s="48">
        <f t="shared" si="56"/>
        <v>0</v>
      </c>
      <c r="BY37" s="48">
        <f t="shared" si="56"/>
        <v>0</v>
      </c>
      <c r="BZ37" s="48">
        <f t="shared" si="56"/>
        <v>0</v>
      </c>
      <c r="CA37" s="48">
        <f t="shared" si="56"/>
        <v>0</v>
      </c>
      <c r="CB37" s="48">
        <f t="shared" si="56"/>
        <v>0</v>
      </c>
      <c r="CC37" s="48">
        <f t="shared" si="56"/>
        <v>0</v>
      </c>
      <c r="CD37" s="48">
        <f>SUM( -CD5, -CD12, -CD18, -CD23, -CD28, -CD32, -CD35)</f>
        <v>0</v>
      </c>
      <c r="CE37" s="48">
        <f t="shared" ref="CE37" si="57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8">SUM( -CK5, -CK12, -CK18, -CK23, -CK28, -CK32, -CK35)</f>
        <v>0</v>
      </c>
      <c r="CL37" s="48">
        <f t="shared" si="58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9">SUM( -CR5, -CR12, -CR18, -CR23, -CR28, -CR32, -CR35)</f>
        <v>0</v>
      </c>
      <c r="CS37" s="48">
        <f t="shared" si="59"/>
        <v>0</v>
      </c>
      <c r="CT37" s="48">
        <f t="shared" si="59"/>
        <v>0</v>
      </c>
      <c r="CU37" s="48">
        <f t="shared" si="59"/>
        <v>0</v>
      </c>
      <c r="CV37" s="48">
        <f t="shared" si="59"/>
        <v>0</v>
      </c>
      <c r="CW37" s="48">
        <f t="shared" si="59"/>
        <v>0</v>
      </c>
      <c r="CX37" s="48">
        <f t="shared" si="59"/>
        <v>0</v>
      </c>
      <c r="CY37" s="48">
        <f t="shared" si="59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AC38" s="50" t="s">
        <v>0</v>
      </c>
      <c r="AD38" s="50"/>
      <c r="AE38" s="50" t="s">
        <v>1</v>
      </c>
      <c r="AF38" s="50" t="s">
        <v>2</v>
      </c>
      <c r="AG38" s="50" t="s">
        <v>3</v>
      </c>
      <c r="AH38" s="50" t="s">
        <v>4</v>
      </c>
      <c r="AI38" s="51"/>
      <c r="AJ38" s="51"/>
      <c r="AK38" s="50" t="s">
        <v>7</v>
      </c>
      <c r="AL38" s="50" t="s">
        <v>8</v>
      </c>
      <c r="AM38" s="50" t="s">
        <v>9</v>
      </c>
      <c r="AN38" s="50" t="s">
        <v>10</v>
      </c>
      <c r="AO38" s="50" t="s">
        <v>11</v>
      </c>
      <c r="AP38" s="51"/>
      <c r="AQ38" s="51"/>
      <c r="AR38" s="50" t="s">
        <v>14</v>
      </c>
      <c r="AS38" s="50" t="s">
        <v>15</v>
      </c>
      <c r="AT38" s="50" t="s">
        <v>16</v>
      </c>
      <c r="AU38" s="50" t="s">
        <v>17</v>
      </c>
      <c r="AV38" s="50" t="s">
        <v>18</v>
      </c>
      <c r="AW38" s="51"/>
      <c r="AX38" s="51"/>
      <c r="AY38" s="50" t="s">
        <v>21</v>
      </c>
      <c r="AZ38" s="50" t="s">
        <v>22</v>
      </c>
      <c r="BA38" s="50" t="s">
        <v>23</v>
      </c>
      <c r="BB38" s="50" t="s">
        <v>24</v>
      </c>
      <c r="BC38" s="50" t="s">
        <v>25</v>
      </c>
      <c r="BD38" s="51"/>
      <c r="BE38" s="51"/>
      <c r="BF38" s="50" t="s">
        <v>28</v>
      </c>
      <c r="BG38" s="50" t="s">
        <v>29</v>
      </c>
      <c r="BH38" s="50" t="s">
        <v>30</v>
      </c>
      <c r="BI38" s="50" t="s">
        <v>31</v>
      </c>
      <c r="BJ38" s="51"/>
      <c r="BK38" s="51"/>
      <c r="BL38" s="52" t="s">
        <v>0</v>
      </c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AD39" t="s">
        <v>62</v>
      </c>
      <c r="AE39" s="7"/>
      <c r="AF39" s="49">
        <v>8.1900000000000001E-2</v>
      </c>
      <c r="AG39" s="49">
        <v>0.13439999999999999</v>
      </c>
      <c r="AH39" s="42">
        <v>0.12280000000000001</v>
      </c>
      <c r="AI39" s="16" t="s">
        <v>62</v>
      </c>
      <c r="AJ39" s="16"/>
      <c r="AK39" s="42">
        <v>0.1389</v>
      </c>
      <c r="AL39" s="42">
        <v>0.16520000000000001</v>
      </c>
      <c r="AM39" s="42">
        <v>0.1542</v>
      </c>
      <c r="AN39" s="42">
        <v>0.15790000000000001</v>
      </c>
      <c r="AO39" s="42">
        <v>0.12509999999999999</v>
      </c>
      <c r="AP39" s="16" t="s">
        <v>62</v>
      </c>
      <c r="AQ39" s="16"/>
      <c r="AR39" s="42">
        <v>0.11559999999999999</v>
      </c>
      <c r="AS39" s="42">
        <v>0.1411</v>
      </c>
      <c r="AT39" s="42">
        <v>0.16170000000000001</v>
      </c>
      <c r="AU39" s="42">
        <v>0.14530000000000001</v>
      </c>
      <c r="AV39" s="42">
        <v>0.17399999999999999</v>
      </c>
      <c r="AW39" s="16"/>
      <c r="AX39" s="16"/>
      <c r="AY39" s="42">
        <v>0.15790000000000001</v>
      </c>
      <c r="AZ39" s="42">
        <v>0.12379999999999999</v>
      </c>
      <c r="BA39" s="23">
        <v>0.17319999999999999</v>
      </c>
      <c r="BB39" s="23">
        <v>0.1893</v>
      </c>
      <c r="BC39" s="23">
        <v>0.2145</v>
      </c>
      <c r="BD39" s="16"/>
      <c r="BE39" s="16"/>
      <c r="BF39" s="23">
        <v>0.19639999999999999</v>
      </c>
      <c r="BG39" s="23">
        <v>0.15490000000000001</v>
      </c>
      <c r="BH39" s="42">
        <v>0.15440000000000001</v>
      </c>
      <c r="BI39" s="16"/>
      <c r="BJ39" s="3" t="s">
        <v>32</v>
      </c>
      <c r="BK39" s="3" t="s">
        <v>33</v>
      </c>
      <c r="BL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AE40" s="7" t="s">
        <v>62</v>
      </c>
      <c r="AF40" s="42">
        <v>6.83E-2</v>
      </c>
      <c r="AG40" s="42">
        <v>8.9800000000000005E-2</v>
      </c>
      <c r="AH40" s="32">
        <v>5.9700000000000003E-2</v>
      </c>
      <c r="AI40" s="7"/>
      <c r="AJ40" s="7" t="s">
        <v>62</v>
      </c>
      <c r="AK40" s="32">
        <v>6.6400000000000001E-2</v>
      </c>
      <c r="AL40" s="32">
        <v>7.2599999999999998E-2</v>
      </c>
      <c r="AM40" s="32">
        <v>6.1800000000000001E-2</v>
      </c>
      <c r="AN40" s="32">
        <v>0.1007</v>
      </c>
      <c r="AO40" s="32">
        <v>0.1192</v>
      </c>
      <c r="AP40" s="7"/>
      <c r="AQ40" s="7" t="s">
        <v>62</v>
      </c>
      <c r="AR40" s="32">
        <v>9.7699999999999995E-2</v>
      </c>
      <c r="AS40" s="32">
        <v>0.11650000000000001</v>
      </c>
      <c r="AT40" s="32">
        <v>9.9099999999999994E-2</v>
      </c>
      <c r="AU40" s="32">
        <v>0.12559999999999999</v>
      </c>
      <c r="AV40" s="32">
        <v>0.11849999999999999</v>
      </c>
      <c r="AW40" s="7"/>
      <c r="AX40" s="7" t="s">
        <v>62</v>
      </c>
      <c r="AY40" s="32">
        <v>0.1195</v>
      </c>
      <c r="AZ40" s="23">
        <v>0.12130000000000001</v>
      </c>
      <c r="BA40" s="42">
        <v>0.1081</v>
      </c>
      <c r="BB40" s="42">
        <v>0.1217</v>
      </c>
      <c r="BC40" s="42">
        <v>0.1424</v>
      </c>
      <c r="BD40" s="7"/>
      <c r="BE40" s="7" t="s">
        <v>62</v>
      </c>
      <c r="BF40" s="42">
        <v>0.12189999999999999</v>
      </c>
      <c r="BG40" s="42">
        <v>0.1278</v>
      </c>
      <c r="BH40" s="23">
        <v>0.14069999999999999</v>
      </c>
      <c r="BI40" s="7" t="s">
        <v>62</v>
      </c>
      <c r="BJ40" s="53">
        <f>MIN(BJ2:BJ8,BJ10:BJ15,BJ17:BJ21,BJ23:BJ26,BJ28:BJ30,BJ32:BJ33,BJ35)</f>
        <v>-1.7399999999999999E-2</v>
      </c>
      <c r="BK40" s="53">
        <f>AVERAGE(BK2:BK8,BK10:BK15,BK17:BK21,BK23:BK26,BK28:BK30,BK32:BK33,BK35)</f>
        <v>5.491883116883117E-4</v>
      </c>
      <c r="BL40" s="53">
        <f>MAX(BL2:BL8,BL10:BL15,BL17:BL21,BL23:BL26,BL28:BL30,BL32:BL33,BL35)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AC41" t="s">
        <v>62</v>
      </c>
      <c r="AD41" t="s">
        <v>62</v>
      </c>
      <c r="AE41" s="54"/>
      <c r="AF41" s="8">
        <v>3.9199999999999999E-2</v>
      </c>
      <c r="AG41" s="8">
        <v>1.9E-3</v>
      </c>
      <c r="AH41" s="49">
        <v>3.8100000000000002E-2</v>
      </c>
      <c r="AI41" s="7"/>
      <c r="AK41" s="36">
        <v>-1.2500000000000001E-2</v>
      </c>
      <c r="AL41" s="49">
        <v>-7.7000000000000002E-3</v>
      </c>
      <c r="AM41" s="36">
        <v>8.9999999999999998E-4</v>
      </c>
      <c r="AN41" s="36">
        <v>1.3299999999999999E-2</v>
      </c>
      <c r="AO41" s="36">
        <v>6.5100000000000005E-2</v>
      </c>
      <c r="AP41" s="7"/>
      <c r="AR41" s="36">
        <v>4.5999999999999999E-2</v>
      </c>
      <c r="AS41" s="36">
        <v>5.2699999999999997E-2</v>
      </c>
      <c r="AT41" s="23">
        <v>4.3999999999999997E-2</v>
      </c>
      <c r="AU41" s="23">
        <v>0.1077</v>
      </c>
      <c r="AV41" s="23">
        <v>6.2399999999999997E-2</v>
      </c>
      <c r="AW41" s="7"/>
      <c r="AY41" s="23">
        <v>7.8E-2</v>
      </c>
      <c r="AZ41" s="32">
        <v>7.7600000000000002E-2</v>
      </c>
      <c r="BA41" s="32">
        <v>7.85E-2</v>
      </c>
      <c r="BB41" s="32">
        <v>4.3700000000000003E-2</v>
      </c>
      <c r="BC41" s="32">
        <v>8.4900000000000003E-2</v>
      </c>
      <c r="BD41" s="7"/>
      <c r="BF41" s="32">
        <v>7.3099999999999998E-2</v>
      </c>
      <c r="BG41" s="32">
        <v>6.9599999999999995E-2</v>
      </c>
      <c r="BH41" s="32">
        <v>0.13220000000000001</v>
      </c>
      <c r="BI41" s="54"/>
      <c r="BJ41" s="49" t="s">
        <v>52</v>
      </c>
      <c r="BK41" s="56" t="s">
        <v>73</v>
      </c>
      <c r="BL41" s="32" t="s">
        <v>63</v>
      </c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AC42" t="s">
        <v>62</v>
      </c>
      <c r="AE42" s="7" t="s">
        <v>62</v>
      </c>
      <c r="AF42" s="32">
        <v>-2.5999999999999999E-2</v>
      </c>
      <c r="AG42" s="36">
        <v>-2.8500000000000001E-2</v>
      </c>
      <c r="AH42" s="36">
        <v>-6.0000000000000001E-3</v>
      </c>
      <c r="AI42" s="7"/>
      <c r="AJ42" s="7" t="s">
        <v>62</v>
      </c>
      <c r="AK42" s="49">
        <v>-1.46E-2</v>
      </c>
      <c r="AL42" s="36">
        <v>-3.3599999999999998E-2</v>
      </c>
      <c r="AM42" s="49">
        <v>-1.0200000000000001E-2</v>
      </c>
      <c r="AN42" s="49">
        <v>-1.2500000000000001E-2</v>
      </c>
      <c r="AO42" s="23">
        <v>-1.6500000000000001E-2</v>
      </c>
      <c r="AP42" s="7"/>
      <c r="AQ42" s="7" t="s">
        <v>62</v>
      </c>
      <c r="AR42" s="23">
        <v>6.9999999999999999E-4</v>
      </c>
      <c r="AS42" s="23">
        <v>1.5900000000000001E-2</v>
      </c>
      <c r="AT42" s="36">
        <v>2.3400000000000001E-2</v>
      </c>
      <c r="AU42" s="36">
        <v>3.0999999999999999E-3</v>
      </c>
      <c r="AV42" s="36">
        <v>2.9999999999999997E-4</v>
      </c>
      <c r="AW42" s="7"/>
      <c r="AX42" s="7" t="s">
        <v>62</v>
      </c>
      <c r="AY42" s="36">
        <v>-8.3999999999999995E-3</v>
      </c>
      <c r="AZ42" s="36">
        <v>2.3E-3</v>
      </c>
      <c r="BA42" s="36">
        <v>2.8199999999999999E-2</v>
      </c>
      <c r="BB42" s="36">
        <v>1.7600000000000001E-2</v>
      </c>
      <c r="BC42" s="36">
        <v>5.0299999999999997E-2</v>
      </c>
      <c r="BD42" s="7"/>
      <c r="BE42" s="7" t="s">
        <v>62</v>
      </c>
      <c r="BF42" s="36">
        <v>4.3400000000000001E-2</v>
      </c>
      <c r="BG42" s="36">
        <v>5.4800000000000001E-2</v>
      </c>
      <c r="BH42" s="36">
        <v>8.77E-2</v>
      </c>
      <c r="BI42" s="7" t="s">
        <v>62</v>
      </c>
      <c r="BJ42" s="56" t="s">
        <v>85</v>
      </c>
      <c r="BK42" s="56" t="s">
        <v>74</v>
      </c>
      <c r="BL42" s="56" t="s">
        <v>4</v>
      </c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AC43" t="s">
        <v>62</v>
      </c>
      <c r="AE43" s="54" t="s">
        <v>62</v>
      </c>
      <c r="AF43" s="94">
        <v>-3.1199999999999999E-2</v>
      </c>
      <c r="AG43" s="32">
        <v>-3.9199999999999999E-2</v>
      </c>
      <c r="AH43" s="8">
        <v>-2.98E-2</v>
      </c>
      <c r="AI43" s="7"/>
      <c r="AJ43" t="s">
        <v>62</v>
      </c>
      <c r="AK43" s="23">
        <v>-3.4700000000000002E-2</v>
      </c>
      <c r="AL43" s="8">
        <v>-4.3799999999999999E-2</v>
      </c>
      <c r="AM43" s="17">
        <v>-2.1399999999999999E-2</v>
      </c>
      <c r="AN43" s="17">
        <v>-2.93E-2</v>
      </c>
      <c r="AO43" s="49">
        <v>-3.5499999999999997E-2</v>
      </c>
      <c r="AP43" s="7"/>
      <c r="AQ43" t="s">
        <v>62</v>
      </c>
      <c r="AR43" s="49">
        <v>-1.6500000000000001E-2</v>
      </c>
      <c r="AS43" s="49">
        <v>-3.9800000000000002E-2</v>
      </c>
      <c r="AT43" s="8">
        <v>-4.9099999999999998E-2</v>
      </c>
      <c r="AU43" s="8">
        <v>-5.1900000000000002E-2</v>
      </c>
      <c r="AV43" s="8">
        <v>-2.93E-2</v>
      </c>
      <c r="AW43" s="7"/>
      <c r="AX43" t="s">
        <v>62</v>
      </c>
      <c r="AY43" s="8">
        <v>-2.6200000000000001E-2</v>
      </c>
      <c r="AZ43" s="8">
        <v>-2.46E-2</v>
      </c>
      <c r="BA43" s="8">
        <v>-4.5199999999999997E-2</v>
      </c>
      <c r="BB43" s="8">
        <v>-2.46E-2</v>
      </c>
      <c r="BC43" s="8">
        <v>-8.14E-2</v>
      </c>
      <c r="BD43" s="7"/>
      <c r="BE43" t="s">
        <v>62</v>
      </c>
      <c r="BF43" s="17">
        <v>-7.1599999999999997E-2</v>
      </c>
      <c r="BG43" s="17">
        <v>-5.4600000000000003E-2</v>
      </c>
      <c r="BH43" s="17">
        <v>-6.1499999999999999E-2</v>
      </c>
      <c r="BI43" s="54" t="s">
        <v>62</v>
      </c>
      <c r="BJ43" s="3" t="s">
        <v>32</v>
      </c>
      <c r="BK43" s="3" t="s">
        <v>33</v>
      </c>
      <c r="BL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AC44" t="s">
        <v>62</v>
      </c>
      <c r="AE44" s="7"/>
      <c r="AF44" s="36">
        <v>-3.7600000000000001E-2</v>
      </c>
      <c r="AG44" s="17">
        <v>-4.2500000000000003E-2</v>
      </c>
      <c r="AH44" s="23">
        <v>-3.9800000000000002E-2</v>
      </c>
      <c r="AI44" s="7"/>
      <c r="AJ44" s="7"/>
      <c r="AK44" s="17">
        <v>-3.85E-2</v>
      </c>
      <c r="AL44" s="94">
        <v>-4.6699999999999998E-2</v>
      </c>
      <c r="AM44" s="94">
        <v>-3.6400000000000002E-2</v>
      </c>
      <c r="AN44" s="23">
        <v>-6.2600000000000003E-2</v>
      </c>
      <c r="AO44" s="17">
        <v>-6.6900000000000001E-2</v>
      </c>
      <c r="AP44" s="7"/>
      <c r="AQ44" s="7"/>
      <c r="AR44" s="17">
        <v>-6.7699999999999996E-2</v>
      </c>
      <c r="AS44" s="8">
        <v>-6.6600000000000006E-2</v>
      </c>
      <c r="AT44" s="49">
        <v>-5.74E-2</v>
      </c>
      <c r="AU44" s="49">
        <v>-7.1800000000000003E-2</v>
      </c>
      <c r="AV44" s="17">
        <v>-8.0600000000000005E-2</v>
      </c>
      <c r="AW44" s="7"/>
      <c r="AX44" s="7"/>
      <c r="AY44" s="17">
        <v>-7.3700000000000002E-2</v>
      </c>
      <c r="AZ44" s="49">
        <v>-5.4800000000000001E-2</v>
      </c>
      <c r="BA44" s="17">
        <v>-7.7799999999999994E-2</v>
      </c>
      <c r="BB44" s="49">
        <v>-7.3999999999999996E-2</v>
      </c>
      <c r="BC44" s="17">
        <v>-9.2100000000000001E-2</v>
      </c>
      <c r="BD44" s="7"/>
      <c r="BE44" s="7" t="s">
        <v>62</v>
      </c>
      <c r="BF44" s="8">
        <v>-7.7600000000000002E-2</v>
      </c>
      <c r="BG44" s="8">
        <v>-6.4299999999999996E-2</v>
      </c>
      <c r="BH44" s="8">
        <v>-0.1075</v>
      </c>
      <c r="BI44" s="7"/>
      <c r="BJ44" s="53">
        <f>MIN(BJ9,BJ16,BJ22,BJ27,BJ31,BJ34,BJ36,BJ37)</f>
        <v>-9.6300000000000024E-2</v>
      </c>
      <c r="BK44" s="53">
        <f>AVERAGE(BK9,BK16,BK22,BK27,BK31,BK34,BK36,BK37)</f>
        <v>0</v>
      </c>
      <c r="BL44" s="53">
        <f>MAX(BL9,BL16,BL22,BL27,BL31,BL34,BL36,BL37)</f>
        <v>9.8900000000000002E-2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AC45" t="s">
        <v>62</v>
      </c>
      <c r="AE45" s="7"/>
      <c r="AF45" s="17">
        <v>-4.19E-2</v>
      </c>
      <c r="AG45" s="94">
        <v>-4.5600000000000002E-2</v>
      </c>
      <c r="AH45" s="17">
        <v>-6.9500000000000006E-2</v>
      </c>
      <c r="AI45" s="7"/>
      <c r="AJ45" s="7"/>
      <c r="AK45" s="94">
        <v>-4.6699999999999998E-2</v>
      </c>
      <c r="AL45" s="17">
        <v>-4.6899999999999997E-2</v>
      </c>
      <c r="AM45" s="23">
        <v>-5.8500000000000003E-2</v>
      </c>
      <c r="AN45" s="8">
        <v>-6.8900000000000003E-2</v>
      </c>
      <c r="AO45" s="8">
        <v>-8.0799999999999997E-2</v>
      </c>
      <c r="AP45" s="7"/>
      <c r="AQ45" s="7"/>
      <c r="AR45" s="8">
        <v>-8.4099999999999994E-2</v>
      </c>
      <c r="AS45" s="17">
        <v>-8.9200000000000002E-2</v>
      </c>
      <c r="AT45" s="17">
        <v>-8.4900000000000003E-2</v>
      </c>
      <c r="AU45" s="17">
        <v>-8.7999999999999995E-2</v>
      </c>
      <c r="AV45" s="49">
        <v>-8.5999999999999993E-2</v>
      </c>
      <c r="AW45" s="7"/>
      <c r="AX45" s="7"/>
      <c r="AY45" s="49">
        <v>-7.7100000000000002E-2</v>
      </c>
      <c r="AZ45" s="17">
        <v>-7.4200000000000002E-2</v>
      </c>
      <c r="BA45" s="49">
        <v>-9.2399999999999996E-2</v>
      </c>
      <c r="BB45" s="17">
        <v>-0.1095</v>
      </c>
      <c r="BC45" s="49">
        <v>-0.12280000000000001</v>
      </c>
      <c r="BD45" s="7"/>
      <c r="BE45" s="7"/>
      <c r="BF45" s="49">
        <v>-0.10539999999999999</v>
      </c>
      <c r="BG45" s="49">
        <v>-9.5799999999999996E-2</v>
      </c>
      <c r="BH45" s="49">
        <v>-0.1143</v>
      </c>
      <c r="BI45" s="7"/>
      <c r="BJ45" s="49" t="s">
        <v>72</v>
      </c>
      <c r="BK45" s="56" t="s">
        <v>75</v>
      </c>
      <c r="BL45" s="32" t="s">
        <v>66</v>
      </c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AD46" t="s">
        <v>62</v>
      </c>
      <c r="AE46" s="7" t="s">
        <v>62</v>
      </c>
      <c r="AF46" s="23">
        <v>-5.2699999999999997E-2</v>
      </c>
      <c r="AG46" s="23">
        <v>-7.0300000000000001E-2</v>
      </c>
      <c r="AH46" s="94">
        <v>-7.5499999999999998E-2</v>
      </c>
      <c r="AI46" s="11"/>
      <c r="AJ46" s="11" t="s">
        <v>62</v>
      </c>
      <c r="AK46" s="8">
        <v>-5.8299999999999998E-2</v>
      </c>
      <c r="AL46" s="23">
        <v>-5.91E-2</v>
      </c>
      <c r="AM46" s="8">
        <v>-9.0399999999999994E-2</v>
      </c>
      <c r="AN46" s="94">
        <v>-9.8599999999999993E-2</v>
      </c>
      <c r="AO46" s="94">
        <v>-0.10970000000000001</v>
      </c>
      <c r="AP46" s="11"/>
      <c r="AQ46" s="7" t="s">
        <v>62</v>
      </c>
      <c r="AR46" s="94">
        <v>-9.1700000000000004E-2</v>
      </c>
      <c r="AS46" s="94">
        <v>-0.13059999999999999</v>
      </c>
      <c r="AT46" s="94">
        <v>-0.1368</v>
      </c>
      <c r="AU46" s="94">
        <v>-0.17</v>
      </c>
      <c r="AV46" s="94">
        <v>-0.1593</v>
      </c>
      <c r="AW46" s="7"/>
      <c r="AX46" s="7" t="s">
        <v>62</v>
      </c>
      <c r="AY46" s="94">
        <v>-0.17</v>
      </c>
      <c r="AZ46" s="94">
        <v>-0.1714</v>
      </c>
      <c r="BA46" s="94">
        <v>-0.1726</v>
      </c>
      <c r="BB46" s="94">
        <v>-0.16420000000000001</v>
      </c>
      <c r="BC46" s="94">
        <v>-0.1958</v>
      </c>
      <c r="BD46" s="7"/>
      <c r="BE46" s="11" t="s">
        <v>62</v>
      </c>
      <c r="BF46" s="94">
        <v>-0.1802</v>
      </c>
      <c r="BG46" s="94">
        <v>-0.19239999999999999</v>
      </c>
      <c r="BH46" s="94">
        <v>-0.23169999999999999</v>
      </c>
      <c r="BI46" s="7" t="s">
        <v>62</v>
      </c>
      <c r="BJ46" s="64" t="s">
        <v>86</v>
      </c>
      <c r="BK46" s="64" t="s">
        <v>76</v>
      </c>
      <c r="BL46" s="64" t="s">
        <v>86</v>
      </c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</row>
    <row r="48" spans="1:139" s="274" customFormat="1" ht="15.75" thickBot="1" x14ac:dyDescent="0.3">
      <c r="A48" s="65"/>
      <c r="B48" s="66">
        <v>43101</v>
      </c>
      <c r="C48" s="68"/>
      <c r="D48" s="250"/>
      <c r="E48" s="66">
        <v>43102</v>
      </c>
      <c r="F48" s="251"/>
      <c r="G48" s="250"/>
      <c r="H48" s="66">
        <v>43103</v>
      </c>
      <c r="I48" s="252"/>
      <c r="J48" s="250"/>
      <c r="K48" s="66">
        <v>43104</v>
      </c>
      <c r="L48" s="253" t="s">
        <v>77</v>
      </c>
      <c r="M48" s="254"/>
      <c r="N48" s="71">
        <v>43107</v>
      </c>
      <c r="O48" s="255"/>
      <c r="P48" s="254"/>
      <c r="Q48" s="71">
        <v>43108</v>
      </c>
      <c r="R48" s="256"/>
      <c r="S48" s="254"/>
      <c r="T48" s="71">
        <v>43109</v>
      </c>
      <c r="U48" s="256"/>
      <c r="V48" s="254"/>
      <c r="W48" s="71">
        <v>43110</v>
      </c>
      <c r="X48" s="256"/>
      <c r="Y48" s="254"/>
      <c r="Z48" s="71">
        <v>43111</v>
      </c>
      <c r="AA48" s="256"/>
      <c r="AB48" s="257"/>
      <c r="AC48" s="76">
        <v>43114</v>
      </c>
      <c r="AD48" s="258"/>
      <c r="AE48" s="257"/>
      <c r="AF48" s="76">
        <v>43115</v>
      </c>
      <c r="AG48" s="258"/>
      <c r="AH48" s="257"/>
      <c r="AI48" s="76">
        <v>43116</v>
      </c>
      <c r="AJ48" s="258"/>
      <c r="AK48" s="257"/>
      <c r="AL48" s="76">
        <v>43117</v>
      </c>
      <c r="AM48" s="258"/>
      <c r="AN48" s="257"/>
      <c r="AO48" s="76">
        <v>43118</v>
      </c>
      <c r="AP48" s="258"/>
      <c r="AQ48" s="277"/>
      <c r="AR48" s="79">
        <v>43121</v>
      </c>
      <c r="AS48" s="278"/>
      <c r="AT48" s="277"/>
      <c r="AU48" s="79">
        <v>43122</v>
      </c>
      <c r="AV48" s="278"/>
      <c r="AW48" s="277"/>
      <c r="AX48" s="79">
        <v>43123</v>
      </c>
      <c r="AY48" s="278"/>
      <c r="AZ48" s="277"/>
      <c r="BA48" s="79">
        <v>43124</v>
      </c>
      <c r="BB48" s="278"/>
      <c r="BC48" s="277"/>
      <c r="BD48" s="79">
        <v>43125</v>
      </c>
      <c r="BE48" s="278"/>
      <c r="BF48" s="250"/>
      <c r="BG48" s="66">
        <v>43128</v>
      </c>
      <c r="BH48" s="252"/>
      <c r="BI48" s="250"/>
      <c r="BJ48" s="66">
        <v>43129</v>
      </c>
      <c r="BK48" s="252"/>
      <c r="BL48" s="250"/>
      <c r="BM48" s="66">
        <v>43130</v>
      </c>
      <c r="BN48" s="252"/>
      <c r="BO48" s="68"/>
      <c r="BP48" s="66">
        <v>43131</v>
      </c>
      <c r="BQ48" s="67"/>
      <c r="BR48" s="282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7" t="s">
        <v>78</v>
      </c>
      <c r="B49" s="57" t="s">
        <v>79</v>
      </c>
      <c r="C49" s="267" t="s">
        <v>80</v>
      </c>
      <c r="D49" s="127" t="s">
        <v>78</v>
      </c>
      <c r="E49" s="57" t="s">
        <v>79</v>
      </c>
      <c r="F49" s="128" t="s">
        <v>80</v>
      </c>
      <c r="G49" s="127" t="s">
        <v>78</v>
      </c>
      <c r="H49" s="57" t="s">
        <v>79</v>
      </c>
      <c r="I49" s="128" t="s">
        <v>80</v>
      </c>
      <c r="J49" s="127" t="s">
        <v>78</v>
      </c>
      <c r="K49" s="57" t="s">
        <v>79</v>
      </c>
      <c r="L49" s="128" t="s">
        <v>80</v>
      </c>
      <c r="M49" s="127" t="s">
        <v>78</v>
      </c>
      <c r="N49" s="57" t="s">
        <v>79</v>
      </c>
      <c r="O49" s="128" t="s">
        <v>80</v>
      </c>
      <c r="P49" s="127" t="s">
        <v>78</v>
      </c>
      <c r="Q49" s="57" t="s">
        <v>79</v>
      </c>
      <c r="R49" s="128" t="s">
        <v>80</v>
      </c>
      <c r="S49" s="127" t="s">
        <v>78</v>
      </c>
      <c r="T49" s="57" t="s">
        <v>79</v>
      </c>
      <c r="U49" s="128" t="s">
        <v>80</v>
      </c>
      <c r="V49" s="127" t="s">
        <v>78</v>
      </c>
      <c r="W49" s="57" t="s">
        <v>79</v>
      </c>
      <c r="X49" s="128" t="s">
        <v>80</v>
      </c>
      <c r="Y49" s="127" t="s">
        <v>78</v>
      </c>
      <c r="Z49" s="57" t="s">
        <v>79</v>
      </c>
      <c r="AA49" s="128" t="s">
        <v>80</v>
      </c>
      <c r="AB49" s="127" t="s">
        <v>78</v>
      </c>
      <c r="AC49" s="57" t="s">
        <v>79</v>
      </c>
      <c r="AD49" s="128" t="s">
        <v>80</v>
      </c>
      <c r="AE49" s="127" t="s">
        <v>78</v>
      </c>
      <c r="AF49" s="57" t="s">
        <v>79</v>
      </c>
      <c r="AG49" s="128" t="s">
        <v>80</v>
      </c>
      <c r="AH49" s="127" t="s">
        <v>78</v>
      </c>
      <c r="AI49" s="57" t="s">
        <v>79</v>
      </c>
      <c r="AJ49" s="128" t="s">
        <v>80</v>
      </c>
      <c r="AK49" s="127" t="s">
        <v>78</v>
      </c>
      <c r="AL49" s="57" t="s">
        <v>79</v>
      </c>
      <c r="AM49" s="128" t="s">
        <v>80</v>
      </c>
      <c r="AN49" s="127" t="s">
        <v>78</v>
      </c>
      <c r="AO49" s="57" t="s">
        <v>79</v>
      </c>
      <c r="AP49" s="128" t="s">
        <v>80</v>
      </c>
      <c r="AQ49" s="127" t="s">
        <v>78</v>
      </c>
      <c r="AR49" s="57" t="s">
        <v>79</v>
      </c>
      <c r="AS49" s="128" t="s">
        <v>80</v>
      </c>
      <c r="AT49" s="127" t="s">
        <v>78</v>
      </c>
      <c r="AU49" s="57" t="s">
        <v>79</v>
      </c>
      <c r="AV49" s="128" t="s">
        <v>80</v>
      </c>
      <c r="AW49" s="127" t="s">
        <v>78</v>
      </c>
      <c r="AX49" s="57" t="s">
        <v>79</v>
      </c>
      <c r="AY49" s="128" t="s">
        <v>80</v>
      </c>
      <c r="AZ49" s="127" t="s">
        <v>78</v>
      </c>
      <c r="BA49" s="57" t="s">
        <v>79</v>
      </c>
      <c r="BB49" s="128" t="s">
        <v>80</v>
      </c>
      <c r="BC49" s="127" t="s">
        <v>78</v>
      </c>
      <c r="BD49" s="57" t="s">
        <v>79</v>
      </c>
      <c r="BE49" s="128" t="s">
        <v>80</v>
      </c>
      <c r="BF49" s="127" t="s">
        <v>78</v>
      </c>
      <c r="BG49" s="57" t="s">
        <v>79</v>
      </c>
      <c r="BH49" s="128" t="s">
        <v>80</v>
      </c>
      <c r="BI49" s="127" t="s">
        <v>78</v>
      </c>
      <c r="BJ49" s="57" t="s">
        <v>79</v>
      </c>
      <c r="BK49" s="128" t="s">
        <v>80</v>
      </c>
      <c r="BL49" s="127" t="s">
        <v>78</v>
      </c>
      <c r="BM49" s="57" t="s">
        <v>79</v>
      </c>
      <c r="BN49" s="128" t="s">
        <v>80</v>
      </c>
      <c r="BO49" s="268" t="s">
        <v>78</v>
      </c>
      <c r="BP49" s="57" t="s">
        <v>79</v>
      </c>
      <c r="BQ49" s="57" t="s">
        <v>80</v>
      </c>
      <c r="BS49" s="57" t="s">
        <v>78</v>
      </c>
      <c r="BT49" s="57" t="s">
        <v>79</v>
      </c>
      <c r="BU49" s="57" t="s">
        <v>80</v>
      </c>
      <c r="BV49" s="57" t="s">
        <v>78</v>
      </c>
      <c r="BW49" s="57" t="s">
        <v>79</v>
      </c>
      <c r="BX49" s="57" t="s">
        <v>80</v>
      </c>
      <c r="BY49" s="57" t="s">
        <v>78</v>
      </c>
      <c r="BZ49" s="57" t="s">
        <v>79</v>
      </c>
      <c r="CA49" s="57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7" t="s">
        <v>78</v>
      </c>
      <c r="CI49" s="57" t="s">
        <v>79</v>
      </c>
      <c r="CJ49" s="57" t="s">
        <v>80</v>
      </c>
      <c r="CK49" s="57" t="s">
        <v>78</v>
      </c>
      <c r="CL49" s="57" t="s">
        <v>79</v>
      </c>
      <c r="CM49" s="57" t="s">
        <v>80</v>
      </c>
      <c r="CN49" s="57" t="s">
        <v>78</v>
      </c>
      <c r="CO49" s="57" t="s">
        <v>79</v>
      </c>
      <c r="CP49" s="57" t="s">
        <v>80</v>
      </c>
      <c r="CQ49" s="57" t="s">
        <v>78</v>
      </c>
      <c r="CR49" s="57" t="s">
        <v>79</v>
      </c>
      <c r="CS49" s="57" t="s">
        <v>80</v>
      </c>
      <c r="CT49" s="57" t="s">
        <v>78</v>
      </c>
      <c r="CU49" s="57" t="s">
        <v>79</v>
      </c>
      <c r="CV49" s="57" t="s">
        <v>80</v>
      </c>
      <c r="CW49" s="57" t="s">
        <v>78</v>
      </c>
      <c r="CX49" s="57" t="s">
        <v>79</v>
      </c>
      <c r="CY49" s="57" t="s">
        <v>80</v>
      </c>
      <c r="CZ49" s="57" t="s">
        <v>78</v>
      </c>
      <c r="DA49" s="57" t="s">
        <v>79</v>
      </c>
      <c r="DB49" s="57" t="s">
        <v>80</v>
      </c>
      <c r="DC49" s="57" t="s">
        <v>78</v>
      </c>
      <c r="DD49" s="57" t="s">
        <v>79</v>
      </c>
      <c r="DE49" s="57" t="s">
        <v>80</v>
      </c>
      <c r="DF49" s="57" t="s">
        <v>78</v>
      </c>
      <c r="DG49" s="57" t="s">
        <v>79</v>
      </c>
      <c r="DH49" s="57" t="s">
        <v>80</v>
      </c>
      <c r="DI49" s="57" t="s">
        <v>78</v>
      </c>
      <c r="DJ49" s="57" t="s">
        <v>79</v>
      </c>
      <c r="DK49" s="57" t="s">
        <v>80</v>
      </c>
      <c r="DL49" s="57" t="s">
        <v>78</v>
      </c>
      <c r="DM49" s="57" t="s">
        <v>79</v>
      </c>
      <c r="DN49" s="57" t="s">
        <v>80</v>
      </c>
      <c r="DO49" s="57" t="s">
        <v>78</v>
      </c>
      <c r="DP49" s="57" t="s">
        <v>79</v>
      </c>
      <c r="DQ49" s="57" t="s">
        <v>80</v>
      </c>
      <c r="DR49" s="57" t="s">
        <v>78</v>
      </c>
      <c r="DS49" s="57" t="s">
        <v>79</v>
      </c>
      <c r="DT49" s="57" t="s">
        <v>80</v>
      </c>
      <c r="DU49" s="57" t="s">
        <v>78</v>
      </c>
      <c r="DV49" s="57" t="s">
        <v>79</v>
      </c>
      <c r="DW49" s="57" t="s">
        <v>80</v>
      </c>
      <c r="DX49" s="57" t="s">
        <v>78</v>
      </c>
      <c r="DY49" s="57" t="s">
        <v>79</v>
      </c>
      <c r="DZ49" s="57" t="s">
        <v>80</v>
      </c>
      <c r="EA49" s="57" t="s">
        <v>78</v>
      </c>
      <c r="EB49" s="57" t="s">
        <v>79</v>
      </c>
      <c r="EC49" s="57" t="s">
        <v>80</v>
      </c>
      <c r="ED49" s="57" t="s">
        <v>78</v>
      </c>
      <c r="EE49" s="57" t="s">
        <v>79</v>
      </c>
      <c r="EF49" s="57" t="s">
        <v>80</v>
      </c>
      <c r="EG49" s="57" t="s">
        <v>78</v>
      </c>
      <c r="EH49" s="57" t="s">
        <v>79</v>
      </c>
      <c r="EI49" s="57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29" t="s">
        <v>81</v>
      </c>
      <c r="E50" s="56" t="s">
        <v>82</v>
      </c>
      <c r="F50" s="130" t="s">
        <v>83</v>
      </c>
      <c r="G50" s="129" t="s">
        <v>81</v>
      </c>
      <c r="H50" s="56" t="s">
        <v>82</v>
      </c>
      <c r="I50" s="130" t="s">
        <v>83</v>
      </c>
      <c r="J50" s="129" t="s">
        <v>81</v>
      </c>
      <c r="K50" s="56" t="s">
        <v>82</v>
      </c>
      <c r="L50" s="130" t="s">
        <v>83</v>
      </c>
      <c r="M50" s="129" t="s">
        <v>81</v>
      </c>
      <c r="N50" s="56" t="s">
        <v>82</v>
      </c>
      <c r="O50" s="130" t="s">
        <v>83</v>
      </c>
      <c r="P50" s="129" t="s">
        <v>81</v>
      </c>
      <c r="Q50" s="56" t="s">
        <v>82</v>
      </c>
      <c r="R50" s="130" t="s">
        <v>83</v>
      </c>
      <c r="S50" s="129" t="s">
        <v>81</v>
      </c>
      <c r="T50" s="56" t="s">
        <v>82</v>
      </c>
      <c r="U50" s="130" t="s">
        <v>83</v>
      </c>
      <c r="V50" s="129" t="s">
        <v>81</v>
      </c>
      <c r="W50" s="56" t="s">
        <v>82</v>
      </c>
      <c r="X50" s="130" t="s">
        <v>83</v>
      </c>
      <c r="Y50" s="129" t="s">
        <v>81</v>
      </c>
      <c r="Z50" s="56" t="s">
        <v>82</v>
      </c>
      <c r="AA50" s="130" t="s">
        <v>83</v>
      </c>
      <c r="AB50" s="129" t="s">
        <v>81</v>
      </c>
      <c r="AC50" s="56" t="s">
        <v>82</v>
      </c>
      <c r="AD50" s="130" t="s">
        <v>83</v>
      </c>
      <c r="AE50" s="129" t="s">
        <v>81</v>
      </c>
      <c r="AF50" s="56" t="s">
        <v>82</v>
      </c>
      <c r="AG50" s="130" t="s">
        <v>83</v>
      </c>
      <c r="AH50" s="129" t="s">
        <v>81</v>
      </c>
      <c r="AI50" s="56" t="s">
        <v>82</v>
      </c>
      <c r="AJ50" s="130" t="s">
        <v>83</v>
      </c>
      <c r="AK50" s="129" t="s">
        <v>81</v>
      </c>
      <c r="AL50" s="56" t="s">
        <v>82</v>
      </c>
      <c r="AM50" s="130" t="s">
        <v>83</v>
      </c>
      <c r="AN50" s="129" t="s">
        <v>81</v>
      </c>
      <c r="AO50" s="56" t="s">
        <v>82</v>
      </c>
      <c r="AP50" s="130" t="s">
        <v>83</v>
      </c>
      <c r="AQ50" s="129" t="s">
        <v>81</v>
      </c>
      <c r="AR50" s="56" t="s">
        <v>82</v>
      </c>
      <c r="AS50" s="130" t="s">
        <v>83</v>
      </c>
      <c r="AT50" s="129" t="s">
        <v>81</v>
      </c>
      <c r="AU50" s="56" t="s">
        <v>82</v>
      </c>
      <c r="AV50" s="130" t="s">
        <v>83</v>
      </c>
      <c r="AW50" s="129" t="s">
        <v>81</v>
      </c>
      <c r="AX50" s="56" t="s">
        <v>82</v>
      </c>
      <c r="AY50" s="130" t="s">
        <v>83</v>
      </c>
      <c r="AZ50" s="129" t="s">
        <v>81</v>
      </c>
      <c r="BA50" s="56" t="s">
        <v>82</v>
      </c>
      <c r="BB50" s="130" t="s">
        <v>83</v>
      </c>
      <c r="BC50" s="129" t="s">
        <v>81</v>
      </c>
      <c r="BD50" s="56" t="s">
        <v>82</v>
      </c>
      <c r="BE50" s="130" t="s">
        <v>83</v>
      </c>
      <c r="BF50" s="129" t="s">
        <v>81</v>
      </c>
      <c r="BG50" s="56" t="s">
        <v>82</v>
      </c>
      <c r="BH50" s="130" t="s">
        <v>83</v>
      </c>
      <c r="BI50" s="129" t="s">
        <v>81</v>
      </c>
      <c r="BJ50" s="56" t="s">
        <v>82</v>
      </c>
      <c r="BK50" s="130" t="s">
        <v>83</v>
      </c>
      <c r="BL50" s="129" t="s">
        <v>81</v>
      </c>
      <c r="BM50" s="56" t="s">
        <v>82</v>
      </c>
      <c r="BN50" s="130" t="s">
        <v>83</v>
      </c>
      <c r="BO50" s="106" t="s">
        <v>81</v>
      </c>
      <c r="BP50" s="56" t="s">
        <v>82</v>
      </c>
      <c r="BQ50" s="56" t="s">
        <v>83</v>
      </c>
      <c r="BR50" s="281" t="s">
        <v>62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1">
        <v>3.4200000000000001E-2</v>
      </c>
      <c r="E51" s="49">
        <v>5.04E-2</v>
      </c>
      <c r="F51" s="87">
        <v>8.1900000000000001E-2</v>
      </c>
      <c r="G51" s="132">
        <v>0.1772</v>
      </c>
      <c r="H51" s="49">
        <v>0.16880000000000001</v>
      </c>
      <c r="I51" s="87">
        <v>0.13439999999999999</v>
      </c>
      <c r="J51" s="132">
        <v>0.1139</v>
      </c>
      <c r="K51" s="42">
        <v>0.11070000000000001</v>
      </c>
      <c r="L51" s="92">
        <v>0.12280000000000001</v>
      </c>
      <c r="M51" s="131">
        <v>0.11899999999999999</v>
      </c>
      <c r="N51" s="42">
        <v>0.1134</v>
      </c>
      <c r="O51" s="92">
        <v>0.1389</v>
      </c>
      <c r="P51" s="131">
        <v>0.16070000000000001</v>
      </c>
      <c r="Q51" s="42">
        <v>0.15210000000000001</v>
      </c>
      <c r="R51" s="92">
        <v>0.16520000000000001</v>
      </c>
      <c r="S51" s="131">
        <v>0.17780000000000001</v>
      </c>
      <c r="T51" s="42">
        <v>0.16950000000000001</v>
      </c>
      <c r="U51" s="92">
        <v>0.1542</v>
      </c>
      <c r="V51" s="131">
        <v>0.1356</v>
      </c>
      <c r="W51" s="42">
        <v>0.15229999999999999</v>
      </c>
      <c r="X51" s="92">
        <v>0.15790000000000001</v>
      </c>
      <c r="Y51" s="131">
        <v>0.1585</v>
      </c>
      <c r="Z51" s="42">
        <v>0.14910000000000001</v>
      </c>
      <c r="AA51" s="92">
        <v>0.12509999999999999</v>
      </c>
      <c r="AB51" s="131">
        <v>0.1192</v>
      </c>
      <c r="AC51" s="42">
        <v>0.1173</v>
      </c>
      <c r="AD51" s="92">
        <v>0.11559999999999999</v>
      </c>
      <c r="AE51" s="131">
        <v>0.11990000000000001</v>
      </c>
      <c r="AF51" s="42">
        <v>0.1371</v>
      </c>
      <c r="AG51" s="92">
        <v>0.1411</v>
      </c>
      <c r="AH51" s="131">
        <v>0.1484</v>
      </c>
      <c r="AI51" s="42">
        <v>0.15310000000000001</v>
      </c>
      <c r="AJ51" s="92">
        <v>0.16170000000000001</v>
      </c>
      <c r="AK51" s="131">
        <v>0.15029999999999999</v>
      </c>
      <c r="AL51" s="42">
        <v>0.14249999999999999</v>
      </c>
      <c r="AM51" s="92">
        <v>0.14530000000000001</v>
      </c>
      <c r="AN51" s="131">
        <v>0.15310000000000001</v>
      </c>
      <c r="AO51" s="42">
        <v>0.15049999999999999</v>
      </c>
      <c r="AP51" s="92">
        <v>0.17399999999999999</v>
      </c>
      <c r="AQ51" s="131">
        <v>0.16600000000000001</v>
      </c>
      <c r="AR51" s="42">
        <v>0.16139999999999999</v>
      </c>
      <c r="AS51" s="92">
        <v>0.15790000000000001</v>
      </c>
      <c r="AT51" s="131">
        <v>0.1419</v>
      </c>
      <c r="AU51" s="42">
        <v>0.14549999999999999</v>
      </c>
      <c r="AV51" s="92">
        <v>0.12379999999999999</v>
      </c>
      <c r="AW51" s="131">
        <v>0.13289999999999999</v>
      </c>
      <c r="AX51" s="23">
        <v>0.1588</v>
      </c>
      <c r="AY51" s="89">
        <v>0.17319999999999999</v>
      </c>
      <c r="AZ51" s="136">
        <v>0.1749</v>
      </c>
      <c r="BA51" s="23">
        <v>0.1638</v>
      </c>
      <c r="BB51" s="89">
        <v>0.1893</v>
      </c>
      <c r="BC51" s="136">
        <v>0.20760000000000001</v>
      </c>
      <c r="BD51" s="23">
        <v>0.20219999999999999</v>
      </c>
      <c r="BE51" s="89">
        <v>0.2145</v>
      </c>
      <c r="BF51" s="136">
        <v>0.19650000000000001</v>
      </c>
      <c r="BG51" s="23">
        <v>0.18770000000000001</v>
      </c>
      <c r="BH51" s="89">
        <v>0.19639999999999999</v>
      </c>
      <c r="BI51" s="136">
        <v>0.1822</v>
      </c>
      <c r="BJ51" s="23">
        <v>0.20480000000000001</v>
      </c>
      <c r="BK51" s="89">
        <v>0.15490000000000001</v>
      </c>
      <c r="BL51" s="136">
        <v>0.1547</v>
      </c>
      <c r="BM51" s="23">
        <v>0.16719999999999999</v>
      </c>
      <c r="BN51" s="92">
        <v>0.15440000000000001</v>
      </c>
      <c r="BO51" s="108">
        <v>0.15190000000000001</v>
      </c>
      <c r="BP51" s="42"/>
      <c r="BQ51" s="42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2">
        <v>8.3999999999999995E-3</v>
      </c>
      <c r="E52" s="42">
        <v>2.46E-2</v>
      </c>
      <c r="F52" s="92">
        <v>6.83E-2</v>
      </c>
      <c r="G52" s="131">
        <v>4.8000000000000001E-2</v>
      </c>
      <c r="H52" s="42">
        <v>6.0199999999999997E-2</v>
      </c>
      <c r="I52" s="92">
        <v>8.9800000000000005E-2</v>
      </c>
      <c r="J52" s="131">
        <v>0.1037</v>
      </c>
      <c r="K52" s="49">
        <v>9.6000000000000002E-2</v>
      </c>
      <c r="L52" s="93">
        <v>5.9700000000000003E-2</v>
      </c>
      <c r="M52" s="137">
        <v>6.5100000000000005E-2</v>
      </c>
      <c r="N52" s="32">
        <v>5.9700000000000003E-2</v>
      </c>
      <c r="O52" s="93">
        <v>6.6400000000000001E-2</v>
      </c>
      <c r="P52" s="137">
        <v>4.65E-2</v>
      </c>
      <c r="Q52" s="32">
        <v>6.2399999999999997E-2</v>
      </c>
      <c r="R52" s="93">
        <v>7.2599999999999998E-2</v>
      </c>
      <c r="S52" s="137">
        <v>7.5999999999999998E-2</v>
      </c>
      <c r="T52" s="32">
        <v>8.5099999999999995E-2</v>
      </c>
      <c r="U52" s="93">
        <v>6.1800000000000001E-2</v>
      </c>
      <c r="V52" s="137">
        <v>7.1199999999999999E-2</v>
      </c>
      <c r="W52" s="32">
        <v>8.5300000000000001E-2</v>
      </c>
      <c r="X52" s="93">
        <v>0.1007</v>
      </c>
      <c r="Y52" s="137">
        <v>0.11310000000000001</v>
      </c>
      <c r="Z52" s="32">
        <v>0.1195</v>
      </c>
      <c r="AA52" s="93">
        <v>0.1192</v>
      </c>
      <c r="AB52" s="137">
        <v>9.6199999999999994E-2</v>
      </c>
      <c r="AC52" s="32">
        <v>9.9000000000000005E-2</v>
      </c>
      <c r="AD52" s="93">
        <v>9.7699999999999995E-2</v>
      </c>
      <c r="AE52" s="137">
        <v>0.11609999999999999</v>
      </c>
      <c r="AF52" s="32">
        <v>0.10299999999999999</v>
      </c>
      <c r="AG52" s="93">
        <v>0.11650000000000001</v>
      </c>
      <c r="AH52" s="137">
        <v>0.123</v>
      </c>
      <c r="AI52" s="32">
        <v>0.1045</v>
      </c>
      <c r="AJ52" s="93">
        <v>9.9099999999999994E-2</v>
      </c>
      <c r="AK52" s="137">
        <v>9.6600000000000005E-2</v>
      </c>
      <c r="AL52" s="32">
        <v>0.1057</v>
      </c>
      <c r="AM52" s="93">
        <v>0.12559999999999999</v>
      </c>
      <c r="AN52" s="137">
        <v>0.12659999999999999</v>
      </c>
      <c r="AO52" s="32">
        <v>0.13619999999999999</v>
      </c>
      <c r="AP52" s="93">
        <v>0.11849999999999999</v>
      </c>
      <c r="AQ52" s="137">
        <v>0.12470000000000001</v>
      </c>
      <c r="AR52" s="32">
        <v>0.1135</v>
      </c>
      <c r="AS52" s="93">
        <v>0.1195</v>
      </c>
      <c r="AT52" s="137">
        <v>9.6500000000000002E-2</v>
      </c>
      <c r="AU52" s="32">
        <v>9.5200000000000007E-2</v>
      </c>
      <c r="AV52" s="89">
        <v>0.12130000000000001</v>
      </c>
      <c r="AW52" s="136">
        <v>0.1188</v>
      </c>
      <c r="AX52" s="42">
        <v>0.1303</v>
      </c>
      <c r="AY52" s="92">
        <v>0.1081</v>
      </c>
      <c r="AZ52" s="131">
        <v>0.1089</v>
      </c>
      <c r="BA52" s="42">
        <v>0.1154</v>
      </c>
      <c r="BB52" s="92">
        <v>0.1217</v>
      </c>
      <c r="BC52" s="131">
        <v>0.1331</v>
      </c>
      <c r="BD52" s="42">
        <v>0.12239999999999999</v>
      </c>
      <c r="BE52" s="92">
        <v>0.1424</v>
      </c>
      <c r="BF52" s="131">
        <v>0.13700000000000001</v>
      </c>
      <c r="BG52" s="42">
        <v>0.13569999999999999</v>
      </c>
      <c r="BH52" s="92">
        <v>0.12189999999999999</v>
      </c>
      <c r="BI52" s="131">
        <v>0.1178</v>
      </c>
      <c r="BJ52" s="42">
        <v>0.124</v>
      </c>
      <c r="BK52" s="92">
        <v>0.1278</v>
      </c>
      <c r="BL52" s="131">
        <v>0.12720000000000001</v>
      </c>
      <c r="BM52" s="42">
        <v>0.14430000000000001</v>
      </c>
      <c r="BN52" s="89">
        <v>0.14069999999999999</v>
      </c>
      <c r="BO52" s="114">
        <v>0.14360000000000001</v>
      </c>
      <c r="BP52" s="23"/>
      <c r="BQ52" s="23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3">
        <v>4.4000000000000003E-3</v>
      </c>
      <c r="E53" s="8">
        <v>2.3400000000000001E-2</v>
      </c>
      <c r="F53" s="90">
        <v>3.9199999999999999E-2</v>
      </c>
      <c r="G53" s="135">
        <v>3.2199999999999999E-2</v>
      </c>
      <c r="H53" s="8">
        <v>3.6499999999999998E-2</v>
      </c>
      <c r="I53" s="90">
        <v>1.9E-3</v>
      </c>
      <c r="J53" s="135">
        <v>-2.8999999999999998E-3</v>
      </c>
      <c r="K53" s="32">
        <v>-4.4999999999999997E-3</v>
      </c>
      <c r="L53" s="87">
        <v>3.8100000000000002E-2</v>
      </c>
      <c r="M53" s="132">
        <v>3.5799999999999998E-2</v>
      </c>
      <c r="N53" s="49">
        <v>2.81E-2</v>
      </c>
      <c r="O53" s="91">
        <v>-1.2500000000000001E-2</v>
      </c>
      <c r="P53" s="139">
        <v>-2.07E-2</v>
      </c>
      <c r="Q53" s="49">
        <v>-6.6E-3</v>
      </c>
      <c r="R53" s="87">
        <v>-7.7000000000000002E-3</v>
      </c>
      <c r="S53" s="139">
        <v>-6.7000000000000002E-3</v>
      </c>
      <c r="T53" s="36">
        <v>1.3299999999999999E-2</v>
      </c>
      <c r="U53" s="91">
        <v>8.9999999999999998E-4</v>
      </c>
      <c r="V53" s="132">
        <v>0.01</v>
      </c>
      <c r="W53" s="36">
        <v>6.4000000000000003E-3</v>
      </c>
      <c r="X53" s="91">
        <v>1.3299999999999999E-2</v>
      </c>
      <c r="Y53" s="139">
        <v>4.7699999999999999E-2</v>
      </c>
      <c r="Z53" s="36">
        <v>5.6899999999999999E-2</v>
      </c>
      <c r="AA53" s="91">
        <v>6.5100000000000005E-2</v>
      </c>
      <c r="AB53" s="139">
        <v>3.1600000000000003E-2</v>
      </c>
      <c r="AC53" s="36">
        <v>4.6199999999999998E-2</v>
      </c>
      <c r="AD53" s="91">
        <v>4.5999999999999999E-2</v>
      </c>
      <c r="AE53" s="139">
        <v>7.1400000000000005E-2</v>
      </c>
      <c r="AF53" s="36">
        <v>5.0200000000000002E-2</v>
      </c>
      <c r="AG53" s="91">
        <v>5.2699999999999997E-2</v>
      </c>
      <c r="AH53" s="139">
        <v>5.8400000000000001E-2</v>
      </c>
      <c r="AI53" s="23">
        <v>3.6299999999999999E-2</v>
      </c>
      <c r="AJ53" s="89">
        <v>4.3999999999999997E-2</v>
      </c>
      <c r="AK53" s="136">
        <v>4.1200000000000001E-2</v>
      </c>
      <c r="AL53" s="23">
        <v>6.1199999999999997E-2</v>
      </c>
      <c r="AM53" s="89">
        <v>0.1077</v>
      </c>
      <c r="AN53" s="136">
        <v>9.5600000000000004E-2</v>
      </c>
      <c r="AO53" s="23">
        <v>8.2199999999999995E-2</v>
      </c>
      <c r="AP53" s="89">
        <v>6.2399999999999997E-2</v>
      </c>
      <c r="AQ53" s="136">
        <v>5.6599999999999998E-2</v>
      </c>
      <c r="AR53" s="23">
        <v>7.0400000000000004E-2</v>
      </c>
      <c r="AS53" s="89">
        <v>7.8E-2</v>
      </c>
      <c r="AT53" s="136">
        <v>7.3700000000000002E-2</v>
      </c>
      <c r="AU53" s="23">
        <v>9.0399999999999994E-2</v>
      </c>
      <c r="AV53" s="93">
        <v>7.7600000000000002E-2</v>
      </c>
      <c r="AW53" s="137">
        <v>8.4699999999999998E-2</v>
      </c>
      <c r="AX53" s="32">
        <v>7.7899999999999997E-2</v>
      </c>
      <c r="AY53" s="93">
        <v>7.85E-2</v>
      </c>
      <c r="AZ53" s="137">
        <v>4.4400000000000002E-2</v>
      </c>
      <c r="BA53" s="32">
        <v>5.0900000000000001E-2</v>
      </c>
      <c r="BB53" s="93">
        <v>4.3700000000000003E-2</v>
      </c>
      <c r="BC53" s="137">
        <v>4.2000000000000003E-2</v>
      </c>
      <c r="BD53" s="32">
        <v>5.6000000000000001E-2</v>
      </c>
      <c r="BE53" s="93">
        <v>8.4900000000000003E-2</v>
      </c>
      <c r="BF53" s="137">
        <v>8.8200000000000001E-2</v>
      </c>
      <c r="BG53" s="32">
        <v>7.9299999999999995E-2</v>
      </c>
      <c r="BH53" s="93">
        <v>7.3099999999999998E-2</v>
      </c>
      <c r="BI53" s="139">
        <v>6.5500000000000003E-2</v>
      </c>
      <c r="BJ53" s="32">
        <v>6.9599999999999995E-2</v>
      </c>
      <c r="BK53" s="93">
        <v>6.9599999999999995E-2</v>
      </c>
      <c r="BL53" s="137">
        <v>0.1062</v>
      </c>
      <c r="BM53" s="32">
        <v>0.1061</v>
      </c>
      <c r="BN53" s="93">
        <v>0.13220000000000001</v>
      </c>
      <c r="BO53" s="112">
        <v>0.1416</v>
      </c>
      <c r="BP53" s="32"/>
      <c r="BQ53" s="32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4">
        <v>-5.1999999999999998E-3</v>
      </c>
      <c r="E54" s="94">
        <v>-1.01E-2</v>
      </c>
      <c r="F54" s="93">
        <v>-2.5999999999999999E-2</v>
      </c>
      <c r="G54" s="134">
        <v>-8.5000000000000006E-3</v>
      </c>
      <c r="H54" s="94">
        <v>-2.93E-2</v>
      </c>
      <c r="I54" s="91">
        <v>-2.8500000000000001E-2</v>
      </c>
      <c r="J54" s="137">
        <v>-2.24E-2</v>
      </c>
      <c r="K54" s="8">
        <v>-8.9999999999999993E-3</v>
      </c>
      <c r="L54" s="91">
        <v>-6.0000000000000001E-3</v>
      </c>
      <c r="M54" s="139">
        <v>-3.5999999999999999E-3</v>
      </c>
      <c r="N54" s="36">
        <v>1.9E-3</v>
      </c>
      <c r="O54" s="87">
        <v>-1.46E-2</v>
      </c>
      <c r="P54" s="132">
        <v>-2.4400000000000002E-2</v>
      </c>
      <c r="Q54" s="36">
        <v>-2.7099999999999999E-2</v>
      </c>
      <c r="R54" s="91">
        <v>-3.3599999999999998E-2</v>
      </c>
      <c r="S54" s="132">
        <v>-3.6200000000000003E-2</v>
      </c>
      <c r="T54" s="49">
        <v>-3.9100000000000003E-2</v>
      </c>
      <c r="U54" s="87">
        <v>-1.0200000000000001E-2</v>
      </c>
      <c r="V54" s="139">
        <v>-7.4999999999999997E-3</v>
      </c>
      <c r="W54" s="49">
        <v>-1.8E-3</v>
      </c>
      <c r="X54" s="87">
        <v>-1.2500000000000001E-2</v>
      </c>
      <c r="Y54" s="132">
        <v>-2.5999999999999999E-2</v>
      </c>
      <c r="Z54" s="17">
        <v>-3.39E-2</v>
      </c>
      <c r="AA54" s="89">
        <v>-1.6500000000000001E-2</v>
      </c>
      <c r="AB54" s="132">
        <v>-8.9999999999999998E-4</v>
      </c>
      <c r="AC54" s="23">
        <v>-5.0000000000000001E-3</v>
      </c>
      <c r="AD54" s="89">
        <v>6.9999999999999999E-4</v>
      </c>
      <c r="AE54" s="136">
        <v>1.14E-2</v>
      </c>
      <c r="AF54" s="23">
        <v>2.9999999999999997E-4</v>
      </c>
      <c r="AG54" s="89">
        <v>1.5900000000000001E-2</v>
      </c>
      <c r="AH54" s="136">
        <v>2.1700000000000001E-2</v>
      </c>
      <c r="AI54" s="36">
        <v>1.6E-2</v>
      </c>
      <c r="AJ54" s="91">
        <v>2.3400000000000001E-2</v>
      </c>
      <c r="AK54" s="139">
        <v>-1.3299999999999999E-2</v>
      </c>
      <c r="AL54" s="36">
        <v>-1.3100000000000001E-2</v>
      </c>
      <c r="AM54" s="91">
        <v>3.0999999999999999E-3</v>
      </c>
      <c r="AN54" s="139">
        <v>1.0500000000000001E-2</v>
      </c>
      <c r="AO54" s="36">
        <v>1.37E-2</v>
      </c>
      <c r="AP54" s="91">
        <v>2.9999999999999997E-4</v>
      </c>
      <c r="AQ54" s="139">
        <v>-8.8000000000000005E-3</v>
      </c>
      <c r="AR54" s="36">
        <v>-1.3100000000000001E-2</v>
      </c>
      <c r="AS54" s="91">
        <v>-8.3999999999999995E-3</v>
      </c>
      <c r="AT54" s="139">
        <v>-1.1299999999999999E-2</v>
      </c>
      <c r="AU54" s="36">
        <v>-1.4800000000000001E-2</v>
      </c>
      <c r="AV54" s="91">
        <v>2.3E-3</v>
      </c>
      <c r="AW54" s="139">
        <v>3.9899999999999998E-2</v>
      </c>
      <c r="AX54" s="36">
        <v>3.4099999999999998E-2</v>
      </c>
      <c r="AY54" s="91">
        <v>2.8199999999999999E-2</v>
      </c>
      <c r="AZ54" s="139">
        <v>2.7900000000000001E-2</v>
      </c>
      <c r="BA54" s="36">
        <v>2.7699999999999999E-2</v>
      </c>
      <c r="BB54" s="91">
        <v>1.7600000000000001E-2</v>
      </c>
      <c r="BC54" s="139">
        <v>2.1700000000000001E-2</v>
      </c>
      <c r="BD54" s="36">
        <v>2.7300000000000001E-2</v>
      </c>
      <c r="BE54" s="91">
        <v>5.0299999999999997E-2</v>
      </c>
      <c r="BF54" s="139">
        <v>6.1800000000000001E-2</v>
      </c>
      <c r="BG54" s="36">
        <v>5.2200000000000003E-2</v>
      </c>
      <c r="BH54" s="91">
        <v>4.3400000000000001E-2</v>
      </c>
      <c r="BI54" s="137">
        <v>6.5000000000000002E-2</v>
      </c>
      <c r="BJ54" s="36">
        <v>6.0600000000000001E-2</v>
      </c>
      <c r="BK54" s="91">
        <v>5.4800000000000001E-2</v>
      </c>
      <c r="BL54" s="139">
        <v>6.2E-2</v>
      </c>
      <c r="BM54" s="36">
        <v>4.7100000000000003E-2</v>
      </c>
      <c r="BN54" s="91">
        <v>8.77E-2</v>
      </c>
      <c r="BO54" s="113">
        <v>9.3700000000000006E-2</v>
      </c>
      <c r="BP54" s="36"/>
      <c r="BQ54" s="36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5">
        <v>-6.7999999999999996E-3</v>
      </c>
      <c r="E55" s="36">
        <v>-1.3599999999999999E-2</v>
      </c>
      <c r="F55" s="88">
        <v>-3.1199999999999999E-2</v>
      </c>
      <c r="G55" s="133">
        <v>-3.1899999999999998E-2</v>
      </c>
      <c r="H55" s="17">
        <v>-4.0300000000000002E-2</v>
      </c>
      <c r="I55" s="93">
        <v>-3.9199999999999999E-2</v>
      </c>
      <c r="J55" s="139">
        <v>-3.56E-2</v>
      </c>
      <c r="K55" s="36">
        <v>-3.9600000000000003E-2</v>
      </c>
      <c r="L55" s="90">
        <v>-2.98E-2</v>
      </c>
      <c r="M55" s="136">
        <v>-3.56E-2</v>
      </c>
      <c r="N55" s="23">
        <v>-4.0500000000000001E-2</v>
      </c>
      <c r="O55" s="89">
        <v>-3.4700000000000002E-2</v>
      </c>
      <c r="P55" s="136">
        <v>-2.6200000000000001E-2</v>
      </c>
      <c r="Q55" s="23">
        <v>-4.3200000000000002E-2</v>
      </c>
      <c r="R55" s="90">
        <v>-4.3799999999999999E-2</v>
      </c>
      <c r="S55" s="133">
        <v>-3.9100000000000003E-2</v>
      </c>
      <c r="T55" s="17">
        <v>-5.3900000000000003E-2</v>
      </c>
      <c r="U55" s="138">
        <v>-2.1399999999999999E-2</v>
      </c>
      <c r="V55" s="133">
        <v>-1.6199999999999999E-2</v>
      </c>
      <c r="W55" s="17">
        <v>-1.9599999999999999E-2</v>
      </c>
      <c r="X55" s="138">
        <v>-2.93E-2</v>
      </c>
      <c r="Y55" s="133">
        <v>-2.7300000000000001E-2</v>
      </c>
      <c r="Z55" s="49">
        <v>-3.5099999999999999E-2</v>
      </c>
      <c r="AA55" s="87">
        <v>-3.5499999999999997E-2</v>
      </c>
      <c r="AB55" s="136">
        <v>-1.54E-2</v>
      </c>
      <c r="AC55" s="49">
        <v>-1.03E-2</v>
      </c>
      <c r="AD55" s="87">
        <v>-1.6500000000000001E-2</v>
      </c>
      <c r="AE55" s="132">
        <v>-5.8500000000000003E-2</v>
      </c>
      <c r="AF55" s="49">
        <v>-2.1700000000000001E-2</v>
      </c>
      <c r="AG55" s="87">
        <v>-3.9800000000000002E-2</v>
      </c>
      <c r="AH55" s="132">
        <v>-4.02E-2</v>
      </c>
      <c r="AI55" s="49">
        <v>-3.8199999999999998E-2</v>
      </c>
      <c r="AJ55" s="90">
        <v>-4.9099999999999998E-2</v>
      </c>
      <c r="AK55" s="132">
        <v>-2.3800000000000002E-2</v>
      </c>
      <c r="AL55" s="49">
        <v>-3.0200000000000001E-2</v>
      </c>
      <c r="AM55" s="90">
        <v>-5.1900000000000002E-2</v>
      </c>
      <c r="AN55" s="135">
        <v>-5.2400000000000002E-2</v>
      </c>
      <c r="AO55" s="8">
        <v>-5.1900000000000002E-2</v>
      </c>
      <c r="AP55" s="90">
        <v>-2.93E-2</v>
      </c>
      <c r="AQ55" s="135">
        <v>-3.3700000000000001E-2</v>
      </c>
      <c r="AR55" s="8">
        <v>-2.06E-2</v>
      </c>
      <c r="AS55" s="90">
        <v>-2.6200000000000001E-2</v>
      </c>
      <c r="AT55" s="135">
        <v>-1.6199999999999999E-2</v>
      </c>
      <c r="AU55" s="8">
        <v>-2.1700000000000001E-2</v>
      </c>
      <c r="AV55" s="90">
        <v>-2.46E-2</v>
      </c>
      <c r="AW55" s="135">
        <v>-3.2500000000000001E-2</v>
      </c>
      <c r="AX55" s="8">
        <v>-0.04</v>
      </c>
      <c r="AY55" s="90">
        <v>-4.5199999999999997E-2</v>
      </c>
      <c r="AZ55" s="135">
        <v>-3.4299999999999997E-2</v>
      </c>
      <c r="BA55" s="8">
        <v>-2.86E-2</v>
      </c>
      <c r="BB55" s="90">
        <v>-2.46E-2</v>
      </c>
      <c r="BC55" s="135">
        <v>-3.4799999999999998E-2</v>
      </c>
      <c r="BD55" s="8">
        <v>-3.4599999999999999E-2</v>
      </c>
      <c r="BE55" s="90">
        <v>-8.14E-2</v>
      </c>
      <c r="BF55" s="135">
        <v>-8.4000000000000005E-2</v>
      </c>
      <c r="BG55" s="8">
        <v>-7.6999999999999999E-2</v>
      </c>
      <c r="BH55" s="138">
        <v>-7.1599999999999997E-2</v>
      </c>
      <c r="BI55" s="133">
        <v>-6.5600000000000006E-2</v>
      </c>
      <c r="BJ55" s="17">
        <v>-6.9099999999999995E-2</v>
      </c>
      <c r="BK55" s="138">
        <v>-5.4600000000000003E-2</v>
      </c>
      <c r="BL55" s="133">
        <v>-0.06</v>
      </c>
      <c r="BM55" s="17">
        <v>-5.8599999999999999E-2</v>
      </c>
      <c r="BN55" s="138">
        <v>-6.1499999999999999E-2</v>
      </c>
      <c r="BO55" s="111">
        <v>-5.7700000000000001E-2</v>
      </c>
      <c r="BP55" s="17"/>
      <c r="BQ55" s="17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36">
        <v>-9.9000000000000008E-3</v>
      </c>
      <c r="E56" s="17">
        <v>-1.4500000000000001E-2</v>
      </c>
      <c r="F56" s="91">
        <v>-3.7600000000000001E-2</v>
      </c>
      <c r="G56" s="137">
        <v>-5.5500000000000001E-2</v>
      </c>
      <c r="H56" s="32">
        <v>-5.2600000000000001E-2</v>
      </c>
      <c r="I56" s="138">
        <v>-4.2500000000000003E-2</v>
      </c>
      <c r="J56" s="133">
        <v>-3.9399999999999998E-2</v>
      </c>
      <c r="K56" s="17">
        <v>-4.0899999999999999E-2</v>
      </c>
      <c r="L56" s="89">
        <v>-3.9800000000000002E-2</v>
      </c>
      <c r="M56" s="135">
        <v>-4.5100000000000001E-2</v>
      </c>
      <c r="N56" s="8">
        <v>-5.2299999999999999E-2</v>
      </c>
      <c r="O56" s="138">
        <v>-3.85E-2</v>
      </c>
      <c r="P56" s="134">
        <v>-4.4600000000000001E-2</v>
      </c>
      <c r="Q56" s="94">
        <v>-4.4600000000000001E-2</v>
      </c>
      <c r="R56" s="88">
        <v>-4.6699999999999998E-2</v>
      </c>
      <c r="S56" s="134">
        <v>-5.33E-2</v>
      </c>
      <c r="T56" s="23">
        <v>-5.4899999999999997E-2</v>
      </c>
      <c r="U56" s="88">
        <v>-3.6400000000000002E-2</v>
      </c>
      <c r="V56" s="134">
        <v>-3.2000000000000001E-2</v>
      </c>
      <c r="W56" s="94">
        <v>-5.4300000000000001E-2</v>
      </c>
      <c r="X56" s="89">
        <v>-6.2600000000000003E-2</v>
      </c>
      <c r="Y56" s="136">
        <v>-7.7899999999999997E-2</v>
      </c>
      <c r="Z56" s="23">
        <v>-4.65E-2</v>
      </c>
      <c r="AA56" s="138">
        <v>-6.6900000000000001E-2</v>
      </c>
      <c r="AB56" s="133">
        <v>-5.6599999999999998E-2</v>
      </c>
      <c r="AC56" s="17">
        <v>-6.83E-2</v>
      </c>
      <c r="AD56" s="138">
        <v>-6.7699999999999996E-2</v>
      </c>
      <c r="AE56" s="133">
        <v>-6.7699999999999996E-2</v>
      </c>
      <c r="AF56" s="8">
        <v>-6.9400000000000003E-2</v>
      </c>
      <c r="AG56" s="90">
        <v>-6.6600000000000006E-2</v>
      </c>
      <c r="AH56" s="135">
        <v>-6.93E-2</v>
      </c>
      <c r="AI56" s="8">
        <v>-5.1900000000000002E-2</v>
      </c>
      <c r="AJ56" s="87">
        <v>-5.74E-2</v>
      </c>
      <c r="AK56" s="135">
        <v>-3.7999999999999999E-2</v>
      </c>
      <c r="AL56" s="8">
        <v>-4.5600000000000002E-2</v>
      </c>
      <c r="AM56" s="87">
        <v>-7.1800000000000003E-2</v>
      </c>
      <c r="AN56" s="133">
        <v>-8.1600000000000006E-2</v>
      </c>
      <c r="AO56" s="17">
        <v>-7.3800000000000004E-2</v>
      </c>
      <c r="AP56" s="138">
        <v>-8.0600000000000005E-2</v>
      </c>
      <c r="AQ56" s="133">
        <v>-6.7299999999999999E-2</v>
      </c>
      <c r="AR56" s="17">
        <v>-6.8699999999999997E-2</v>
      </c>
      <c r="AS56" s="138">
        <v>-7.3700000000000002E-2</v>
      </c>
      <c r="AT56" s="132">
        <v>-5.0200000000000002E-2</v>
      </c>
      <c r="AU56" s="49">
        <v>-5.79E-2</v>
      </c>
      <c r="AV56" s="87">
        <v>-5.4800000000000001E-2</v>
      </c>
      <c r="AW56" s="133">
        <v>-7.5899999999999995E-2</v>
      </c>
      <c r="AX56" s="17">
        <v>-8.1299999999999997E-2</v>
      </c>
      <c r="AY56" s="138">
        <v>-7.7799999999999994E-2</v>
      </c>
      <c r="AZ56" s="133">
        <v>-7.0699999999999999E-2</v>
      </c>
      <c r="BA56" s="17">
        <v>-8.0500000000000002E-2</v>
      </c>
      <c r="BB56" s="87">
        <v>-7.3999999999999996E-2</v>
      </c>
      <c r="BC56" s="132">
        <v>-9.5399999999999999E-2</v>
      </c>
      <c r="BD56" s="17">
        <v>-0.09</v>
      </c>
      <c r="BE56" s="138">
        <v>-9.2100000000000001E-2</v>
      </c>
      <c r="BF56" s="133">
        <v>-9.11E-2</v>
      </c>
      <c r="BG56" s="17">
        <v>-7.7899999999999997E-2</v>
      </c>
      <c r="BH56" s="90">
        <v>-7.7600000000000002E-2</v>
      </c>
      <c r="BI56" s="135">
        <v>-7.9799999999999996E-2</v>
      </c>
      <c r="BJ56" s="8">
        <v>-7.7899999999999997E-2</v>
      </c>
      <c r="BK56" s="90">
        <v>-6.4299999999999996E-2</v>
      </c>
      <c r="BL56" s="135">
        <v>-7.3599999999999999E-2</v>
      </c>
      <c r="BM56" s="8">
        <v>-7.3200000000000001E-2</v>
      </c>
      <c r="BN56" s="90">
        <v>-0.1075</v>
      </c>
      <c r="BO56" s="107">
        <v>-0.1086</v>
      </c>
      <c r="BP56" s="49"/>
      <c r="BQ56" s="49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37">
        <v>-1.1299999999999999E-2</v>
      </c>
      <c r="E57" s="32">
        <v>-1.7000000000000001E-2</v>
      </c>
      <c r="F57" s="138">
        <v>-4.19E-2</v>
      </c>
      <c r="G57" s="139">
        <v>-6.2399999999999997E-2</v>
      </c>
      <c r="H57" s="36">
        <v>-6.2300000000000001E-2</v>
      </c>
      <c r="I57" s="88">
        <v>-4.5600000000000002E-2</v>
      </c>
      <c r="J57" s="134">
        <v>-5.16E-2</v>
      </c>
      <c r="K57" s="23">
        <v>-5.5500000000000001E-2</v>
      </c>
      <c r="L57" s="138">
        <v>-6.9500000000000006E-2</v>
      </c>
      <c r="M57" s="133">
        <v>-5.96E-2</v>
      </c>
      <c r="N57" s="17">
        <v>-5.3100000000000001E-2</v>
      </c>
      <c r="O57" s="88">
        <v>-4.6699999999999998E-2</v>
      </c>
      <c r="P57" s="135">
        <v>-4.4999999999999998E-2</v>
      </c>
      <c r="Q57" s="17">
        <v>-4.6199999999999998E-2</v>
      </c>
      <c r="R57" s="138">
        <v>-4.6899999999999997E-2</v>
      </c>
      <c r="S57" s="136">
        <v>-5.74E-2</v>
      </c>
      <c r="T57" s="8">
        <v>-5.9900000000000002E-2</v>
      </c>
      <c r="U57" s="89">
        <v>-5.8500000000000003E-2</v>
      </c>
      <c r="V57" s="136">
        <v>-7.4099999999999999E-2</v>
      </c>
      <c r="W57" s="23">
        <v>-8.3699999999999997E-2</v>
      </c>
      <c r="X57" s="90">
        <v>-6.8900000000000003E-2</v>
      </c>
      <c r="Y57" s="135">
        <v>-8.6999999999999994E-2</v>
      </c>
      <c r="Z57" s="8">
        <v>-9.7900000000000001E-2</v>
      </c>
      <c r="AA57" s="90">
        <v>-8.0799999999999997E-2</v>
      </c>
      <c r="AB57" s="135">
        <v>-7.3700000000000002E-2</v>
      </c>
      <c r="AC57" s="8">
        <v>-8.0299999999999996E-2</v>
      </c>
      <c r="AD57" s="90">
        <v>-8.4099999999999994E-2</v>
      </c>
      <c r="AE57" s="135">
        <v>-8.9899999999999994E-2</v>
      </c>
      <c r="AF57" s="17">
        <v>-0.08</v>
      </c>
      <c r="AG57" s="138">
        <v>-8.9200000000000002E-2</v>
      </c>
      <c r="AH57" s="133">
        <v>-9.9900000000000003E-2</v>
      </c>
      <c r="AI57" s="17">
        <v>-8.7099999999999997E-2</v>
      </c>
      <c r="AJ57" s="138">
        <v>-8.4900000000000003E-2</v>
      </c>
      <c r="AK57" s="133">
        <v>-7.7899999999999997E-2</v>
      </c>
      <c r="AL57" s="17">
        <v>-7.17E-2</v>
      </c>
      <c r="AM57" s="138">
        <v>-8.7999999999999995E-2</v>
      </c>
      <c r="AN57" s="132">
        <v>-8.2799999999999999E-2</v>
      </c>
      <c r="AO57" s="49">
        <v>-8.5000000000000006E-2</v>
      </c>
      <c r="AP57" s="87">
        <v>-8.5999999999999993E-2</v>
      </c>
      <c r="AQ57" s="132">
        <v>-7.5600000000000001E-2</v>
      </c>
      <c r="AR57" s="49">
        <v>-6.9800000000000001E-2</v>
      </c>
      <c r="AS57" s="87">
        <v>-7.7100000000000002E-2</v>
      </c>
      <c r="AT57" s="133">
        <v>-7.0000000000000007E-2</v>
      </c>
      <c r="AU57" s="17">
        <v>-7.1999999999999995E-2</v>
      </c>
      <c r="AV57" s="138">
        <v>-7.4200000000000002E-2</v>
      </c>
      <c r="AW57" s="132">
        <v>-8.43E-2</v>
      </c>
      <c r="AX57" s="49">
        <v>-9.2799999999999994E-2</v>
      </c>
      <c r="AY57" s="87">
        <v>-9.2399999999999996E-2</v>
      </c>
      <c r="AZ57" s="132">
        <v>-9.0899999999999995E-2</v>
      </c>
      <c r="BA57" s="49">
        <v>-8.9099999999999999E-2</v>
      </c>
      <c r="BB57" s="138">
        <v>-0.1095</v>
      </c>
      <c r="BC57" s="133">
        <v>-0.10340000000000001</v>
      </c>
      <c r="BD57" s="49">
        <v>-0.1014</v>
      </c>
      <c r="BE57" s="87">
        <v>-0.12280000000000001</v>
      </c>
      <c r="BF57" s="132">
        <v>-0.11609999999999999</v>
      </c>
      <c r="BG57" s="49">
        <v>-0.1157</v>
      </c>
      <c r="BH57" s="87">
        <v>-0.10539999999999999</v>
      </c>
      <c r="BI57" s="132">
        <v>-0.1014</v>
      </c>
      <c r="BJ57" s="49">
        <v>-0.1172</v>
      </c>
      <c r="BK57" s="87">
        <v>-9.5799999999999996E-2</v>
      </c>
      <c r="BL57" s="132">
        <v>-0.10009999999999999</v>
      </c>
      <c r="BM57" s="49">
        <v>-0.1101</v>
      </c>
      <c r="BN57" s="87">
        <v>-0.1143</v>
      </c>
      <c r="BO57" s="109">
        <v>-0.1268</v>
      </c>
      <c r="BP57" s="8"/>
      <c r="BQ57" s="8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39">
        <v>-1.38E-2</v>
      </c>
      <c r="E58" s="23">
        <v>-4.3200000000000002E-2</v>
      </c>
      <c r="F58" s="89">
        <v>-5.2699999999999997E-2</v>
      </c>
      <c r="G58" s="136">
        <v>-9.9099999999999994E-2</v>
      </c>
      <c r="H58" s="23">
        <v>-8.1000000000000003E-2</v>
      </c>
      <c r="I58" s="89">
        <v>-7.0300000000000001E-2</v>
      </c>
      <c r="J58" s="136">
        <v>-6.5699999999999995E-2</v>
      </c>
      <c r="K58" s="94">
        <v>-5.7200000000000001E-2</v>
      </c>
      <c r="L58" s="88">
        <v>-7.5499999999999998E-2</v>
      </c>
      <c r="M58" s="134">
        <v>-7.5999999999999998E-2</v>
      </c>
      <c r="N58" s="94">
        <v>-5.7200000000000001E-2</v>
      </c>
      <c r="O58" s="90">
        <v>-5.8299999999999998E-2</v>
      </c>
      <c r="P58" s="133">
        <v>-4.6300000000000001E-2</v>
      </c>
      <c r="Q58" s="8">
        <v>-4.6800000000000001E-2</v>
      </c>
      <c r="R58" s="89">
        <v>-5.91E-2</v>
      </c>
      <c r="S58" s="135">
        <v>-6.1100000000000002E-2</v>
      </c>
      <c r="T58" s="94">
        <v>-6.0100000000000001E-2</v>
      </c>
      <c r="U58" s="90">
        <v>-9.0399999999999994E-2</v>
      </c>
      <c r="V58" s="135">
        <v>-8.6999999999999994E-2</v>
      </c>
      <c r="W58" s="8">
        <v>-8.4599999999999995E-2</v>
      </c>
      <c r="X58" s="88">
        <v>-9.8599999999999993E-2</v>
      </c>
      <c r="Y58" s="134">
        <v>-0.1011</v>
      </c>
      <c r="Z58" s="94">
        <v>-0.11210000000000001</v>
      </c>
      <c r="AA58" s="88">
        <v>-0.10970000000000001</v>
      </c>
      <c r="AB58" s="134">
        <v>-0.1004</v>
      </c>
      <c r="AC58" s="94">
        <v>-9.8599999999999993E-2</v>
      </c>
      <c r="AD58" s="88">
        <v>-9.1700000000000004E-2</v>
      </c>
      <c r="AE58" s="134">
        <v>-0.1027</v>
      </c>
      <c r="AF58" s="94">
        <v>-0.1195</v>
      </c>
      <c r="AG58" s="88">
        <v>-0.13059999999999999</v>
      </c>
      <c r="AH58" s="134">
        <v>-0.1421</v>
      </c>
      <c r="AI58" s="94">
        <v>-0.13270000000000001</v>
      </c>
      <c r="AJ58" s="88">
        <v>-0.1368</v>
      </c>
      <c r="AK58" s="134">
        <v>-0.1351</v>
      </c>
      <c r="AL58" s="94">
        <v>-0.14879999999999999</v>
      </c>
      <c r="AM58" s="88">
        <v>-0.17</v>
      </c>
      <c r="AN58" s="134">
        <v>-0.16900000000000001</v>
      </c>
      <c r="AO58" s="94">
        <v>-0.16569999999999999</v>
      </c>
      <c r="AP58" s="88">
        <v>-0.1593</v>
      </c>
      <c r="AQ58" s="134">
        <v>-0.16189999999999999</v>
      </c>
      <c r="AR58" s="94">
        <v>-0.1731</v>
      </c>
      <c r="AS58" s="88">
        <v>-0.17</v>
      </c>
      <c r="AT58" s="134">
        <v>-0.16439999999999999</v>
      </c>
      <c r="AU58" s="94">
        <v>-0.16470000000000001</v>
      </c>
      <c r="AV58" s="88">
        <v>-0.1714</v>
      </c>
      <c r="AW58" s="134">
        <v>-0.18360000000000001</v>
      </c>
      <c r="AX58" s="94">
        <v>-0.187</v>
      </c>
      <c r="AY58" s="88">
        <v>-0.1726</v>
      </c>
      <c r="AZ58" s="134">
        <v>-0.16020000000000001</v>
      </c>
      <c r="BA58" s="94">
        <v>-0.15959999999999999</v>
      </c>
      <c r="BB58" s="88">
        <v>-0.16420000000000001</v>
      </c>
      <c r="BC58" s="134">
        <v>-0.17080000000000001</v>
      </c>
      <c r="BD58" s="94">
        <v>-0.18190000000000001</v>
      </c>
      <c r="BE58" s="88">
        <v>-0.1958</v>
      </c>
      <c r="BF58" s="134">
        <v>-0.1923</v>
      </c>
      <c r="BG58" s="94">
        <v>-0.18429999999999999</v>
      </c>
      <c r="BH58" s="88">
        <v>-0.1802</v>
      </c>
      <c r="BI58" s="134">
        <v>-0.1837</v>
      </c>
      <c r="BJ58" s="94">
        <v>-0.1948</v>
      </c>
      <c r="BK58" s="88">
        <v>-0.19239999999999999</v>
      </c>
      <c r="BL58" s="134">
        <v>-0.21640000000000001</v>
      </c>
      <c r="BM58" s="94">
        <v>-0.2228</v>
      </c>
      <c r="BN58" s="88">
        <v>-0.23169999999999999</v>
      </c>
      <c r="BO58" s="110">
        <v>-0.23769999999999999</v>
      </c>
      <c r="BP58" s="94"/>
      <c r="BQ58" s="94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85">
        <v>11.76</v>
      </c>
      <c r="AF59" s="58">
        <v>-5.64</v>
      </c>
      <c r="AG59" s="86">
        <v>7.12</v>
      </c>
      <c r="AH59" s="85">
        <v>5.0599999999999996</v>
      </c>
      <c r="AI59" s="58">
        <v>-8.32</v>
      </c>
      <c r="AJ59" s="86">
        <v>3.66</v>
      </c>
      <c r="AK59" s="85">
        <v>-10.68</v>
      </c>
      <c r="AL59" s="58">
        <v>4.26</v>
      </c>
      <c r="AM59" s="86">
        <v>16.46</v>
      </c>
      <c r="AN59" s="85">
        <v>0.82</v>
      </c>
      <c r="AO59" s="58">
        <v>-1.26</v>
      </c>
      <c r="AP59" s="86">
        <v>-4.8600000000000003</v>
      </c>
      <c r="AQ59" s="85">
        <v>-1.34</v>
      </c>
      <c r="AR59" s="58">
        <v>-0.4</v>
      </c>
      <c r="AS59" s="86">
        <v>2</v>
      </c>
      <c r="AT59" s="85">
        <v>-8.23</v>
      </c>
      <c r="AU59" s="58">
        <v>3.8</v>
      </c>
      <c r="AV59" s="86">
        <v>-1.68</v>
      </c>
      <c r="AW59" s="85">
        <v>10.26</v>
      </c>
      <c r="AX59" s="58">
        <v>4.96</v>
      </c>
      <c r="AY59" s="86">
        <v>-2.62</v>
      </c>
      <c r="AZ59" s="85">
        <v>-6.38</v>
      </c>
      <c r="BA59" s="58">
        <v>0.34</v>
      </c>
      <c r="BB59" s="86">
        <v>1.24</v>
      </c>
      <c r="BC59" s="85">
        <v>6.42</v>
      </c>
      <c r="BD59" s="58">
        <v>0.7</v>
      </c>
      <c r="BE59" s="86">
        <v>16.84</v>
      </c>
      <c r="BF59" s="85">
        <v>-1.72</v>
      </c>
      <c r="BG59" s="58">
        <v>-5.72</v>
      </c>
      <c r="BH59" s="86">
        <v>-4.0199999999999996</v>
      </c>
      <c r="BI59" s="85">
        <v>-0.86</v>
      </c>
      <c r="BJ59" s="58">
        <v>5.73</v>
      </c>
      <c r="BK59" s="86">
        <v>-10.38</v>
      </c>
      <c r="BL59" s="85">
        <v>8.6</v>
      </c>
      <c r="BM59" s="58">
        <v>2.92</v>
      </c>
      <c r="BN59" s="86">
        <v>10.06</v>
      </c>
      <c r="BO59" s="115">
        <v>3.16</v>
      </c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0"/>
      <c r="E60" s="141"/>
      <c r="F60" s="142"/>
      <c r="G60" s="140"/>
      <c r="H60" s="169">
        <v>1.81</v>
      </c>
      <c r="I60" s="173">
        <v>3.38</v>
      </c>
      <c r="J60" s="199">
        <v>1.68</v>
      </c>
      <c r="K60" s="171">
        <v>1.79</v>
      </c>
      <c r="L60" s="198">
        <v>6.42</v>
      </c>
      <c r="M60" s="208">
        <v>0.99</v>
      </c>
      <c r="N60" s="203">
        <v>1.88</v>
      </c>
      <c r="O60" s="206">
        <v>2.5499999999999998E-2</v>
      </c>
      <c r="P60" s="213">
        <v>2.18E-2</v>
      </c>
      <c r="Q60" s="204">
        <v>1.78E-2</v>
      </c>
      <c r="R60" s="206">
        <v>1.3100000000000001E-2</v>
      </c>
      <c r="S60" s="216">
        <v>2.69E-2</v>
      </c>
      <c r="T60" s="218">
        <v>0.02</v>
      </c>
      <c r="U60" s="207">
        <v>3.2500000000000001E-2</v>
      </c>
      <c r="V60" s="217">
        <v>2.0199999999999999E-2</v>
      </c>
      <c r="W60" s="242">
        <v>1.67E-2</v>
      </c>
      <c r="X60" s="212">
        <v>2.1100000000000001E-2</v>
      </c>
      <c r="Y60" s="216">
        <v>3.44E-2</v>
      </c>
      <c r="Z60" s="211">
        <v>3.1399999999999997E-2</v>
      </c>
      <c r="AA60" s="212">
        <v>0.03</v>
      </c>
      <c r="AB60" s="217">
        <v>3.4599999999999999E-2</v>
      </c>
      <c r="AC60" s="218">
        <v>1.46E-2</v>
      </c>
      <c r="AD60" s="244">
        <v>6.8999999999999999E-3</v>
      </c>
      <c r="AE60" s="216">
        <v>2.5399999999999999E-2</v>
      </c>
      <c r="AF60" s="217">
        <v>3.6799999999999999E-2</v>
      </c>
      <c r="AG60" s="212">
        <v>1.5599999999999999E-2</v>
      </c>
      <c r="AH60" s="213">
        <v>7.3000000000000001E-3</v>
      </c>
      <c r="AI60" s="246">
        <v>1.7399999999999999E-2</v>
      </c>
      <c r="AJ60" s="212">
        <v>7.7000000000000002E-3</v>
      </c>
      <c r="AK60" s="217">
        <v>3.3599999999999998E-2</v>
      </c>
      <c r="AL60" s="211">
        <v>0.02</v>
      </c>
      <c r="AM60" s="212">
        <v>4.65E-2</v>
      </c>
      <c r="AN60" s="213">
        <v>7.7999999999999996E-3</v>
      </c>
      <c r="AO60" s="245">
        <v>9.5999999999999992E-3</v>
      </c>
      <c r="AP60" s="206">
        <v>2.35E-2</v>
      </c>
      <c r="AQ60" s="276">
        <v>1.3299999999999999E-2</v>
      </c>
      <c r="AR60" s="211">
        <v>1.38E-2</v>
      </c>
      <c r="AS60" s="212">
        <v>7.6E-3</v>
      </c>
      <c r="AT60" s="217">
        <v>2.69E-2</v>
      </c>
      <c r="AU60" s="269">
        <v>1.67E-2</v>
      </c>
      <c r="AV60" s="212">
        <v>3.09E-2</v>
      </c>
      <c r="AW60" s="216">
        <v>3.7600000000000001E-2</v>
      </c>
      <c r="AX60" s="269">
        <v>0.04</v>
      </c>
      <c r="AY60" s="212">
        <v>1.44E-2</v>
      </c>
      <c r="AZ60" s="241">
        <v>1.24E-2</v>
      </c>
      <c r="BA60" s="242">
        <v>6.4999999999999997E-3</v>
      </c>
      <c r="BB60" s="212">
        <v>2.5499999999999998E-2</v>
      </c>
      <c r="BC60" s="269">
        <v>1.83E-2</v>
      </c>
      <c r="BD60" s="214">
        <v>1.4E-2</v>
      </c>
      <c r="BE60" s="223">
        <v>2.8899999999999999E-2</v>
      </c>
      <c r="BF60" s="216">
        <v>1.15E-2</v>
      </c>
      <c r="BG60" s="276">
        <v>1.32E-2</v>
      </c>
      <c r="BH60" s="205">
        <v>1.03E-2</v>
      </c>
      <c r="BI60" s="216">
        <v>2.2100000000000002E-2</v>
      </c>
      <c r="BJ60" s="269">
        <v>2.2599999999999999E-2</v>
      </c>
      <c r="BK60" s="205">
        <v>2.1399999999999999E-2</v>
      </c>
      <c r="BL60" s="214">
        <v>3.6600000000000001E-2</v>
      </c>
      <c r="BM60" s="213">
        <v>1.7100000000000001E-2</v>
      </c>
      <c r="BN60" s="224">
        <v>4.0599999999999997E-2</v>
      </c>
      <c r="BO60" s="245">
        <v>9.4000000000000004E-3</v>
      </c>
      <c r="BP60" t="s">
        <v>62</v>
      </c>
    </row>
    <row r="61" spans="1:139" ht="15.75" thickBot="1" x14ac:dyDescent="0.3">
      <c r="A61" s="63"/>
      <c r="B61" s="63"/>
      <c r="C61" s="102" t="s">
        <v>62</v>
      </c>
      <c r="D61" s="140"/>
      <c r="E61" s="141"/>
      <c r="F61" s="142" t="s">
        <v>62</v>
      </c>
      <c r="G61" s="140"/>
      <c r="H61" s="62">
        <v>-2.08</v>
      </c>
      <c r="I61" s="174">
        <v>-3.46</v>
      </c>
      <c r="J61" s="200">
        <v>-2.0499999999999998</v>
      </c>
      <c r="K61" s="172">
        <v>-1.79</v>
      </c>
      <c r="L61" s="175">
        <v>-5.79</v>
      </c>
      <c r="M61" s="209">
        <v>-1.53</v>
      </c>
      <c r="N61" s="204">
        <v>-7.7000000000000002E-3</v>
      </c>
      <c r="O61" s="205">
        <v>-4.2700000000000002E-2</v>
      </c>
      <c r="P61" s="214">
        <v>-1.9900000000000001E-2</v>
      </c>
      <c r="Q61" s="211">
        <v>-1.7000000000000001E-2</v>
      </c>
      <c r="R61" s="212">
        <v>-1.5900000000000001E-2</v>
      </c>
      <c r="S61" s="217">
        <v>-2.8500000000000001E-2</v>
      </c>
      <c r="T61" s="219">
        <v>-1.4800000000000001E-2</v>
      </c>
      <c r="U61" s="222">
        <v>-3.0499999999999999E-2</v>
      </c>
      <c r="V61" s="213">
        <v>-1.8599999999999998E-2</v>
      </c>
      <c r="W61" s="243">
        <v>-2.23E-2</v>
      </c>
      <c r="X61" s="244">
        <v>-4.4299999999999999E-2</v>
      </c>
      <c r="Y61" s="247">
        <v>-1.8100000000000002E-2</v>
      </c>
      <c r="Z61" s="243">
        <v>-1.0999999999999999E-2</v>
      </c>
      <c r="AA61" s="207">
        <v>-3.3000000000000002E-2</v>
      </c>
      <c r="AB61" s="216">
        <v>-3.3500000000000002E-2</v>
      </c>
      <c r="AC61" s="219">
        <v>-1.17E-2</v>
      </c>
      <c r="AD61" s="205">
        <v>-6.1999999999999998E-3</v>
      </c>
      <c r="AE61" s="217">
        <v>-4.2000000000000003E-2</v>
      </c>
      <c r="AF61" s="216">
        <v>-2.12E-2</v>
      </c>
      <c r="AG61" s="205">
        <v>-1.8100000000000002E-2</v>
      </c>
      <c r="AH61" s="241">
        <v>-1.15E-2</v>
      </c>
      <c r="AI61" s="218">
        <v>-4.24E-2</v>
      </c>
      <c r="AJ61" s="205">
        <v>-1.9199999999999998E-2</v>
      </c>
      <c r="AK61" s="216">
        <v>-3.6700000000000003E-2</v>
      </c>
      <c r="AL61" s="243">
        <v>-1.37E-2</v>
      </c>
      <c r="AM61" s="205">
        <v>-4.1599999999999998E-2</v>
      </c>
      <c r="AN61" s="269">
        <v>-1.21E-2</v>
      </c>
      <c r="AO61" s="211">
        <v>-1.34E-2</v>
      </c>
      <c r="AP61" s="212">
        <v>-1.9800000000000002E-2</v>
      </c>
      <c r="AQ61" s="216">
        <v>-9.1000000000000004E-3</v>
      </c>
      <c r="AR61" s="243">
        <v>-1.12E-2</v>
      </c>
      <c r="AS61" s="205">
        <v>-7.3000000000000001E-3</v>
      </c>
      <c r="AT61" s="214">
        <v>-2.3E-2</v>
      </c>
      <c r="AU61" s="217">
        <v>-7.7000000000000002E-3</v>
      </c>
      <c r="AV61" s="206">
        <v>-2.1700000000000001E-2</v>
      </c>
      <c r="AW61" s="217">
        <v>-2.9499999999999998E-2</v>
      </c>
      <c r="AX61" s="217">
        <v>-8.5000000000000006E-3</v>
      </c>
      <c r="AY61" s="206">
        <v>-2.2200000000000001E-2</v>
      </c>
      <c r="AZ61" s="214">
        <v>-3.4099999999999998E-2</v>
      </c>
      <c r="BA61" s="211">
        <v>-1.11E-2</v>
      </c>
      <c r="BB61" s="207">
        <v>-2.9000000000000001E-2</v>
      </c>
      <c r="BC61" s="217">
        <v>-2.1399999999999999E-2</v>
      </c>
      <c r="BD61" s="241">
        <v>-1.11E-2</v>
      </c>
      <c r="BE61" s="222">
        <v>-4.6800000000000001E-2</v>
      </c>
      <c r="BF61" s="269">
        <v>-1.7999999999999999E-2</v>
      </c>
      <c r="BG61" s="216">
        <v>-9.5999999999999992E-3</v>
      </c>
      <c r="BH61" s="206">
        <v>-1.38E-2</v>
      </c>
      <c r="BI61" s="269">
        <v>-1.4200000000000001E-2</v>
      </c>
      <c r="BJ61" s="217">
        <v>-1.5800000000000002E-2</v>
      </c>
      <c r="BK61" s="212">
        <v>-4.99E-2</v>
      </c>
      <c r="BL61" s="241">
        <v>-2.4E-2</v>
      </c>
      <c r="BM61" s="216">
        <v>-1.49E-2</v>
      </c>
      <c r="BN61" s="222">
        <v>-3.4299999999999997E-2</v>
      </c>
      <c r="BO61" s="246">
        <v>-1.9300000000000001E-2</v>
      </c>
    </row>
    <row r="62" spans="1:139" ht="15.75" thickBot="1" x14ac:dyDescent="0.3">
      <c r="C62" s="103" t="s">
        <v>62</v>
      </c>
      <c r="D62" s="140" t="s">
        <v>62</v>
      </c>
      <c r="E62" s="141"/>
      <c r="F62" s="142" t="s">
        <v>62</v>
      </c>
      <c r="G62" s="140"/>
      <c r="H62" s="141"/>
      <c r="I62" s="175">
        <v>5.25</v>
      </c>
      <c r="J62" s="140"/>
      <c r="K62" s="141"/>
      <c r="L62" s="198">
        <v>9.89</v>
      </c>
      <c r="M62" s="140" t="s">
        <v>62</v>
      </c>
      <c r="N62" s="141"/>
      <c r="O62" s="207">
        <v>3.1E-2</v>
      </c>
      <c r="P62" s="140" t="s">
        <v>62</v>
      </c>
      <c r="Q62" s="141"/>
      <c r="R62" s="206">
        <v>2.63E-2</v>
      </c>
      <c r="S62" s="140" t="s">
        <v>62</v>
      </c>
      <c r="T62" s="141" t="s">
        <v>62</v>
      </c>
      <c r="U62" s="224">
        <v>3.4500000000000003E-2</v>
      </c>
      <c r="V62" s="140"/>
      <c r="W62" s="141" t="s">
        <v>62</v>
      </c>
      <c r="X62" s="223">
        <v>3.8899999999999997E-2</v>
      </c>
      <c r="Y62" s="140"/>
      <c r="Z62" s="141"/>
      <c r="AA62" s="224">
        <v>5.1799999999999999E-2</v>
      </c>
      <c r="AB62" s="140"/>
      <c r="AC62" s="141"/>
      <c r="AD62" s="205">
        <v>1.9E-2</v>
      </c>
      <c r="AE62" s="140"/>
      <c r="AF62" s="141" t="s">
        <v>62</v>
      </c>
      <c r="AG62" s="206">
        <v>2.5499999999999998E-2</v>
      </c>
      <c r="AH62" s="140" t="s">
        <v>62</v>
      </c>
      <c r="AI62" s="141" t="s">
        <v>62</v>
      </c>
      <c r="AJ62" s="212">
        <v>2.81E-2</v>
      </c>
      <c r="AK62" s="140"/>
      <c r="AL62" s="141"/>
      <c r="AM62" s="212">
        <v>6.3700000000000007E-2</v>
      </c>
      <c r="AN62" s="140"/>
      <c r="AO62" s="141"/>
      <c r="AP62" s="206">
        <v>2.87E-2</v>
      </c>
      <c r="AQ62" s="140"/>
      <c r="AR62" s="141"/>
      <c r="AS62" s="212">
        <v>1.5599999999999999E-2</v>
      </c>
      <c r="AT62" s="140"/>
      <c r="AU62" s="141"/>
      <c r="AV62" s="212">
        <v>4.3299999999999998E-2</v>
      </c>
      <c r="AW62" s="140"/>
      <c r="AX62" s="141"/>
      <c r="AY62" s="212">
        <v>5.1900000000000002E-2</v>
      </c>
      <c r="AZ62" s="140" t="s">
        <v>62</v>
      </c>
      <c r="BA62" s="141"/>
      <c r="BB62" s="222">
        <v>2.06E-2</v>
      </c>
      <c r="BC62" s="140"/>
      <c r="BD62" s="141"/>
      <c r="BE62" s="223">
        <v>4.1200000000000001E-2</v>
      </c>
      <c r="BF62" s="140"/>
      <c r="BG62" s="141" t="s">
        <v>62</v>
      </c>
      <c r="BH62" s="207">
        <v>2.0500000000000001E-2</v>
      </c>
      <c r="BI62" s="140" t="s">
        <v>62</v>
      </c>
      <c r="BJ62" s="141"/>
      <c r="BK62" s="207">
        <v>1.7000000000000001E-2</v>
      </c>
      <c r="BL62" s="140" t="s">
        <v>62</v>
      </c>
      <c r="BM62" s="141"/>
      <c r="BN62" s="223">
        <v>6.2600000000000003E-2</v>
      </c>
    </row>
    <row r="63" spans="1:139" ht="15.75" thickBot="1" x14ac:dyDescent="0.3">
      <c r="A63" t="s">
        <v>62</v>
      </c>
      <c r="C63" s="103"/>
      <c r="D63" s="140" t="s">
        <v>62</v>
      </c>
      <c r="E63" s="141" t="s">
        <v>62</v>
      </c>
      <c r="F63" s="143"/>
      <c r="G63" s="140" t="s">
        <v>62</v>
      </c>
      <c r="H63" s="141" t="s">
        <v>62</v>
      </c>
      <c r="I63" s="174">
        <v>-3.73</v>
      </c>
      <c r="J63" s="140" t="s">
        <v>62</v>
      </c>
      <c r="K63" s="141"/>
      <c r="L63" s="175">
        <v>-9.6300000000000008</v>
      </c>
      <c r="M63" s="140"/>
      <c r="N63" s="141" t="s">
        <v>62</v>
      </c>
      <c r="O63" s="205">
        <v>-5.2699999999999997E-2</v>
      </c>
      <c r="P63" s="215"/>
      <c r="Q63" s="141" t="s">
        <v>62</v>
      </c>
      <c r="R63" s="212">
        <v>-2.4400000000000002E-2</v>
      </c>
      <c r="S63" s="140" t="s">
        <v>62</v>
      </c>
      <c r="T63" s="141" t="s">
        <v>62</v>
      </c>
      <c r="U63" s="222">
        <v>-4.6600000000000003E-2</v>
      </c>
      <c r="V63" s="140" t="s">
        <v>62</v>
      </c>
      <c r="W63" s="141"/>
      <c r="X63" s="244">
        <v>-6.2199999999999998E-2</v>
      </c>
      <c r="Y63" s="140" t="s">
        <v>62</v>
      </c>
      <c r="Z63" s="141" t="s">
        <v>62</v>
      </c>
      <c r="AA63" s="207">
        <v>-3.7600000000000001E-2</v>
      </c>
      <c r="AB63" s="140" t="s">
        <v>62</v>
      </c>
      <c r="AC63" s="141" t="s">
        <v>62</v>
      </c>
      <c r="AD63" s="223">
        <v>-2.1499999999999998E-2</v>
      </c>
      <c r="AE63" s="140" t="s">
        <v>62</v>
      </c>
      <c r="AF63" s="141" t="s">
        <v>62</v>
      </c>
      <c r="AG63" s="244">
        <v>-3.8899999999999997E-2</v>
      </c>
      <c r="AH63" s="140" t="s">
        <v>62</v>
      </c>
      <c r="AI63" s="141"/>
      <c r="AJ63" s="224">
        <v>-2.93E-2</v>
      </c>
      <c r="AK63" s="140" t="s">
        <v>62</v>
      </c>
      <c r="AL63" s="141" t="s">
        <v>62</v>
      </c>
      <c r="AM63" s="244">
        <v>-3.32E-2</v>
      </c>
      <c r="AN63" s="140" t="s">
        <v>62</v>
      </c>
      <c r="AO63" s="141"/>
      <c r="AP63" s="212">
        <v>-4.53E-2</v>
      </c>
      <c r="AQ63" s="140" t="s">
        <v>62</v>
      </c>
      <c r="AR63" s="141" t="s">
        <v>62</v>
      </c>
      <c r="AS63" s="206">
        <v>-1.61E-2</v>
      </c>
      <c r="AT63" s="140" t="s">
        <v>62</v>
      </c>
      <c r="AU63" s="141" t="s">
        <v>62</v>
      </c>
      <c r="AV63" s="223">
        <v>-4.19E-2</v>
      </c>
      <c r="AW63" s="140" t="s">
        <v>62</v>
      </c>
      <c r="AX63" s="141" t="s">
        <v>62</v>
      </c>
      <c r="AY63" s="205">
        <v>-3.7600000000000001E-2</v>
      </c>
      <c r="AZ63" s="140"/>
      <c r="BA63" s="141" t="s">
        <v>62</v>
      </c>
      <c r="BB63" s="223">
        <v>-3.4799999999999998E-2</v>
      </c>
      <c r="BC63" s="140"/>
      <c r="BD63" s="141" t="s">
        <v>62</v>
      </c>
      <c r="BE63" s="222">
        <v>-5.6800000000000003E-2</v>
      </c>
      <c r="BF63" s="140" t="s">
        <v>62</v>
      </c>
      <c r="BG63" s="141" t="s">
        <v>62</v>
      </c>
      <c r="BH63" s="206">
        <v>-2.0500000000000001E-2</v>
      </c>
      <c r="BI63" s="140" t="s">
        <v>62</v>
      </c>
      <c r="BJ63" s="141"/>
      <c r="BK63" s="212">
        <v>-4.1500000000000002E-2</v>
      </c>
      <c r="BL63" s="140"/>
      <c r="BM63" s="141" t="s">
        <v>62</v>
      </c>
      <c r="BN63" s="222">
        <v>-4.3200000000000002E-2</v>
      </c>
      <c r="BO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1"/>
      <c r="D64" s="192"/>
      <c r="E64" s="194">
        <v>138.101</v>
      </c>
      <c r="F64" s="195">
        <v>137.208</v>
      </c>
      <c r="G64" s="196">
        <v>134.999</v>
      </c>
      <c r="H64" s="194">
        <v>135.22</v>
      </c>
      <c r="I64" s="197">
        <v>135.905</v>
      </c>
      <c r="J64" s="196">
        <v>136.429</v>
      </c>
      <c r="K64" s="194">
        <v>0.73470000000000002</v>
      </c>
      <c r="L64" s="195">
        <v>0.7379</v>
      </c>
      <c r="M64" s="196">
        <v>0.73699999999999999</v>
      </c>
      <c r="N64" s="194">
        <v>0.73499999999999999</v>
      </c>
      <c r="O64" s="195">
        <v>1.3298000000000001</v>
      </c>
      <c r="P64" s="196">
        <v>1.5203</v>
      </c>
      <c r="Q64" s="194">
        <v>1.3290999999999999</v>
      </c>
      <c r="R64" s="195">
        <v>1.68746</v>
      </c>
      <c r="S64" s="196">
        <v>1.32321</v>
      </c>
      <c r="T64" s="220">
        <v>0.74121000000000004</v>
      </c>
      <c r="U64" s="195">
        <v>1.32114</v>
      </c>
      <c r="V64" s="196">
        <v>1.3241000000000001</v>
      </c>
      <c r="W64" s="220">
        <v>1.3219000000000001</v>
      </c>
      <c r="X64" s="195">
        <v>0.74380000000000002</v>
      </c>
      <c r="Y64" s="196">
        <v>0.74429999999999996</v>
      </c>
      <c r="Z64" s="194">
        <v>0.74380000000000002</v>
      </c>
      <c r="AA64" s="195">
        <v>0.74129999999999996</v>
      </c>
      <c r="AB64" s="196">
        <v>0.74</v>
      </c>
      <c r="AC64" s="194">
        <v>0.73941000000000001</v>
      </c>
      <c r="AD64" s="195">
        <v>0.73839999999999995</v>
      </c>
      <c r="AE64" s="196">
        <v>0.74039999999999995</v>
      </c>
      <c r="AF64" s="220">
        <v>0.74309999999999998</v>
      </c>
      <c r="AG64" s="260">
        <v>0.74460000000000004</v>
      </c>
      <c r="AH64" s="263">
        <v>0.74639999999999995</v>
      </c>
      <c r="AI64" s="259">
        <v>0.74609999999999999</v>
      </c>
      <c r="AJ64" s="264">
        <v>0.74709999999999999</v>
      </c>
      <c r="AK64" s="270">
        <v>0.74590000000000001</v>
      </c>
      <c r="AL64" s="220">
        <v>0.74670000000000003</v>
      </c>
      <c r="AM64" s="260">
        <v>0.74870000000000003</v>
      </c>
      <c r="AN64" s="263">
        <v>0.74950000000000006</v>
      </c>
      <c r="AO64" s="259">
        <v>0.74870000000000003</v>
      </c>
      <c r="AP64" s="264">
        <v>0.75019999999999998</v>
      </c>
      <c r="AQ64" s="263">
        <v>0.74980000000000002</v>
      </c>
      <c r="AR64" s="259">
        <v>0.75049999999999994</v>
      </c>
      <c r="AS64" s="264">
        <v>0.75</v>
      </c>
      <c r="AT64" s="270">
        <v>0.74809999999999999</v>
      </c>
      <c r="AU64" s="220">
        <v>0.74850000000000005</v>
      </c>
      <c r="AV64" s="260">
        <v>0.74670000000000003</v>
      </c>
      <c r="AW64" s="263">
        <v>0.74870000000000003</v>
      </c>
      <c r="AX64" s="259">
        <v>1.2992999999999999</v>
      </c>
      <c r="AY64" s="264">
        <v>1.3002</v>
      </c>
      <c r="AZ64" s="263">
        <v>1.2977000000000001</v>
      </c>
      <c r="BA64" s="259">
        <v>1.2959000000000001</v>
      </c>
      <c r="BB64" s="264">
        <v>1.3015000000000001</v>
      </c>
      <c r="BC64" s="263">
        <v>1.3048999999999999</v>
      </c>
      <c r="BD64" s="259">
        <v>1.3050999999999999</v>
      </c>
      <c r="BE64" s="264">
        <v>1.3109999999999999</v>
      </c>
      <c r="BF64" s="263">
        <v>1.3069</v>
      </c>
      <c r="BG64" s="259">
        <v>1.3048</v>
      </c>
      <c r="BH64" s="264">
        <v>1.3052999999999999</v>
      </c>
      <c r="BI64" s="263">
        <v>1.3035000000000001</v>
      </c>
      <c r="BJ64" s="259">
        <v>1.3082</v>
      </c>
      <c r="BK64" s="264">
        <v>1.2997000000000001</v>
      </c>
      <c r="BL64" s="263">
        <v>1.3022</v>
      </c>
      <c r="BM64" s="259">
        <v>1.3063</v>
      </c>
      <c r="BN64" s="264">
        <v>0.75600000000000001</v>
      </c>
      <c r="BO64" s="259">
        <v>0.75649999999999995</v>
      </c>
      <c r="BP64" s="50"/>
      <c r="BQ64" s="50"/>
      <c r="BR64" s="50"/>
      <c r="BS64" s="50"/>
      <c r="BT64" s="50"/>
      <c r="BU64" s="193"/>
      <c r="BX64" s="193"/>
      <c r="CA64" s="193"/>
      <c r="CD64" s="193"/>
      <c r="CG64" s="193"/>
      <c r="CJ64" s="193"/>
      <c r="CM64" s="193"/>
      <c r="CP64" s="193"/>
      <c r="CS64" s="193"/>
      <c r="CV64" s="193"/>
      <c r="CY64" s="193"/>
      <c r="DB64" s="193"/>
      <c r="DE64" s="193"/>
      <c r="DH64" s="193"/>
      <c r="DK64" s="193"/>
      <c r="DN64" s="193"/>
      <c r="DQ64" s="193"/>
    </row>
    <row r="65" spans="1:139" ht="15.75" thickBot="1" x14ac:dyDescent="0.3">
      <c r="A65" s="61"/>
      <c r="B65" s="61"/>
      <c r="C65" s="104"/>
      <c r="D65" s="144" t="s">
        <v>68</v>
      </c>
      <c r="E65" s="46" t="s">
        <v>52</v>
      </c>
      <c r="F65" s="145" t="s">
        <v>52</v>
      </c>
      <c r="G65" s="154" t="s">
        <v>52</v>
      </c>
      <c r="H65" s="116" t="s">
        <v>52</v>
      </c>
      <c r="I65" s="176" t="s">
        <v>52</v>
      </c>
      <c r="J65" s="154" t="s">
        <v>52</v>
      </c>
      <c r="K65" s="119" t="s">
        <v>60</v>
      </c>
      <c r="L65" s="179" t="s">
        <v>60</v>
      </c>
      <c r="M65" s="144" t="s">
        <v>60</v>
      </c>
      <c r="N65" s="119" t="s">
        <v>60</v>
      </c>
      <c r="O65" s="179" t="s">
        <v>42</v>
      </c>
      <c r="P65" s="144" t="s">
        <v>49</v>
      </c>
      <c r="Q65" s="119" t="s">
        <v>42</v>
      </c>
      <c r="R65" s="179" t="s">
        <v>55</v>
      </c>
      <c r="S65" s="225" t="s">
        <v>42</v>
      </c>
      <c r="T65" s="43" t="s">
        <v>60</v>
      </c>
      <c r="U65" s="149" t="s">
        <v>42</v>
      </c>
      <c r="V65" s="225" t="s">
        <v>42</v>
      </c>
      <c r="W65" s="43" t="s">
        <v>42</v>
      </c>
      <c r="X65" s="149" t="s">
        <v>60</v>
      </c>
      <c r="Y65" s="144" t="s">
        <v>60</v>
      </c>
      <c r="Z65" s="119" t="s">
        <v>60</v>
      </c>
      <c r="AA65" s="179" t="s">
        <v>60</v>
      </c>
      <c r="AB65" s="144" t="s">
        <v>60</v>
      </c>
      <c r="AC65" s="119" t="s">
        <v>60</v>
      </c>
      <c r="AD65" s="179" t="s">
        <v>60</v>
      </c>
      <c r="AE65" s="225" t="s">
        <v>60</v>
      </c>
      <c r="AF65" s="43" t="s">
        <v>60</v>
      </c>
      <c r="AG65" s="149" t="s">
        <v>60</v>
      </c>
      <c r="AH65" s="144" t="s">
        <v>60</v>
      </c>
      <c r="AI65" s="119" t="s">
        <v>60</v>
      </c>
      <c r="AJ65" s="179" t="s">
        <v>60</v>
      </c>
      <c r="AK65" s="225" t="s">
        <v>60</v>
      </c>
      <c r="AL65" s="43" t="s">
        <v>60</v>
      </c>
      <c r="AM65" s="149" t="s">
        <v>60</v>
      </c>
      <c r="AN65" s="144" t="s">
        <v>60</v>
      </c>
      <c r="AO65" s="119" t="s">
        <v>60</v>
      </c>
      <c r="AP65" s="179" t="s">
        <v>60</v>
      </c>
      <c r="AQ65" s="144" t="s">
        <v>60</v>
      </c>
      <c r="AR65" s="119" t="s">
        <v>60</v>
      </c>
      <c r="AS65" s="179" t="s">
        <v>60</v>
      </c>
      <c r="AT65" s="225" t="s">
        <v>60</v>
      </c>
      <c r="AU65" s="43" t="s">
        <v>60</v>
      </c>
      <c r="AV65" s="149" t="s">
        <v>60</v>
      </c>
      <c r="AW65" s="144" t="s">
        <v>60</v>
      </c>
      <c r="AX65" s="190" t="s">
        <v>51</v>
      </c>
      <c r="AY65" s="201" t="s">
        <v>51</v>
      </c>
      <c r="AZ65" s="166" t="s">
        <v>51</v>
      </c>
      <c r="BA65" s="190" t="s">
        <v>51</v>
      </c>
      <c r="BB65" s="201" t="s">
        <v>51</v>
      </c>
      <c r="BC65" s="166" t="s">
        <v>51</v>
      </c>
      <c r="BD65" s="190" t="s">
        <v>51</v>
      </c>
      <c r="BE65" s="201" t="s">
        <v>51</v>
      </c>
      <c r="BF65" s="166" t="s">
        <v>51</v>
      </c>
      <c r="BG65" s="190" t="s">
        <v>51</v>
      </c>
      <c r="BH65" s="201" t="s">
        <v>51</v>
      </c>
      <c r="BI65" s="166" t="s">
        <v>51</v>
      </c>
      <c r="BJ65" s="190" t="s">
        <v>51</v>
      </c>
      <c r="BK65" s="201" t="s">
        <v>51</v>
      </c>
      <c r="BL65" s="166" t="s">
        <v>51</v>
      </c>
      <c r="BM65" s="190" t="s">
        <v>51</v>
      </c>
      <c r="BN65" s="179" t="s">
        <v>60</v>
      </c>
      <c r="BO65" s="119" t="s">
        <v>60</v>
      </c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46">
        <f t="shared" ref="D66:I66" si="60">SUM(D51, -D58)</f>
        <v>4.8000000000000001E-2</v>
      </c>
      <c r="E66" s="96">
        <f t="shared" si="60"/>
        <v>9.3600000000000003E-2</v>
      </c>
      <c r="F66" s="147">
        <f t="shared" si="60"/>
        <v>0.1346</v>
      </c>
      <c r="G66" s="155">
        <f t="shared" si="60"/>
        <v>0.27629999999999999</v>
      </c>
      <c r="H66" s="117">
        <f t="shared" si="60"/>
        <v>0.24980000000000002</v>
      </c>
      <c r="I66" s="177">
        <f t="shared" si="60"/>
        <v>0.20469999999999999</v>
      </c>
      <c r="J66" s="155">
        <f t="shared" ref="J66" si="61">SUM(J51, -J58)</f>
        <v>0.17959999999999998</v>
      </c>
      <c r="K66" s="122">
        <f t="shared" ref="K66:T66" si="62">SUM(K51, -K58)</f>
        <v>0.16789999999999999</v>
      </c>
      <c r="L66" s="181">
        <f t="shared" si="62"/>
        <v>0.1983</v>
      </c>
      <c r="M66" s="148">
        <f t="shared" si="62"/>
        <v>0.19500000000000001</v>
      </c>
      <c r="N66" s="122">
        <f t="shared" si="62"/>
        <v>0.1706</v>
      </c>
      <c r="O66" s="181">
        <f t="shared" si="62"/>
        <v>0.19719999999999999</v>
      </c>
      <c r="P66" s="148">
        <f t="shared" si="62"/>
        <v>0.20700000000000002</v>
      </c>
      <c r="Q66" s="122">
        <f t="shared" si="62"/>
        <v>0.19890000000000002</v>
      </c>
      <c r="R66" s="180">
        <f t="shared" si="62"/>
        <v>0.2243</v>
      </c>
      <c r="S66" s="226">
        <f t="shared" si="62"/>
        <v>0.2389</v>
      </c>
      <c r="T66" s="16">
        <f t="shared" si="62"/>
        <v>0.22960000000000003</v>
      </c>
      <c r="U66" s="153">
        <f t="shared" ref="U66:BH66" si="63">SUM(U51, -U58)</f>
        <v>0.24459999999999998</v>
      </c>
      <c r="V66" s="226">
        <f t="shared" si="63"/>
        <v>0.22259999999999999</v>
      </c>
      <c r="W66" s="16">
        <f t="shared" si="63"/>
        <v>0.2369</v>
      </c>
      <c r="X66" s="153">
        <f t="shared" si="63"/>
        <v>0.25650000000000001</v>
      </c>
      <c r="Y66" s="148">
        <f t="shared" si="63"/>
        <v>0.2596</v>
      </c>
      <c r="Z66" s="122">
        <f t="shared" si="63"/>
        <v>0.26119999999999999</v>
      </c>
      <c r="AA66" s="181">
        <f t="shared" si="63"/>
        <v>0.23480000000000001</v>
      </c>
      <c r="AB66" s="148">
        <f t="shared" si="63"/>
        <v>0.21960000000000002</v>
      </c>
      <c r="AC66" s="122">
        <f t="shared" si="63"/>
        <v>0.21589999999999998</v>
      </c>
      <c r="AD66" s="181">
        <f t="shared" si="63"/>
        <v>0.20729999999999998</v>
      </c>
      <c r="AE66" s="226">
        <f t="shared" si="63"/>
        <v>0.22260000000000002</v>
      </c>
      <c r="AF66" s="16">
        <f t="shared" si="63"/>
        <v>0.25659999999999999</v>
      </c>
      <c r="AG66" s="153">
        <f t="shared" si="63"/>
        <v>0.2717</v>
      </c>
      <c r="AH66" s="148">
        <f t="shared" si="63"/>
        <v>0.29049999999999998</v>
      </c>
      <c r="AI66" s="122">
        <f t="shared" si="63"/>
        <v>0.28580000000000005</v>
      </c>
      <c r="AJ66" s="181">
        <f t="shared" si="63"/>
        <v>0.29849999999999999</v>
      </c>
      <c r="AK66" s="226">
        <f t="shared" si="63"/>
        <v>0.28539999999999999</v>
      </c>
      <c r="AL66" s="16">
        <f t="shared" si="63"/>
        <v>0.2913</v>
      </c>
      <c r="AM66" s="153">
        <f t="shared" si="63"/>
        <v>0.31530000000000002</v>
      </c>
      <c r="AN66" s="148">
        <f t="shared" si="63"/>
        <v>0.32210000000000005</v>
      </c>
      <c r="AO66" s="122">
        <f t="shared" si="63"/>
        <v>0.31619999999999998</v>
      </c>
      <c r="AP66" s="181">
        <f t="shared" si="63"/>
        <v>0.33329999999999999</v>
      </c>
      <c r="AQ66" s="148">
        <f t="shared" si="63"/>
        <v>0.32789999999999997</v>
      </c>
      <c r="AR66" s="122">
        <f t="shared" si="63"/>
        <v>0.33450000000000002</v>
      </c>
      <c r="AS66" s="181">
        <f t="shared" si="63"/>
        <v>0.32790000000000002</v>
      </c>
      <c r="AT66" s="226">
        <f t="shared" si="63"/>
        <v>0.30630000000000002</v>
      </c>
      <c r="AU66" s="16">
        <f t="shared" si="63"/>
        <v>0.31020000000000003</v>
      </c>
      <c r="AV66" s="153">
        <f t="shared" si="63"/>
        <v>0.29520000000000002</v>
      </c>
      <c r="AW66" s="148">
        <f t="shared" si="63"/>
        <v>0.3165</v>
      </c>
      <c r="AX66" s="122">
        <f t="shared" si="63"/>
        <v>0.3458</v>
      </c>
      <c r="AY66" s="181">
        <f t="shared" si="63"/>
        <v>0.3458</v>
      </c>
      <c r="AZ66" s="148">
        <f t="shared" si="63"/>
        <v>0.33510000000000001</v>
      </c>
      <c r="BA66" s="122">
        <f t="shared" si="63"/>
        <v>0.32340000000000002</v>
      </c>
      <c r="BB66" s="181">
        <f t="shared" si="63"/>
        <v>0.35350000000000004</v>
      </c>
      <c r="BC66" s="148">
        <f t="shared" si="63"/>
        <v>0.37840000000000001</v>
      </c>
      <c r="BD66" s="122">
        <f t="shared" si="63"/>
        <v>0.3841</v>
      </c>
      <c r="BE66" s="181">
        <f t="shared" si="63"/>
        <v>0.4103</v>
      </c>
      <c r="BF66" s="148">
        <f t="shared" ref="BF66" si="64">SUM(BF51, -BF58)</f>
        <v>0.38880000000000003</v>
      </c>
      <c r="BG66" s="122">
        <f t="shared" ref="BG66:BH66" si="65">SUM(BG51, -BG58)</f>
        <v>0.372</v>
      </c>
      <c r="BH66" s="181">
        <f t="shared" si="65"/>
        <v>0.37659999999999999</v>
      </c>
      <c r="BI66" s="148">
        <f t="shared" ref="BI66:BJ66" si="66">SUM(BI51, -BI58)</f>
        <v>0.3659</v>
      </c>
      <c r="BJ66" s="122">
        <f t="shared" ref="BJ66:BK66" si="67">SUM(BJ51, -BJ58)</f>
        <v>0.39960000000000001</v>
      </c>
      <c r="BK66" s="181">
        <f t="shared" ref="BK66:BL66" si="68">SUM(BK51, -BK58)</f>
        <v>0.3473</v>
      </c>
      <c r="BL66" s="148">
        <f t="shared" ref="BL66:BM66" si="69">SUM(BL51, -BL58)</f>
        <v>0.37109999999999999</v>
      </c>
      <c r="BM66" s="122">
        <f t="shared" ref="BM66:BN66" si="70">SUM(BM51, -BM58)</f>
        <v>0.39</v>
      </c>
      <c r="BN66" s="181">
        <f>SUM(BN51, -BN58)</f>
        <v>0.3861</v>
      </c>
      <c r="BO66" s="122">
        <f>SUM(BO51, -BO58)</f>
        <v>0.3896</v>
      </c>
      <c r="BP66" s="7">
        <f>SUM(BP52, -BP58)</f>
        <v>0</v>
      </c>
      <c r="BQ66" s="7">
        <f>SUM(BQ52, -BQ58)</f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71">SUM(EC51, -EC58)</f>
        <v>0</v>
      </c>
      <c r="ED66" s="7">
        <f t="shared" si="71"/>
        <v>0</v>
      </c>
      <c r="EE66" s="7">
        <f t="shared" si="71"/>
        <v>0</v>
      </c>
      <c r="EF66" s="7">
        <f t="shared" si="71"/>
        <v>0</v>
      </c>
      <c r="EG66" s="7">
        <f t="shared" si="71"/>
        <v>0</v>
      </c>
      <c r="EH66" s="7">
        <f t="shared" si="71"/>
        <v>0</v>
      </c>
      <c r="EI66" s="7">
        <f t="shared" si="71"/>
        <v>0</v>
      </c>
    </row>
    <row r="67" spans="1:139" ht="15.75" thickBot="1" x14ac:dyDescent="0.3">
      <c r="A67" s="61"/>
      <c r="B67" s="61"/>
      <c r="C67" s="104"/>
      <c r="D67" s="144" t="s">
        <v>65</v>
      </c>
      <c r="E67" s="43" t="s">
        <v>55</v>
      </c>
      <c r="F67" s="145" t="s">
        <v>46</v>
      </c>
      <c r="G67" s="154" t="s">
        <v>67</v>
      </c>
      <c r="H67" s="116" t="s">
        <v>67</v>
      </c>
      <c r="I67" s="176" t="s">
        <v>57</v>
      </c>
      <c r="J67" s="144" t="s">
        <v>55</v>
      </c>
      <c r="K67" s="119" t="s">
        <v>55</v>
      </c>
      <c r="L67" s="179" t="s">
        <v>49</v>
      </c>
      <c r="M67" s="144" t="s">
        <v>49</v>
      </c>
      <c r="N67" s="119" t="s">
        <v>49</v>
      </c>
      <c r="O67" s="179" t="s">
        <v>60</v>
      </c>
      <c r="P67" s="144" t="s">
        <v>42</v>
      </c>
      <c r="Q67" s="119" t="s">
        <v>49</v>
      </c>
      <c r="R67" s="179" t="s">
        <v>49</v>
      </c>
      <c r="S67" s="225" t="s">
        <v>55</v>
      </c>
      <c r="T67" s="43" t="s">
        <v>42</v>
      </c>
      <c r="U67" s="149" t="s">
        <v>55</v>
      </c>
      <c r="V67" s="225" t="s">
        <v>55</v>
      </c>
      <c r="W67" s="43" t="s">
        <v>55</v>
      </c>
      <c r="X67" s="149" t="s">
        <v>42</v>
      </c>
      <c r="Y67" s="144" t="s">
        <v>42</v>
      </c>
      <c r="Z67" s="119" t="s">
        <v>42</v>
      </c>
      <c r="AA67" s="184" t="s">
        <v>84</v>
      </c>
      <c r="AB67" s="165" t="s">
        <v>84</v>
      </c>
      <c r="AC67" s="125" t="s">
        <v>84</v>
      </c>
      <c r="AD67" s="179" t="s">
        <v>42</v>
      </c>
      <c r="AE67" s="229" t="s">
        <v>84</v>
      </c>
      <c r="AF67" s="33" t="s">
        <v>84</v>
      </c>
      <c r="AG67" s="159" t="s">
        <v>84</v>
      </c>
      <c r="AH67" s="165" t="s">
        <v>84</v>
      </c>
      <c r="AI67" s="119" t="s">
        <v>49</v>
      </c>
      <c r="AJ67" s="179" t="s">
        <v>49</v>
      </c>
      <c r="AK67" s="229" t="s">
        <v>84</v>
      </c>
      <c r="AL67" s="33" t="s">
        <v>84</v>
      </c>
      <c r="AM67" s="159" t="s">
        <v>84</v>
      </c>
      <c r="AN67" s="165" t="s">
        <v>84</v>
      </c>
      <c r="AO67" s="125" t="s">
        <v>84</v>
      </c>
      <c r="AP67" s="184" t="s">
        <v>84</v>
      </c>
      <c r="AQ67" s="165" t="s">
        <v>84</v>
      </c>
      <c r="AR67" s="125" t="s">
        <v>84</v>
      </c>
      <c r="AS67" s="184" t="s">
        <v>84</v>
      </c>
      <c r="AT67" s="229" t="s">
        <v>84</v>
      </c>
      <c r="AU67" s="33" t="s">
        <v>84</v>
      </c>
      <c r="AV67" s="235" t="s">
        <v>51</v>
      </c>
      <c r="AW67" s="166" t="s">
        <v>51</v>
      </c>
      <c r="AX67" s="119" t="s">
        <v>60</v>
      </c>
      <c r="AY67" s="179" t="s">
        <v>60</v>
      </c>
      <c r="AZ67" s="144" t="s">
        <v>60</v>
      </c>
      <c r="BA67" s="119" t="s">
        <v>60</v>
      </c>
      <c r="BB67" s="201" t="s">
        <v>44</v>
      </c>
      <c r="BC67" s="166" t="s">
        <v>44</v>
      </c>
      <c r="BD67" s="119" t="s">
        <v>60</v>
      </c>
      <c r="BE67" s="179" t="s">
        <v>60</v>
      </c>
      <c r="BF67" s="144" t="s">
        <v>60</v>
      </c>
      <c r="BG67" s="119" t="s">
        <v>60</v>
      </c>
      <c r="BH67" s="179" t="s">
        <v>60</v>
      </c>
      <c r="BI67" s="144" t="s">
        <v>60</v>
      </c>
      <c r="BJ67" s="190" t="s">
        <v>52</v>
      </c>
      <c r="BK67" s="179" t="s">
        <v>60</v>
      </c>
      <c r="BL67" s="144" t="s">
        <v>60</v>
      </c>
      <c r="BM67" s="119" t="s">
        <v>60</v>
      </c>
      <c r="BN67" s="201" t="s">
        <v>51</v>
      </c>
      <c r="BO67" s="190" t="s">
        <v>51</v>
      </c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48">
        <f>SUM(D51, -D57)</f>
        <v>4.5499999999999999E-2</v>
      </c>
      <c r="E68" s="98">
        <f>SUM(E52, -E58)</f>
        <v>6.7799999999999999E-2</v>
      </c>
      <c r="F68" s="147">
        <f>SUM(F51, -F57)</f>
        <v>0.12379999999999999</v>
      </c>
      <c r="G68" s="146">
        <f>SUM(G51, -G57)</f>
        <v>0.23959999999999998</v>
      </c>
      <c r="H68" s="118">
        <f>SUM(H51, -H57)</f>
        <v>0.2311</v>
      </c>
      <c r="I68" s="178">
        <f>SUM(I51, -I57)</f>
        <v>0.18</v>
      </c>
      <c r="J68" s="150">
        <f>SUM(J52, -J58)</f>
        <v>0.1694</v>
      </c>
      <c r="K68" s="120">
        <f t="shared" ref="K68:T68" si="72">SUM(K51, -K57)</f>
        <v>0.16620000000000001</v>
      </c>
      <c r="L68" s="181">
        <f t="shared" si="72"/>
        <v>0.19230000000000003</v>
      </c>
      <c r="M68" s="148">
        <f t="shared" si="72"/>
        <v>0.17859999999999998</v>
      </c>
      <c r="N68" s="122">
        <f t="shared" si="72"/>
        <v>0.16650000000000001</v>
      </c>
      <c r="O68" s="181">
        <f t="shared" si="72"/>
        <v>0.18559999999999999</v>
      </c>
      <c r="P68" s="148">
        <f t="shared" si="72"/>
        <v>0.20569999999999999</v>
      </c>
      <c r="Q68" s="122">
        <f t="shared" si="72"/>
        <v>0.1983</v>
      </c>
      <c r="R68" s="181">
        <f t="shared" si="72"/>
        <v>0.21210000000000001</v>
      </c>
      <c r="S68" s="227">
        <f t="shared" si="72"/>
        <v>0.23520000000000002</v>
      </c>
      <c r="T68" s="16">
        <f t="shared" si="72"/>
        <v>0.22940000000000002</v>
      </c>
      <c r="U68" s="151">
        <f t="shared" ref="U68:Z68" si="73">SUM(U51, -U57)</f>
        <v>0.2127</v>
      </c>
      <c r="V68" s="227">
        <f t="shared" si="73"/>
        <v>0.2097</v>
      </c>
      <c r="W68" s="98">
        <f t="shared" si="73"/>
        <v>0.23599999999999999</v>
      </c>
      <c r="X68" s="153">
        <f t="shared" si="73"/>
        <v>0.2268</v>
      </c>
      <c r="Y68" s="148">
        <f t="shared" si="73"/>
        <v>0.2455</v>
      </c>
      <c r="Z68" s="122">
        <f t="shared" si="73"/>
        <v>0.247</v>
      </c>
      <c r="AA68" s="178">
        <f>SUM(AA52, -AA58)</f>
        <v>0.22889999999999999</v>
      </c>
      <c r="AB68" s="146">
        <f>SUM(AB52, -AB58)</f>
        <v>0.1966</v>
      </c>
      <c r="AC68" s="118">
        <f>SUM(AC52, -AC58)</f>
        <v>0.1976</v>
      </c>
      <c r="AD68" s="181">
        <f>SUM(AD51, -AD57)</f>
        <v>0.19969999999999999</v>
      </c>
      <c r="AE68" s="228">
        <f>SUM(AE52, -AE58)</f>
        <v>0.21879999999999999</v>
      </c>
      <c r="AF68" s="95">
        <f>SUM(AF52, -AF58)</f>
        <v>0.22249999999999998</v>
      </c>
      <c r="AG68" s="152">
        <f>SUM(AG52, -AG58)</f>
        <v>0.24709999999999999</v>
      </c>
      <c r="AH68" s="146">
        <f>SUM(AH52, -AH58)</f>
        <v>0.2651</v>
      </c>
      <c r="AI68" s="122">
        <f>SUM(AI51, -AI57)</f>
        <v>0.24020000000000002</v>
      </c>
      <c r="AJ68" s="181">
        <f>SUM(AJ51, -AJ57)</f>
        <v>0.24660000000000001</v>
      </c>
      <c r="AK68" s="228">
        <f t="shared" ref="AK68:BA68" si="74">SUM(AK52, -AK58)</f>
        <v>0.23170000000000002</v>
      </c>
      <c r="AL68" s="95">
        <f t="shared" si="74"/>
        <v>0.2545</v>
      </c>
      <c r="AM68" s="152">
        <f t="shared" si="74"/>
        <v>0.29559999999999997</v>
      </c>
      <c r="AN68" s="146">
        <f t="shared" si="74"/>
        <v>0.29559999999999997</v>
      </c>
      <c r="AO68" s="118">
        <f t="shared" si="74"/>
        <v>0.30189999999999995</v>
      </c>
      <c r="AP68" s="178">
        <f t="shared" si="74"/>
        <v>0.27779999999999999</v>
      </c>
      <c r="AQ68" s="146">
        <f t="shared" si="74"/>
        <v>0.28659999999999997</v>
      </c>
      <c r="AR68" s="118">
        <f t="shared" si="74"/>
        <v>0.28660000000000002</v>
      </c>
      <c r="AS68" s="178">
        <f t="shared" si="74"/>
        <v>0.28949999999999998</v>
      </c>
      <c r="AT68" s="228">
        <f t="shared" si="74"/>
        <v>0.26090000000000002</v>
      </c>
      <c r="AU68" s="95">
        <f t="shared" si="74"/>
        <v>0.25990000000000002</v>
      </c>
      <c r="AV68" s="153">
        <f t="shared" si="74"/>
        <v>0.29270000000000002</v>
      </c>
      <c r="AW68" s="148">
        <f t="shared" si="74"/>
        <v>0.3024</v>
      </c>
      <c r="AX68" s="122">
        <f t="shared" si="74"/>
        <v>0.31730000000000003</v>
      </c>
      <c r="AY68" s="181">
        <f t="shared" si="74"/>
        <v>0.28070000000000001</v>
      </c>
      <c r="AZ68" s="148">
        <f t="shared" si="74"/>
        <v>0.26910000000000001</v>
      </c>
      <c r="BA68" s="122">
        <f t="shared" si="74"/>
        <v>0.27500000000000002</v>
      </c>
      <c r="BB68" s="181">
        <f>SUM(BB51, -BB57)</f>
        <v>0.29880000000000001</v>
      </c>
      <c r="BC68" s="148">
        <f>SUM(BC51, -BC57)</f>
        <v>0.311</v>
      </c>
      <c r="BD68" s="122">
        <f>SUM(BD52, -BD58)</f>
        <v>0.30430000000000001</v>
      </c>
      <c r="BE68" s="181">
        <f>SUM(BE52, -BE58)</f>
        <v>0.3382</v>
      </c>
      <c r="BF68" s="148">
        <f>SUM(BF52, -BF58)</f>
        <v>0.32930000000000004</v>
      </c>
      <c r="BG68" s="122">
        <f>SUM(BG52, -BG58)</f>
        <v>0.31999999999999995</v>
      </c>
      <c r="BH68" s="181">
        <f>SUM(BH52, -BH58)</f>
        <v>0.30209999999999998</v>
      </c>
      <c r="BI68" s="148">
        <f>SUM(BI52, -BI58)</f>
        <v>0.30149999999999999</v>
      </c>
      <c r="BJ68" s="117">
        <f>SUM(BJ51, -BJ57)</f>
        <v>0.32200000000000001</v>
      </c>
      <c r="BK68" s="181">
        <f>SUM(BK52, -BK58)</f>
        <v>0.32019999999999998</v>
      </c>
      <c r="BL68" s="148">
        <f>SUM(BL52, -BL58)</f>
        <v>0.34360000000000002</v>
      </c>
      <c r="BM68" s="122">
        <f>SUM(BM52, -BM58)</f>
        <v>0.36709999999999998</v>
      </c>
      <c r="BN68" s="181">
        <f>SUM(BN52, -BN58)</f>
        <v>0.37239999999999995</v>
      </c>
      <c r="BO68" s="122">
        <f>SUM(BO52, -BO58)</f>
        <v>0.38129999999999997</v>
      </c>
      <c r="BP68" s="7">
        <f>SUM(BP51, -BP58)</f>
        <v>0</v>
      </c>
      <c r="BQ68" s="7">
        <f>SUM(BQ52, -BQ56)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4" t="s">
        <v>55</v>
      </c>
      <c r="E69" s="46" t="s">
        <v>63</v>
      </c>
      <c r="F69" s="149" t="s">
        <v>55</v>
      </c>
      <c r="G69" s="154" t="s">
        <v>63</v>
      </c>
      <c r="H69" s="116" t="s">
        <v>63</v>
      </c>
      <c r="I69" s="176" t="s">
        <v>46</v>
      </c>
      <c r="J69" s="154" t="s">
        <v>57</v>
      </c>
      <c r="K69" s="116" t="s">
        <v>57</v>
      </c>
      <c r="L69" s="179" t="s">
        <v>55</v>
      </c>
      <c r="M69" s="144" t="s">
        <v>42</v>
      </c>
      <c r="N69" s="119" t="s">
        <v>42</v>
      </c>
      <c r="O69" s="179" t="s">
        <v>49</v>
      </c>
      <c r="P69" s="144" t="s">
        <v>60</v>
      </c>
      <c r="Q69" s="119" t="s">
        <v>60</v>
      </c>
      <c r="R69" s="179" t="s">
        <v>60</v>
      </c>
      <c r="S69" s="225" t="s">
        <v>60</v>
      </c>
      <c r="T69" s="43" t="s">
        <v>55</v>
      </c>
      <c r="U69" s="149" t="s">
        <v>60</v>
      </c>
      <c r="V69" s="225" t="s">
        <v>60</v>
      </c>
      <c r="W69" s="43" t="s">
        <v>60</v>
      </c>
      <c r="X69" s="149" t="s">
        <v>55</v>
      </c>
      <c r="Y69" s="144" t="s">
        <v>55</v>
      </c>
      <c r="Z69" s="125" t="s">
        <v>84</v>
      </c>
      <c r="AA69" s="179" t="s">
        <v>42</v>
      </c>
      <c r="AB69" s="144" t="s">
        <v>42</v>
      </c>
      <c r="AC69" s="119" t="s">
        <v>42</v>
      </c>
      <c r="AD69" s="184" t="s">
        <v>84</v>
      </c>
      <c r="AE69" s="225" t="s">
        <v>42</v>
      </c>
      <c r="AF69" s="43" t="s">
        <v>49</v>
      </c>
      <c r="AG69" s="149" t="s">
        <v>49</v>
      </c>
      <c r="AH69" s="144" t="s">
        <v>49</v>
      </c>
      <c r="AI69" s="125" t="s">
        <v>84</v>
      </c>
      <c r="AJ69" s="184" t="s">
        <v>84</v>
      </c>
      <c r="AK69" s="225" t="s">
        <v>49</v>
      </c>
      <c r="AL69" s="43" t="s">
        <v>49</v>
      </c>
      <c r="AM69" s="235" t="s">
        <v>51</v>
      </c>
      <c r="AN69" s="166" t="s">
        <v>51</v>
      </c>
      <c r="AO69" s="190" t="s">
        <v>51</v>
      </c>
      <c r="AP69" s="179" t="s">
        <v>70</v>
      </c>
      <c r="AQ69" s="144" t="s">
        <v>70</v>
      </c>
      <c r="AR69" s="119" t="s">
        <v>70</v>
      </c>
      <c r="AS69" s="201" t="s">
        <v>51</v>
      </c>
      <c r="AT69" s="239" t="s">
        <v>51</v>
      </c>
      <c r="AU69" s="24" t="s">
        <v>51</v>
      </c>
      <c r="AV69" s="159" t="s">
        <v>84</v>
      </c>
      <c r="AW69" s="165" t="s">
        <v>84</v>
      </c>
      <c r="AX69" s="125" t="s">
        <v>84</v>
      </c>
      <c r="AY69" s="201" t="s">
        <v>52</v>
      </c>
      <c r="AZ69" s="166" t="s">
        <v>52</v>
      </c>
      <c r="BA69" s="190" t="s">
        <v>52</v>
      </c>
      <c r="BB69" s="179" t="s">
        <v>60</v>
      </c>
      <c r="BC69" s="144" t="s">
        <v>60</v>
      </c>
      <c r="BD69" s="190" t="s">
        <v>52</v>
      </c>
      <c r="BE69" s="201" t="s">
        <v>52</v>
      </c>
      <c r="BF69" s="166" t="s">
        <v>52</v>
      </c>
      <c r="BG69" s="190" t="s">
        <v>52</v>
      </c>
      <c r="BH69" s="201" t="s">
        <v>52</v>
      </c>
      <c r="BI69" s="166" t="s">
        <v>52</v>
      </c>
      <c r="BJ69" s="119" t="s">
        <v>60</v>
      </c>
      <c r="BK69" s="184" t="s">
        <v>84</v>
      </c>
      <c r="BL69" s="165" t="s">
        <v>84</v>
      </c>
      <c r="BM69" s="125" t="s">
        <v>84</v>
      </c>
      <c r="BN69" s="184" t="s">
        <v>84</v>
      </c>
      <c r="BO69" s="125" t="s">
        <v>84</v>
      </c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0">
        <f>SUM(D51, -D56)</f>
        <v>4.41E-2</v>
      </c>
      <c r="E70" s="95">
        <f>SUM(E51, -E57)</f>
        <v>6.7400000000000002E-2</v>
      </c>
      <c r="F70" s="151">
        <f>SUM(F52, -F58)</f>
        <v>0.121</v>
      </c>
      <c r="G70" s="146">
        <f>SUM(G51, -G56)</f>
        <v>0.23269999999999999</v>
      </c>
      <c r="H70" s="118">
        <f>SUM(H51, -H56)</f>
        <v>0.22140000000000001</v>
      </c>
      <c r="I70" s="177">
        <f>SUM(I51, -I56)</f>
        <v>0.1769</v>
      </c>
      <c r="J70" s="146">
        <f>SUM(J51, -J57)</f>
        <v>0.16550000000000001</v>
      </c>
      <c r="K70" s="118">
        <f>SUM(K52, -K58)</f>
        <v>0.1532</v>
      </c>
      <c r="L70" s="180">
        <f t="shared" ref="L70:T70" si="75">SUM(L51, -L56)</f>
        <v>0.16260000000000002</v>
      </c>
      <c r="M70" s="148">
        <f t="shared" si="75"/>
        <v>0.1641</v>
      </c>
      <c r="N70" s="122">
        <f t="shared" si="75"/>
        <v>0.16570000000000001</v>
      </c>
      <c r="O70" s="181">
        <f t="shared" si="75"/>
        <v>0.1774</v>
      </c>
      <c r="P70" s="148">
        <f t="shared" si="75"/>
        <v>0.20530000000000001</v>
      </c>
      <c r="Q70" s="122">
        <f t="shared" si="75"/>
        <v>0.19670000000000001</v>
      </c>
      <c r="R70" s="181">
        <f t="shared" si="75"/>
        <v>0.21190000000000001</v>
      </c>
      <c r="S70" s="226">
        <f t="shared" si="75"/>
        <v>0.23110000000000003</v>
      </c>
      <c r="T70" s="98">
        <f t="shared" si="75"/>
        <v>0.22440000000000002</v>
      </c>
      <c r="U70" s="153">
        <f>SUM(U51, -U56)</f>
        <v>0.19059999999999999</v>
      </c>
      <c r="V70" s="226">
        <f>SUM(V51, -V56)</f>
        <v>0.1676</v>
      </c>
      <c r="W70" s="16">
        <f>SUM(W51, -W56)</f>
        <v>0.20660000000000001</v>
      </c>
      <c r="X70" s="151">
        <f>SUM(X51, -X56)</f>
        <v>0.22050000000000003</v>
      </c>
      <c r="Y70" s="150">
        <f>SUM(Y51, -Y56)</f>
        <v>0.2364</v>
      </c>
      <c r="Z70" s="118">
        <f>SUM(Z52, -Z58)</f>
        <v>0.2316</v>
      </c>
      <c r="AA70" s="181">
        <f>SUM(AA51, -AA57)</f>
        <v>0.20589999999999997</v>
      </c>
      <c r="AB70" s="148">
        <f>SUM(AB51, -AB57)</f>
        <v>0.19290000000000002</v>
      </c>
      <c r="AC70" s="122">
        <f>SUM(AC51, -AC57)</f>
        <v>0.1976</v>
      </c>
      <c r="AD70" s="178">
        <f>SUM(AD52, -AD58)</f>
        <v>0.18940000000000001</v>
      </c>
      <c r="AE70" s="226">
        <f>SUM(AE51, -AE57)</f>
        <v>0.20979999999999999</v>
      </c>
      <c r="AF70" s="16">
        <f>SUM(AF51, -AF57)</f>
        <v>0.21710000000000002</v>
      </c>
      <c r="AG70" s="153">
        <f>SUM(AG51, -AG57)</f>
        <v>0.2303</v>
      </c>
      <c r="AH70" s="148">
        <f>SUM(AH51, -AH57)</f>
        <v>0.24830000000000002</v>
      </c>
      <c r="AI70" s="118">
        <f>SUM(AI52, -AI58)</f>
        <v>0.23720000000000002</v>
      </c>
      <c r="AJ70" s="178">
        <f>SUM(AJ52, -AJ58)</f>
        <v>0.2359</v>
      </c>
      <c r="AK70" s="226">
        <f>SUM(AK51, -AK57)</f>
        <v>0.22819999999999999</v>
      </c>
      <c r="AL70" s="16">
        <f>SUM(AL51, -AL57)</f>
        <v>0.2142</v>
      </c>
      <c r="AM70" s="153">
        <f>SUM(AM53, -AM58)</f>
        <v>0.2777</v>
      </c>
      <c r="AN70" s="148">
        <f>SUM(AN53, -AN58)</f>
        <v>0.2646</v>
      </c>
      <c r="AO70" s="122">
        <f>SUM(AO53, -AO58)</f>
        <v>0.24789999999999998</v>
      </c>
      <c r="AP70" s="181">
        <f>SUM(AP51, -AP57)</f>
        <v>0.26</v>
      </c>
      <c r="AQ70" s="148">
        <f>SUM(AQ51, -AQ57)</f>
        <v>0.24160000000000001</v>
      </c>
      <c r="AR70" s="122">
        <f>SUM(AR51, -AR57)</f>
        <v>0.23119999999999999</v>
      </c>
      <c r="AS70" s="181">
        <f t="shared" ref="AS70:AX70" si="76">SUM(AS53, -AS58)</f>
        <v>0.248</v>
      </c>
      <c r="AT70" s="226">
        <f t="shared" si="76"/>
        <v>0.23809999999999998</v>
      </c>
      <c r="AU70" s="16">
        <f t="shared" si="76"/>
        <v>0.25509999999999999</v>
      </c>
      <c r="AV70" s="152">
        <f t="shared" si="76"/>
        <v>0.249</v>
      </c>
      <c r="AW70" s="146">
        <f t="shared" si="76"/>
        <v>0.26829999999999998</v>
      </c>
      <c r="AX70" s="118">
        <f t="shared" si="76"/>
        <v>0.26490000000000002</v>
      </c>
      <c r="AY70" s="177">
        <f>SUM(AY51, -AY57)</f>
        <v>0.2656</v>
      </c>
      <c r="AZ70" s="155">
        <f>SUM(AZ51, -AZ57)</f>
        <v>0.26579999999999998</v>
      </c>
      <c r="BA70" s="117">
        <f>SUM(BA51, -BA57)</f>
        <v>0.25290000000000001</v>
      </c>
      <c r="BB70" s="181">
        <f>SUM(BB52, -BB58)</f>
        <v>0.28590000000000004</v>
      </c>
      <c r="BC70" s="148">
        <f>SUM(BC52, -BC58)</f>
        <v>0.3039</v>
      </c>
      <c r="BD70" s="117">
        <f>SUM(BD51, -BD57)</f>
        <v>0.30359999999999998</v>
      </c>
      <c r="BE70" s="177">
        <f>SUM(BE51, -BE57)</f>
        <v>0.33729999999999999</v>
      </c>
      <c r="BF70" s="155">
        <f>SUM(BF51, -BF57)</f>
        <v>0.31259999999999999</v>
      </c>
      <c r="BG70" s="117">
        <f>SUM(BG51, -BG57)</f>
        <v>0.3034</v>
      </c>
      <c r="BH70" s="177">
        <f>SUM(BH51, -BH57)</f>
        <v>0.30179999999999996</v>
      </c>
      <c r="BI70" s="155">
        <f>SUM(BI51, -BI57)</f>
        <v>0.28360000000000002</v>
      </c>
      <c r="BJ70" s="122">
        <f>SUM(BJ52, -BJ58)</f>
        <v>0.31879999999999997</v>
      </c>
      <c r="BK70" s="178">
        <f>SUM(BK53, -BK58)</f>
        <v>0.26200000000000001</v>
      </c>
      <c r="BL70" s="146">
        <f>SUM(BL53, -BL58)</f>
        <v>0.3226</v>
      </c>
      <c r="BM70" s="118">
        <f>SUM(BM53, -BM58)</f>
        <v>0.32889999999999997</v>
      </c>
      <c r="BN70" s="178">
        <f>SUM(BN53, -BN58)</f>
        <v>0.3639</v>
      </c>
      <c r="BO70" s="118">
        <f>SUM(BO53, -BO58)</f>
        <v>0.37929999999999997</v>
      </c>
      <c r="BP70" s="7">
        <f>SUM(BP52, -BP56)</f>
        <v>0</v>
      </c>
      <c r="BQ70" s="7">
        <f>SUM(BQ51,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4" t="s">
        <v>42</v>
      </c>
      <c r="E71" s="12" t="s">
        <v>37</v>
      </c>
      <c r="F71" s="145" t="s">
        <v>67</v>
      </c>
      <c r="G71" s="154" t="s">
        <v>46</v>
      </c>
      <c r="H71" s="116" t="s">
        <v>46</v>
      </c>
      <c r="I71" s="176" t="s">
        <v>63</v>
      </c>
      <c r="J71" s="144" t="s">
        <v>60</v>
      </c>
      <c r="K71" s="119" t="s">
        <v>49</v>
      </c>
      <c r="L71" s="179" t="s">
        <v>42</v>
      </c>
      <c r="M71" s="144" t="s">
        <v>55</v>
      </c>
      <c r="N71" s="119" t="s">
        <v>55</v>
      </c>
      <c r="O71" s="179" t="s">
        <v>55</v>
      </c>
      <c r="P71" s="144" t="s">
        <v>55</v>
      </c>
      <c r="Q71" s="119" t="s">
        <v>55</v>
      </c>
      <c r="R71" s="179" t="s">
        <v>42</v>
      </c>
      <c r="S71" s="225" t="s">
        <v>49</v>
      </c>
      <c r="T71" s="43" t="s">
        <v>49</v>
      </c>
      <c r="U71" s="149" t="s">
        <v>49</v>
      </c>
      <c r="V71" s="229" t="s">
        <v>40</v>
      </c>
      <c r="W71" s="43" t="s">
        <v>49</v>
      </c>
      <c r="X71" s="159" t="s">
        <v>84</v>
      </c>
      <c r="Y71" s="165" t="s">
        <v>84</v>
      </c>
      <c r="Z71" s="125" t="s">
        <v>40</v>
      </c>
      <c r="AA71" s="184" t="s">
        <v>40</v>
      </c>
      <c r="AB71" s="144" t="s">
        <v>49</v>
      </c>
      <c r="AC71" s="119" t="s">
        <v>49</v>
      </c>
      <c r="AD71" s="179" t="s">
        <v>49</v>
      </c>
      <c r="AE71" s="229" t="s">
        <v>40</v>
      </c>
      <c r="AF71" s="43" t="s">
        <v>42</v>
      </c>
      <c r="AG71" s="149" t="s">
        <v>42</v>
      </c>
      <c r="AH71" s="165" t="s">
        <v>47</v>
      </c>
      <c r="AI71" s="119" t="s">
        <v>42</v>
      </c>
      <c r="AJ71" s="179" t="s">
        <v>70</v>
      </c>
      <c r="AK71" s="225" t="s">
        <v>42</v>
      </c>
      <c r="AL71" s="24" t="s">
        <v>51</v>
      </c>
      <c r="AM71" s="149" t="s">
        <v>49</v>
      </c>
      <c r="AN71" s="144" t="s">
        <v>70</v>
      </c>
      <c r="AO71" s="119" t="s">
        <v>70</v>
      </c>
      <c r="AP71" s="179" t="s">
        <v>49</v>
      </c>
      <c r="AQ71" s="144" t="s">
        <v>49</v>
      </c>
      <c r="AR71" s="119" t="s">
        <v>49</v>
      </c>
      <c r="AS71" s="179" t="s">
        <v>70</v>
      </c>
      <c r="AT71" s="225" t="s">
        <v>49</v>
      </c>
      <c r="AU71" s="43" t="s">
        <v>49</v>
      </c>
      <c r="AV71" s="149" t="s">
        <v>49</v>
      </c>
      <c r="AW71" s="202" t="s">
        <v>59</v>
      </c>
      <c r="AX71" s="190" t="s">
        <v>52</v>
      </c>
      <c r="AY71" s="184" t="s">
        <v>84</v>
      </c>
      <c r="AZ71" s="166" t="s">
        <v>44</v>
      </c>
      <c r="BA71" s="190" t="s">
        <v>44</v>
      </c>
      <c r="BB71" s="201" t="s">
        <v>52</v>
      </c>
      <c r="BC71" s="166" t="s">
        <v>52</v>
      </c>
      <c r="BD71" s="190" t="s">
        <v>44</v>
      </c>
      <c r="BE71" s="201" t="s">
        <v>44</v>
      </c>
      <c r="BF71" s="166" t="s">
        <v>44</v>
      </c>
      <c r="BG71" s="190" t="s">
        <v>44</v>
      </c>
      <c r="BH71" s="201" t="s">
        <v>37</v>
      </c>
      <c r="BI71" s="166" t="s">
        <v>37</v>
      </c>
      <c r="BJ71" s="190" t="s">
        <v>37</v>
      </c>
      <c r="BK71" s="201" t="s">
        <v>52</v>
      </c>
      <c r="BL71" s="202" t="s">
        <v>59</v>
      </c>
      <c r="BM71" s="190" t="s">
        <v>52</v>
      </c>
      <c r="BN71" s="188" t="s">
        <v>59</v>
      </c>
      <c r="BO71" s="170" t="s">
        <v>59</v>
      </c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48">
        <f>SUM(D51, -D55)</f>
        <v>4.1000000000000002E-2</v>
      </c>
      <c r="E72" s="16">
        <f>SUM(E53, -E58)</f>
        <v>6.6600000000000006E-2</v>
      </c>
      <c r="F72" s="152">
        <f>SUM(F51, -F56)</f>
        <v>0.1195</v>
      </c>
      <c r="G72" s="155">
        <f>SUM(G51, -G55)</f>
        <v>0.20910000000000001</v>
      </c>
      <c r="H72" s="117">
        <f>SUM(H51, -H55)</f>
        <v>0.20910000000000001</v>
      </c>
      <c r="I72" s="178">
        <f>SUM(I51, -I55)</f>
        <v>0.17359999999999998</v>
      </c>
      <c r="J72" s="148">
        <f>SUM(J52, -J57)</f>
        <v>0.15529999999999999</v>
      </c>
      <c r="K72" s="122">
        <f>SUM(K51, -K56)</f>
        <v>0.15160000000000001</v>
      </c>
      <c r="L72" s="181">
        <f t="shared" ref="L72:T72" si="77">SUM(L51, -L55)</f>
        <v>0.15260000000000001</v>
      </c>
      <c r="M72" s="150">
        <f t="shared" si="77"/>
        <v>0.15459999999999999</v>
      </c>
      <c r="N72" s="120">
        <f t="shared" si="77"/>
        <v>0.15390000000000001</v>
      </c>
      <c r="O72" s="180">
        <f t="shared" si="77"/>
        <v>0.1736</v>
      </c>
      <c r="P72" s="150">
        <f t="shared" si="77"/>
        <v>0.18690000000000001</v>
      </c>
      <c r="Q72" s="120">
        <f t="shared" si="77"/>
        <v>0.19530000000000003</v>
      </c>
      <c r="R72" s="181">
        <f t="shared" si="77"/>
        <v>0.20900000000000002</v>
      </c>
      <c r="S72" s="226">
        <f t="shared" si="77"/>
        <v>0.21690000000000001</v>
      </c>
      <c r="T72" s="16">
        <f t="shared" si="77"/>
        <v>0.22340000000000002</v>
      </c>
      <c r="U72" s="153">
        <f>SUM(U51, -U55)</f>
        <v>0.17560000000000001</v>
      </c>
      <c r="V72" s="226">
        <f>SUM(V52, -V58)</f>
        <v>0.15820000000000001</v>
      </c>
      <c r="W72" s="16">
        <f>SUM(W51, -W55)</f>
        <v>0.1719</v>
      </c>
      <c r="X72" s="152">
        <f>SUM(X52, -X58)</f>
        <v>0.19929999999999998</v>
      </c>
      <c r="Y72" s="146">
        <f>SUM(Y52, -Y58)</f>
        <v>0.2142</v>
      </c>
      <c r="Z72" s="122">
        <f>SUM(Z52, -Z57)</f>
        <v>0.21739999999999998</v>
      </c>
      <c r="AA72" s="181">
        <f>SUM(AA52, -AA57)</f>
        <v>0.2</v>
      </c>
      <c r="AB72" s="148">
        <f>SUM(AB51, -AB56)</f>
        <v>0.17580000000000001</v>
      </c>
      <c r="AC72" s="122">
        <f>SUM(AC51, -AC56)</f>
        <v>0.18559999999999999</v>
      </c>
      <c r="AD72" s="181">
        <f>SUM(AD51, -AD56)</f>
        <v>0.18329999999999999</v>
      </c>
      <c r="AE72" s="226">
        <f>SUM(AE52, -AE57)</f>
        <v>0.20599999999999999</v>
      </c>
      <c r="AF72" s="16">
        <f>SUM(AF51, -AF56)</f>
        <v>0.20650000000000002</v>
      </c>
      <c r="AG72" s="153">
        <f>SUM(AG51, -AG56)</f>
        <v>0.2077</v>
      </c>
      <c r="AH72" s="148">
        <f>SUM(AH52, -AH57)</f>
        <v>0.22289999999999999</v>
      </c>
      <c r="AI72" s="122">
        <f>SUM(AI51, -AI56)</f>
        <v>0.20500000000000002</v>
      </c>
      <c r="AJ72" s="181">
        <f>SUM(AJ51, -AJ56)</f>
        <v>0.21910000000000002</v>
      </c>
      <c r="AK72" s="226">
        <f>SUM(AK51, -AK56)</f>
        <v>0.1883</v>
      </c>
      <c r="AL72" s="16">
        <f>SUM(AL53, -AL58)</f>
        <v>0.21</v>
      </c>
      <c r="AM72" s="153">
        <f>SUM(AM51, -AM57)</f>
        <v>0.23330000000000001</v>
      </c>
      <c r="AN72" s="148">
        <f>SUM(AN51, -AN57)</f>
        <v>0.2359</v>
      </c>
      <c r="AO72" s="122">
        <f>SUM(AO51, -AO57)</f>
        <v>0.23549999999999999</v>
      </c>
      <c r="AP72" s="181">
        <f>SUM(AP51, -AP56)</f>
        <v>0.25459999999999999</v>
      </c>
      <c r="AQ72" s="148">
        <f>SUM(AQ51, -AQ56)</f>
        <v>0.23330000000000001</v>
      </c>
      <c r="AR72" s="122">
        <f>SUM(AR51, -AR56)</f>
        <v>0.23009999999999997</v>
      </c>
      <c r="AS72" s="181">
        <f>SUM(AS51, -AS57)</f>
        <v>0.23500000000000001</v>
      </c>
      <c r="AT72" s="226">
        <f>SUM(AT51, -AT57)</f>
        <v>0.21190000000000001</v>
      </c>
      <c r="AU72" s="16">
        <f>SUM(AU51, -AU57)</f>
        <v>0.21749999999999997</v>
      </c>
      <c r="AV72" s="153">
        <f>SUM(AV51, -AV57)</f>
        <v>0.19800000000000001</v>
      </c>
      <c r="AW72" s="155">
        <f>SUM(AW54, -AW58)</f>
        <v>0.2235</v>
      </c>
      <c r="AX72" s="117">
        <f>SUM(AX51, -AX57)</f>
        <v>0.25159999999999999</v>
      </c>
      <c r="AY72" s="178">
        <f>SUM(AY53, -AY58)</f>
        <v>0.25109999999999999</v>
      </c>
      <c r="AZ72" s="148">
        <f t="shared" ref="AZ72:BE72" si="78">SUM(AZ51, -AZ56)</f>
        <v>0.24559999999999998</v>
      </c>
      <c r="BA72" s="122">
        <f t="shared" si="78"/>
        <v>0.24430000000000002</v>
      </c>
      <c r="BB72" s="177">
        <f t="shared" si="78"/>
        <v>0.26329999999999998</v>
      </c>
      <c r="BC72" s="155">
        <f t="shared" si="78"/>
        <v>0.30299999999999999</v>
      </c>
      <c r="BD72" s="122">
        <f t="shared" si="78"/>
        <v>0.29220000000000002</v>
      </c>
      <c r="BE72" s="181">
        <f t="shared" si="78"/>
        <v>0.30659999999999998</v>
      </c>
      <c r="BF72" s="148">
        <f t="shared" ref="BF72" si="79">SUM(BF51, -BF56)</f>
        <v>0.28760000000000002</v>
      </c>
      <c r="BG72" s="122">
        <f t="shared" ref="BG72:BH72" si="80">SUM(BG51, -BG56)</f>
        <v>0.2656</v>
      </c>
      <c r="BH72" s="181">
        <f>SUM(BH51, -BH56)</f>
        <v>0.27400000000000002</v>
      </c>
      <c r="BI72" s="148">
        <f>SUM(BI51, -BI56)</f>
        <v>0.26200000000000001</v>
      </c>
      <c r="BJ72" s="122">
        <f>SUM(BJ51, -BJ56)</f>
        <v>0.28270000000000001</v>
      </c>
      <c r="BK72" s="177">
        <f>SUM(BK51, -BK57)</f>
        <v>0.25070000000000003</v>
      </c>
      <c r="BL72" s="155">
        <f>SUM(BL54, -BL58)</f>
        <v>0.27839999999999998</v>
      </c>
      <c r="BM72" s="117">
        <f>SUM(BM51, -BM57)</f>
        <v>0.27729999999999999</v>
      </c>
      <c r="BN72" s="177">
        <f>SUM(BN54, -BN58)</f>
        <v>0.31940000000000002</v>
      </c>
      <c r="BO72" s="117">
        <f>SUM(BO54, -BO58)</f>
        <v>0.33140000000000003</v>
      </c>
      <c r="BP72" s="7">
        <f>SUM(BP56, -BP68)</f>
        <v>0</v>
      </c>
      <c r="BQ72" s="7">
        <f>SUM(BQ56, -BQ68)</f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81">SUM(EC57, -EC68)</f>
        <v>0</v>
      </c>
      <c r="ED72" s="7">
        <f t="shared" si="81"/>
        <v>0</v>
      </c>
      <c r="EE72" s="7">
        <f t="shared" si="81"/>
        <v>0</v>
      </c>
      <c r="EF72" s="7">
        <f t="shared" si="81"/>
        <v>0</v>
      </c>
      <c r="EG72" s="7">
        <f t="shared" si="81"/>
        <v>0</v>
      </c>
      <c r="EH72" s="7">
        <f t="shared" si="81"/>
        <v>0</v>
      </c>
      <c r="EI72" s="7">
        <f t="shared" si="81"/>
        <v>0</v>
      </c>
    </row>
    <row r="73" spans="1:139" ht="15.75" thickBot="1" x14ac:dyDescent="0.3">
      <c r="A73" s="61"/>
      <c r="B73" s="61"/>
      <c r="C73" s="104"/>
      <c r="D73" s="144" t="s">
        <v>60</v>
      </c>
      <c r="E73" s="46" t="s">
        <v>46</v>
      </c>
      <c r="F73" s="145" t="s">
        <v>57</v>
      </c>
      <c r="G73" s="154" t="s">
        <v>57</v>
      </c>
      <c r="H73" s="116" t="s">
        <v>57</v>
      </c>
      <c r="I73" s="176" t="s">
        <v>67</v>
      </c>
      <c r="J73" s="154" t="s">
        <v>46</v>
      </c>
      <c r="K73" s="116" t="s">
        <v>52</v>
      </c>
      <c r="L73" s="184" t="s">
        <v>84</v>
      </c>
      <c r="M73" s="165" t="s">
        <v>84</v>
      </c>
      <c r="N73" s="125" t="s">
        <v>84</v>
      </c>
      <c r="O73" s="179" t="s">
        <v>70</v>
      </c>
      <c r="P73" s="144" t="s">
        <v>70</v>
      </c>
      <c r="Q73" s="119" t="s">
        <v>68</v>
      </c>
      <c r="R73" s="179" t="s">
        <v>68</v>
      </c>
      <c r="S73" s="225" t="s">
        <v>70</v>
      </c>
      <c r="T73" s="43" t="s">
        <v>70</v>
      </c>
      <c r="U73" s="149" t="s">
        <v>70</v>
      </c>
      <c r="V73" s="225" t="s">
        <v>49</v>
      </c>
      <c r="W73" s="33" t="s">
        <v>40</v>
      </c>
      <c r="X73" s="149" t="s">
        <v>49</v>
      </c>
      <c r="Y73" s="165" t="s">
        <v>40</v>
      </c>
      <c r="Z73" s="119" t="s">
        <v>55</v>
      </c>
      <c r="AA73" s="179" t="s">
        <v>49</v>
      </c>
      <c r="AB73" s="165" t="s">
        <v>40</v>
      </c>
      <c r="AC73" s="125" t="s">
        <v>40</v>
      </c>
      <c r="AD73" s="184" t="s">
        <v>40</v>
      </c>
      <c r="AE73" s="225" t="s">
        <v>49</v>
      </c>
      <c r="AF73" s="33" t="s">
        <v>47</v>
      </c>
      <c r="AG73" s="159" t="s">
        <v>47</v>
      </c>
      <c r="AH73" s="144" t="s">
        <v>42</v>
      </c>
      <c r="AI73" s="125" t="s">
        <v>47</v>
      </c>
      <c r="AJ73" s="179" t="s">
        <v>42</v>
      </c>
      <c r="AK73" s="239" t="s">
        <v>51</v>
      </c>
      <c r="AL73" s="43" t="s">
        <v>42</v>
      </c>
      <c r="AM73" s="149" t="s">
        <v>70</v>
      </c>
      <c r="AN73" s="144" t="s">
        <v>49</v>
      </c>
      <c r="AO73" s="119" t="s">
        <v>49</v>
      </c>
      <c r="AP73" s="201" t="s">
        <v>51</v>
      </c>
      <c r="AQ73" s="166" t="s">
        <v>51</v>
      </c>
      <c r="AR73" s="190" t="s">
        <v>51</v>
      </c>
      <c r="AS73" s="179" t="s">
        <v>49</v>
      </c>
      <c r="AT73" s="225" t="s">
        <v>70</v>
      </c>
      <c r="AU73" s="43" t="s">
        <v>70</v>
      </c>
      <c r="AV73" s="235" t="s">
        <v>44</v>
      </c>
      <c r="AW73" s="144" t="s">
        <v>70</v>
      </c>
      <c r="AX73" s="190" t="s">
        <v>44</v>
      </c>
      <c r="AY73" s="201" t="s">
        <v>44</v>
      </c>
      <c r="AZ73" s="166" t="s">
        <v>37</v>
      </c>
      <c r="BA73" s="125" t="s">
        <v>84</v>
      </c>
      <c r="BB73" s="179" t="s">
        <v>49</v>
      </c>
      <c r="BC73" s="166" t="s">
        <v>37</v>
      </c>
      <c r="BD73" s="125" t="s">
        <v>84</v>
      </c>
      <c r="BE73" s="201" t="s">
        <v>37</v>
      </c>
      <c r="BF73" s="166" t="s">
        <v>37</v>
      </c>
      <c r="BG73" s="190" t="s">
        <v>37</v>
      </c>
      <c r="BH73" s="201" t="s">
        <v>44</v>
      </c>
      <c r="BI73" s="202" t="s">
        <v>59</v>
      </c>
      <c r="BJ73" s="190" t="s">
        <v>44</v>
      </c>
      <c r="BK73" s="188" t="s">
        <v>59</v>
      </c>
      <c r="BL73" s="166" t="s">
        <v>52</v>
      </c>
      <c r="BM73" s="170" t="s">
        <v>59</v>
      </c>
      <c r="BN73" s="179" t="s">
        <v>70</v>
      </c>
      <c r="BO73" s="119" t="s">
        <v>42</v>
      </c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48">
        <f>SUM(D51, -D54)</f>
        <v>3.9400000000000004E-2</v>
      </c>
      <c r="E74" s="96">
        <f>SUM(E51, -E56)</f>
        <v>6.4899999999999999E-2</v>
      </c>
      <c r="F74" s="152">
        <f>SUM(F51, -F55)</f>
        <v>0.11310000000000001</v>
      </c>
      <c r="G74" s="146">
        <f>SUM(G51, -G54)</f>
        <v>0.1857</v>
      </c>
      <c r="H74" s="118">
        <f>SUM(H51, -H54)</f>
        <v>0.1981</v>
      </c>
      <c r="I74" s="178">
        <f>SUM(I51, -I54)</f>
        <v>0.16289999999999999</v>
      </c>
      <c r="J74" s="155">
        <f>SUM(J51, -J56)</f>
        <v>0.15329999999999999</v>
      </c>
      <c r="K74" s="117">
        <f>SUM(K52, -K57)</f>
        <v>0.1515</v>
      </c>
      <c r="L74" s="178">
        <f>SUM(L52, -L58)</f>
        <v>0.13519999999999999</v>
      </c>
      <c r="M74" s="146">
        <f>SUM(M52, -M58)</f>
        <v>0.1411</v>
      </c>
      <c r="N74" s="118">
        <f>SUM(N52, -N58)</f>
        <v>0.1169</v>
      </c>
      <c r="O74" s="181">
        <f t="shared" ref="O74:T74" si="82">SUM(O51, -O54)</f>
        <v>0.1535</v>
      </c>
      <c r="P74" s="148">
        <f t="shared" si="82"/>
        <v>0.18510000000000001</v>
      </c>
      <c r="Q74" s="118">
        <f t="shared" si="82"/>
        <v>0.17920000000000003</v>
      </c>
      <c r="R74" s="178">
        <f t="shared" si="82"/>
        <v>0.1988</v>
      </c>
      <c r="S74" s="226">
        <f t="shared" si="82"/>
        <v>0.21400000000000002</v>
      </c>
      <c r="T74" s="16">
        <f t="shared" si="82"/>
        <v>0.20860000000000001</v>
      </c>
      <c r="U74" s="153">
        <f>SUM(U51, -U54)</f>
        <v>0.16439999999999999</v>
      </c>
      <c r="V74" s="226">
        <f>SUM(V51, -V55)</f>
        <v>0.15179999999999999</v>
      </c>
      <c r="W74" s="16">
        <f>SUM(W52, -W58)</f>
        <v>0.1699</v>
      </c>
      <c r="X74" s="153">
        <f>SUM(X51, -X55)</f>
        <v>0.18720000000000001</v>
      </c>
      <c r="Y74" s="148">
        <f>SUM(Y52, -Y57)</f>
        <v>0.2001</v>
      </c>
      <c r="Z74" s="120">
        <f>SUM(Z51, -Z56)</f>
        <v>0.1956</v>
      </c>
      <c r="AA74" s="181">
        <f>SUM(AA51, -AA56)</f>
        <v>0.192</v>
      </c>
      <c r="AB74" s="148">
        <f>SUM(AB52, -AB57)</f>
        <v>0.1699</v>
      </c>
      <c r="AC74" s="122">
        <f>SUM(AC52, -AC57)</f>
        <v>0.17930000000000001</v>
      </c>
      <c r="AD74" s="181">
        <f>SUM(AD52, -AD57)</f>
        <v>0.18179999999999999</v>
      </c>
      <c r="AE74" s="226">
        <f>SUM(AE51, -AE56)</f>
        <v>0.18759999999999999</v>
      </c>
      <c r="AF74" s="16">
        <f>SUM(AF52, -AF57)</f>
        <v>0.183</v>
      </c>
      <c r="AG74" s="153">
        <f>SUM(AG52, -AG57)</f>
        <v>0.20569999999999999</v>
      </c>
      <c r="AH74" s="148">
        <f>SUM(AH51, -AH56)</f>
        <v>0.2177</v>
      </c>
      <c r="AI74" s="122">
        <f>SUM(AI52, -AI57)</f>
        <v>0.19159999999999999</v>
      </c>
      <c r="AJ74" s="181">
        <f>SUM(AJ51, -AJ55)</f>
        <v>0.21080000000000002</v>
      </c>
      <c r="AK74" s="226">
        <f>SUM(AK53, -AK58)</f>
        <v>0.17630000000000001</v>
      </c>
      <c r="AL74" s="16">
        <f>SUM(AL51, -AL56)</f>
        <v>0.18809999999999999</v>
      </c>
      <c r="AM74" s="153">
        <f>SUM(AM51, -AM56)</f>
        <v>0.21710000000000002</v>
      </c>
      <c r="AN74" s="148">
        <f>SUM(AN51, -AN56)</f>
        <v>0.23470000000000002</v>
      </c>
      <c r="AO74" s="122">
        <f>SUM(AO51, -AO56)</f>
        <v>0.2243</v>
      </c>
      <c r="AP74" s="181">
        <f>SUM(AP53, -AP58)</f>
        <v>0.22170000000000001</v>
      </c>
      <c r="AQ74" s="148">
        <f>SUM(AQ53, -AQ58)</f>
        <v>0.21849999999999997</v>
      </c>
      <c r="AR74" s="122">
        <f>SUM(AR53, -AR58)</f>
        <v>0.24349999999999999</v>
      </c>
      <c r="AS74" s="181">
        <f>SUM(AS51, -AS56)</f>
        <v>0.23160000000000003</v>
      </c>
      <c r="AT74" s="226">
        <f>SUM(AT51, -AT56)</f>
        <v>0.19209999999999999</v>
      </c>
      <c r="AU74" s="16">
        <f>SUM(AU51, -AU56)</f>
        <v>0.2034</v>
      </c>
      <c r="AV74" s="153">
        <f>SUM(AV52, -AV57)</f>
        <v>0.19550000000000001</v>
      </c>
      <c r="AW74" s="148">
        <f>SUM(AW51, -AW57)</f>
        <v>0.2172</v>
      </c>
      <c r="AX74" s="122">
        <f>SUM(AX51, -AX56)</f>
        <v>0.24009999999999998</v>
      </c>
      <c r="AY74" s="181">
        <f>SUM(AY51, -AY56)</f>
        <v>0.251</v>
      </c>
      <c r="AZ74" s="148">
        <f>SUM(AZ51, -AZ55)</f>
        <v>0.2092</v>
      </c>
      <c r="BA74" s="118">
        <f>SUM(BA53, -BA58)</f>
        <v>0.21049999999999999</v>
      </c>
      <c r="BB74" s="181">
        <f>SUM(BB52, -BB57)</f>
        <v>0.23120000000000002</v>
      </c>
      <c r="BC74" s="148">
        <f>SUM(BC51, -BC55)</f>
        <v>0.2424</v>
      </c>
      <c r="BD74" s="118">
        <f>SUM(BD53, -BD58)</f>
        <v>0.2379</v>
      </c>
      <c r="BE74" s="181">
        <f>SUM(BE51, -BE55)</f>
        <v>0.2959</v>
      </c>
      <c r="BF74" s="148">
        <f>SUM(BF51, -BF55)</f>
        <v>0.28050000000000003</v>
      </c>
      <c r="BG74" s="122">
        <f>SUM(BG51, -BG55)</f>
        <v>0.26469999999999999</v>
      </c>
      <c r="BH74" s="181">
        <f>SUM(BH51, -BH55)</f>
        <v>0.26800000000000002</v>
      </c>
      <c r="BI74" s="155">
        <f>SUM(BI53, -BI58)</f>
        <v>0.2492</v>
      </c>
      <c r="BJ74" s="122">
        <f>SUM(BJ51, -BJ55)</f>
        <v>0.27390000000000003</v>
      </c>
      <c r="BK74" s="177">
        <f>SUM(BK54, -BK58)</f>
        <v>0.24719999999999998</v>
      </c>
      <c r="BL74" s="155">
        <f>SUM(BL51, -BL57)</f>
        <v>0.25480000000000003</v>
      </c>
      <c r="BM74" s="117">
        <f>SUM(BM54, -BM58)</f>
        <v>0.26990000000000003</v>
      </c>
      <c r="BN74" s="181">
        <f>SUM(BN51, -BN57)</f>
        <v>0.26869999999999999</v>
      </c>
      <c r="BO74" s="122">
        <f>SUM(BO51, -BO57)</f>
        <v>0.2787</v>
      </c>
      <c r="BP74" s="7">
        <f>SUM(BP58, -BP68)</f>
        <v>0</v>
      </c>
      <c r="BQ74" s="7">
        <f>SUM(BQ56,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4" t="s">
        <v>49</v>
      </c>
      <c r="E75" s="46" t="s">
        <v>67</v>
      </c>
      <c r="F75" s="149" t="s">
        <v>49</v>
      </c>
      <c r="G75" s="144" t="s">
        <v>55</v>
      </c>
      <c r="H75" s="119" t="s">
        <v>55</v>
      </c>
      <c r="I75" s="179" t="s">
        <v>55</v>
      </c>
      <c r="J75" s="154" t="s">
        <v>67</v>
      </c>
      <c r="K75" s="119" t="s">
        <v>68</v>
      </c>
      <c r="L75" s="184" t="s">
        <v>47</v>
      </c>
      <c r="M75" s="165" t="s">
        <v>47</v>
      </c>
      <c r="N75" s="125" t="s">
        <v>47</v>
      </c>
      <c r="O75" s="179" t="s">
        <v>68</v>
      </c>
      <c r="P75" s="144" t="s">
        <v>68</v>
      </c>
      <c r="Q75" s="119" t="s">
        <v>70</v>
      </c>
      <c r="R75" s="179" t="s">
        <v>70</v>
      </c>
      <c r="S75" s="225" t="s">
        <v>68</v>
      </c>
      <c r="T75" s="43" t="s">
        <v>68</v>
      </c>
      <c r="U75" s="149" t="s">
        <v>68</v>
      </c>
      <c r="V75" s="229" t="s">
        <v>53</v>
      </c>
      <c r="W75" s="33" t="s">
        <v>53</v>
      </c>
      <c r="X75" s="149" t="s">
        <v>70</v>
      </c>
      <c r="Y75" s="165" t="s">
        <v>53</v>
      </c>
      <c r="Z75" s="119" t="s">
        <v>70</v>
      </c>
      <c r="AA75" s="184" t="s">
        <v>47</v>
      </c>
      <c r="AB75" s="165" t="s">
        <v>47</v>
      </c>
      <c r="AC75" s="125" t="s">
        <v>47</v>
      </c>
      <c r="AD75" s="184" t="s">
        <v>47</v>
      </c>
      <c r="AE75" s="229" t="s">
        <v>47</v>
      </c>
      <c r="AF75" s="33" t="s">
        <v>40</v>
      </c>
      <c r="AG75" s="167" t="s">
        <v>59</v>
      </c>
      <c r="AH75" s="202" t="s">
        <v>59</v>
      </c>
      <c r="AI75" s="119" t="s">
        <v>70</v>
      </c>
      <c r="AJ75" s="184" t="s">
        <v>47</v>
      </c>
      <c r="AK75" s="229" t="s">
        <v>47</v>
      </c>
      <c r="AL75" s="33" t="s">
        <v>47</v>
      </c>
      <c r="AM75" s="159" t="s">
        <v>47</v>
      </c>
      <c r="AN75" s="165" t="s">
        <v>63</v>
      </c>
      <c r="AO75" s="125" t="s">
        <v>63</v>
      </c>
      <c r="AP75" s="184" t="s">
        <v>63</v>
      </c>
      <c r="AQ75" s="165" t="s">
        <v>63</v>
      </c>
      <c r="AR75" s="125" t="s">
        <v>63</v>
      </c>
      <c r="AS75" s="184" t="s">
        <v>63</v>
      </c>
      <c r="AT75" s="229" t="s">
        <v>47</v>
      </c>
      <c r="AU75" s="33" t="s">
        <v>47</v>
      </c>
      <c r="AV75" s="149" t="s">
        <v>70</v>
      </c>
      <c r="AW75" s="144" t="s">
        <v>49</v>
      </c>
      <c r="AX75" s="119" t="s">
        <v>70</v>
      </c>
      <c r="AY75" s="201" t="s">
        <v>37</v>
      </c>
      <c r="AZ75" s="165" t="s">
        <v>84</v>
      </c>
      <c r="BA75" s="119" t="s">
        <v>70</v>
      </c>
      <c r="BB75" s="201" t="s">
        <v>37</v>
      </c>
      <c r="BC75" s="144" t="s">
        <v>49</v>
      </c>
      <c r="BD75" s="190" t="s">
        <v>37</v>
      </c>
      <c r="BE75" s="184" t="s">
        <v>84</v>
      </c>
      <c r="BF75" s="165" t="s">
        <v>84</v>
      </c>
      <c r="BG75" s="125" t="s">
        <v>84</v>
      </c>
      <c r="BH75" s="184" t="s">
        <v>84</v>
      </c>
      <c r="BI75" s="165" t="s">
        <v>84</v>
      </c>
      <c r="BJ75" s="125" t="s">
        <v>84</v>
      </c>
      <c r="BK75" s="179" t="s">
        <v>70</v>
      </c>
      <c r="BL75" s="166" t="s">
        <v>37</v>
      </c>
      <c r="BM75" s="119" t="s">
        <v>70</v>
      </c>
      <c r="BN75" s="179" t="s">
        <v>42</v>
      </c>
      <c r="BO75" s="190" t="s">
        <v>37</v>
      </c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48">
        <f>SUM(D51, -D53)</f>
        <v>2.98E-2</v>
      </c>
      <c r="E76" s="95">
        <f>SUM(E51, -E55)</f>
        <v>6.4000000000000001E-2</v>
      </c>
      <c r="F76" s="153">
        <f>SUM(F52, -F57)</f>
        <v>0.11019999999999999</v>
      </c>
      <c r="G76" s="150">
        <f>SUM(G52, -G58)</f>
        <v>0.14710000000000001</v>
      </c>
      <c r="H76" s="120">
        <f>SUM(H52, -H58)</f>
        <v>0.14119999999999999</v>
      </c>
      <c r="I76" s="180">
        <f>SUM(I52, -I58)</f>
        <v>0.16010000000000002</v>
      </c>
      <c r="J76" s="146">
        <f>SUM(J51, -J55)</f>
        <v>0.14949999999999999</v>
      </c>
      <c r="K76" s="118">
        <f>SUM(K51, -K55)</f>
        <v>0.15030000000000002</v>
      </c>
      <c r="L76" s="181">
        <f>SUM(L52, -L57)</f>
        <v>0.12920000000000001</v>
      </c>
      <c r="M76" s="148">
        <f>SUM(M52, -M57)</f>
        <v>0.12470000000000001</v>
      </c>
      <c r="N76" s="122">
        <f>SUM(N52, -N57)</f>
        <v>0.11280000000000001</v>
      </c>
      <c r="O76" s="178">
        <f t="shared" ref="O76:T76" si="83">SUM(O51, -O53)</f>
        <v>0.15140000000000001</v>
      </c>
      <c r="P76" s="146">
        <f t="shared" si="83"/>
        <v>0.18140000000000001</v>
      </c>
      <c r="Q76" s="122">
        <f t="shared" si="83"/>
        <v>0.15870000000000001</v>
      </c>
      <c r="R76" s="181">
        <f t="shared" si="83"/>
        <v>0.17290000000000003</v>
      </c>
      <c r="S76" s="228">
        <f t="shared" si="83"/>
        <v>0.18450000000000003</v>
      </c>
      <c r="T76" s="95">
        <f t="shared" si="83"/>
        <v>0.15620000000000001</v>
      </c>
      <c r="U76" s="152">
        <f>SUM(U51, -U53)</f>
        <v>0.15329999999999999</v>
      </c>
      <c r="V76" s="228">
        <f>SUM(V52, -V57)</f>
        <v>0.14529999999999998</v>
      </c>
      <c r="W76" s="95">
        <f>SUM(W52, -W57)</f>
        <v>0.16899999999999998</v>
      </c>
      <c r="X76" s="153">
        <f>SUM(X51, -X54)</f>
        <v>0.17040000000000002</v>
      </c>
      <c r="Y76" s="146">
        <f>SUM(Y52, -Y56)</f>
        <v>0.191</v>
      </c>
      <c r="Z76" s="122">
        <f>SUM(Z51, -Z55)</f>
        <v>0.1842</v>
      </c>
      <c r="AA76" s="181">
        <f t="shared" ref="AA76:AF76" si="84">SUM(AA52, -AA56)</f>
        <v>0.18609999999999999</v>
      </c>
      <c r="AB76" s="148">
        <f t="shared" si="84"/>
        <v>0.15279999999999999</v>
      </c>
      <c r="AC76" s="122">
        <f t="shared" si="84"/>
        <v>0.1673</v>
      </c>
      <c r="AD76" s="181">
        <f t="shared" si="84"/>
        <v>0.16539999999999999</v>
      </c>
      <c r="AE76" s="226">
        <f t="shared" si="84"/>
        <v>0.18379999999999999</v>
      </c>
      <c r="AF76" s="16">
        <f t="shared" si="84"/>
        <v>0.1724</v>
      </c>
      <c r="AG76" s="147">
        <f>SUM(AG53, -AG58)</f>
        <v>0.18329999999999999</v>
      </c>
      <c r="AH76" s="155">
        <f>SUM(AH53, -AH58)</f>
        <v>0.20050000000000001</v>
      </c>
      <c r="AI76" s="122">
        <f>SUM(AI51, -AI55)</f>
        <v>0.19130000000000003</v>
      </c>
      <c r="AJ76" s="181">
        <f t="shared" ref="AJ76:AU76" si="85">SUM(AJ52, -AJ57)</f>
        <v>0.184</v>
      </c>
      <c r="AK76" s="226">
        <f t="shared" si="85"/>
        <v>0.17449999999999999</v>
      </c>
      <c r="AL76" s="16">
        <f t="shared" si="85"/>
        <v>0.1774</v>
      </c>
      <c r="AM76" s="153">
        <f t="shared" si="85"/>
        <v>0.21359999999999998</v>
      </c>
      <c r="AN76" s="146">
        <f t="shared" si="85"/>
        <v>0.20939999999999998</v>
      </c>
      <c r="AO76" s="118">
        <f t="shared" si="85"/>
        <v>0.22120000000000001</v>
      </c>
      <c r="AP76" s="178">
        <f t="shared" si="85"/>
        <v>0.20449999999999999</v>
      </c>
      <c r="AQ76" s="146">
        <f t="shared" si="85"/>
        <v>0.20030000000000001</v>
      </c>
      <c r="AR76" s="118">
        <f t="shared" si="85"/>
        <v>0.18330000000000002</v>
      </c>
      <c r="AS76" s="178">
        <f t="shared" si="85"/>
        <v>0.1966</v>
      </c>
      <c r="AT76" s="226">
        <f t="shared" si="85"/>
        <v>0.16650000000000001</v>
      </c>
      <c r="AU76" s="16">
        <f t="shared" si="85"/>
        <v>0.16720000000000002</v>
      </c>
      <c r="AV76" s="153">
        <f>SUM(AV51, -AV56)</f>
        <v>0.17859999999999998</v>
      </c>
      <c r="AW76" s="148">
        <f>SUM(AW51, -AW56)</f>
        <v>0.20879999999999999</v>
      </c>
      <c r="AX76" s="122">
        <f>SUM(AX52, -AX57)</f>
        <v>0.22309999999999999</v>
      </c>
      <c r="AY76" s="181">
        <f>SUM(AY51, -AY55)</f>
        <v>0.21839999999999998</v>
      </c>
      <c r="AZ76" s="146">
        <f>SUM(AZ53, -AZ58)</f>
        <v>0.2046</v>
      </c>
      <c r="BA76" s="122">
        <f>SUM(BA52, -BA57)</f>
        <v>0.20450000000000002</v>
      </c>
      <c r="BB76" s="181">
        <f>SUM(BB51, -BB55)</f>
        <v>0.21390000000000001</v>
      </c>
      <c r="BC76" s="148">
        <f>SUM(BC52, -BC57)</f>
        <v>0.23649999999999999</v>
      </c>
      <c r="BD76" s="122">
        <f>SUM(BD51, -BD55)</f>
        <v>0.23679999999999998</v>
      </c>
      <c r="BE76" s="178">
        <f>SUM(BE53, -BE58)</f>
        <v>0.28070000000000001</v>
      </c>
      <c r="BF76" s="146">
        <f>SUM(BF53, -BF58)</f>
        <v>0.28049999999999997</v>
      </c>
      <c r="BG76" s="118">
        <f>SUM(BG53, -BG58)</f>
        <v>0.2636</v>
      </c>
      <c r="BH76" s="178">
        <f>SUM(BH53, -BH58)</f>
        <v>0.25329999999999997</v>
      </c>
      <c r="BI76" s="146">
        <f>SUM(BI54, -BI58)</f>
        <v>0.2487</v>
      </c>
      <c r="BJ76" s="118">
        <f>SUM(BJ53, -BJ58)</f>
        <v>0.26439999999999997</v>
      </c>
      <c r="BK76" s="181">
        <f>SUM(BK52, -BK57)</f>
        <v>0.22359999999999999</v>
      </c>
      <c r="BL76" s="148">
        <f>SUM(BL51, -BL56)</f>
        <v>0.2283</v>
      </c>
      <c r="BM76" s="122">
        <f>SUM(BM52, -BM57)</f>
        <v>0.25440000000000002</v>
      </c>
      <c r="BN76" s="181">
        <f>SUM(BN51, -BN56)</f>
        <v>0.26190000000000002</v>
      </c>
      <c r="BO76" s="122">
        <f>SUM(BO52, -BO57)</f>
        <v>0.27039999999999997</v>
      </c>
      <c r="BP76" s="7">
        <f>SUM(BP56,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4" t="s">
        <v>70</v>
      </c>
      <c r="E77" s="46" t="s">
        <v>57</v>
      </c>
      <c r="F77" s="145" t="s">
        <v>63</v>
      </c>
      <c r="G77" s="154" t="s">
        <v>39</v>
      </c>
      <c r="H77" s="116" t="s">
        <v>39</v>
      </c>
      <c r="I77" s="179" t="s">
        <v>60</v>
      </c>
      <c r="J77" s="144" t="s">
        <v>49</v>
      </c>
      <c r="K77" s="116" t="s">
        <v>46</v>
      </c>
      <c r="L77" s="179" t="s">
        <v>68</v>
      </c>
      <c r="M77" s="144" t="s">
        <v>68</v>
      </c>
      <c r="N77" s="125" t="s">
        <v>40</v>
      </c>
      <c r="O77" s="184" t="s">
        <v>40</v>
      </c>
      <c r="P77" s="144" t="s">
        <v>65</v>
      </c>
      <c r="Q77" s="125" t="s">
        <v>40</v>
      </c>
      <c r="R77" s="184" t="s">
        <v>53</v>
      </c>
      <c r="S77" s="229" t="s">
        <v>40</v>
      </c>
      <c r="T77" s="33" t="s">
        <v>84</v>
      </c>
      <c r="U77" s="159" t="s">
        <v>40</v>
      </c>
      <c r="V77" s="225" t="s">
        <v>68</v>
      </c>
      <c r="W77" s="43" t="s">
        <v>70</v>
      </c>
      <c r="X77" s="159" t="s">
        <v>40</v>
      </c>
      <c r="Y77" s="144" t="s">
        <v>49</v>
      </c>
      <c r="Z77" s="119" t="s">
        <v>49</v>
      </c>
      <c r="AA77" s="188" t="s">
        <v>59</v>
      </c>
      <c r="AB77" s="144" t="s">
        <v>55</v>
      </c>
      <c r="AC77" s="170" t="s">
        <v>59</v>
      </c>
      <c r="AD77" s="188" t="s">
        <v>59</v>
      </c>
      <c r="AE77" s="225" t="s">
        <v>70</v>
      </c>
      <c r="AF77" s="37" t="s">
        <v>59</v>
      </c>
      <c r="AG77" s="159" t="s">
        <v>40</v>
      </c>
      <c r="AH77" s="165" t="s">
        <v>40</v>
      </c>
      <c r="AI77" s="190" t="s">
        <v>51</v>
      </c>
      <c r="AJ77" s="201" t="s">
        <v>51</v>
      </c>
      <c r="AK77" s="225" t="s">
        <v>70</v>
      </c>
      <c r="AL77" s="43" t="s">
        <v>70</v>
      </c>
      <c r="AM77" s="159" t="s">
        <v>63</v>
      </c>
      <c r="AN77" s="165" t="s">
        <v>47</v>
      </c>
      <c r="AO77" s="125" t="s">
        <v>47</v>
      </c>
      <c r="AP77" s="179" t="s">
        <v>42</v>
      </c>
      <c r="AQ77" s="144" t="s">
        <v>42</v>
      </c>
      <c r="AR77" s="119" t="s">
        <v>42</v>
      </c>
      <c r="AS77" s="184" t="s">
        <v>47</v>
      </c>
      <c r="AT77" s="225" t="s">
        <v>42</v>
      </c>
      <c r="AU77" s="43" t="s">
        <v>42</v>
      </c>
      <c r="AV77" s="235" t="s">
        <v>52</v>
      </c>
      <c r="AW77" s="166" t="s">
        <v>52</v>
      </c>
      <c r="AX77" s="170" t="s">
        <v>59</v>
      </c>
      <c r="AY77" s="188" t="s">
        <v>59</v>
      </c>
      <c r="AZ77" s="144" t="s">
        <v>70</v>
      </c>
      <c r="BA77" s="119" t="s">
        <v>49</v>
      </c>
      <c r="BB77" s="184" t="s">
        <v>84</v>
      </c>
      <c r="BC77" s="144" t="s">
        <v>70</v>
      </c>
      <c r="BD77" s="119" t="s">
        <v>70</v>
      </c>
      <c r="BE77" s="179" t="s">
        <v>70</v>
      </c>
      <c r="BF77" s="202" t="s">
        <v>59</v>
      </c>
      <c r="BG77" s="119" t="s">
        <v>70</v>
      </c>
      <c r="BH77" s="179" t="s">
        <v>70</v>
      </c>
      <c r="BI77" s="166" t="s">
        <v>44</v>
      </c>
      <c r="BJ77" s="170" t="s">
        <v>59</v>
      </c>
      <c r="BK77" s="201" t="s">
        <v>37</v>
      </c>
      <c r="BL77" s="144" t="s">
        <v>70</v>
      </c>
      <c r="BM77" s="190" t="s">
        <v>37</v>
      </c>
      <c r="BN77" s="201" t="s">
        <v>52</v>
      </c>
      <c r="BO77" s="125" t="s">
        <v>40</v>
      </c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48">
        <f>SUM(D51, -D52)</f>
        <v>2.5800000000000003E-2</v>
      </c>
      <c r="E78" s="95">
        <f>SUM(E51, -E54)</f>
        <v>6.0499999999999998E-2</v>
      </c>
      <c r="F78" s="152">
        <f>SUM(F51, -F54)</f>
        <v>0.1079</v>
      </c>
      <c r="G78" s="146">
        <f>SUM(G51, -G53)</f>
        <v>0.14499999999999999</v>
      </c>
      <c r="H78" s="118">
        <f>SUM(H51, -H53)</f>
        <v>0.1323</v>
      </c>
      <c r="I78" s="181">
        <f>SUM(I52, -I57)</f>
        <v>0.13540000000000002</v>
      </c>
      <c r="J78" s="148">
        <f>SUM(J52, -J56)</f>
        <v>0.1431</v>
      </c>
      <c r="K78" s="117">
        <f>SUM(K52, -K56)</f>
        <v>0.13689999999999999</v>
      </c>
      <c r="L78" s="178">
        <f>SUM(L51, -L54)</f>
        <v>0.1288</v>
      </c>
      <c r="M78" s="146">
        <f>SUM(M51, -M54)</f>
        <v>0.1226</v>
      </c>
      <c r="N78" s="122">
        <f>SUM(N52, -N56)</f>
        <v>0.112</v>
      </c>
      <c r="O78" s="181">
        <f>SUM(O52, -O58)</f>
        <v>0.12470000000000001</v>
      </c>
      <c r="P78" s="148">
        <f>SUM(P51, -P52)</f>
        <v>0.11420000000000001</v>
      </c>
      <c r="Q78" s="122">
        <f>SUM(Q52, -Q58)</f>
        <v>0.10919999999999999</v>
      </c>
      <c r="R78" s="178">
        <f>SUM(R52, -R58)</f>
        <v>0.13169999999999998</v>
      </c>
      <c r="S78" s="226">
        <f>SUM(S52, -S58)</f>
        <v>0.1371</v>
      </c>
      <c r="T78" s="95">
        <f>SUM(T52, -T58)</f>
        <v>0.1452</v>
      </c>
      <c r="U78" s="153">
        <f>SUM(U52, -U58)</f>
        <v>0.1522</v>
      </c>
      <c r="V78" s="228">
        <f>SUM(V51, -V54)</f>
        <v>0.1431</v>
      </c>
      <c r="W78" s="16">
        <f>SUM(W51, -W54)</f>
        <v>0.15409999999999999</v>
      </c>
      <c r="X78" s="153">
        <f>SUM(X52, -X57)</f>
        <v>0.1696</v>
      </c>
      <c r="Y78" s="148">
        <f>SUM(Y51, -Y55)</f>
        <v>0.18579999999999999</v>
      </c>
      <c r="Z78" s="122">
        <f>SUM(Z51, -Z54)</f>
        <v>0.183</v>
      </c>
      <c r="AA78" s="177">
        <f>SUM(AA53, -AA58)</f>
        <v>0.17480000000000001</v>
      </c>
      <c r="AB78" s="150">
        <f>SUM(AB51, -AB55)</f>
        <v>0.1346</v>
      </c>
      <c r="AC78" s="117">
        <f>SUM(AC53, -AC58)</f>
        <v>0.14479999999999998</v>
      </c>
      <c r="AD78" s="177">
        <f>SUM(AD53, -AD58)</f>
        <v>0.13769999999999999</v>
      </c>
      <c r="AE78" s="226">
        <f>SUM(AE51, -AE55)</f>
        <v>0.1784</v>
      </c>
      <c r="AF78" s="96">
        <f>SUM(AF53, -AF58)</f>
        <v>0.16969999999999999</v>
      </c>
      <c r="AG78" s="153">
        <f>SUM(AG52, -AG56)</f>
        <v>0.18310000000000001</v>
      </c>
      <c r="AH78" s="148">
        <f>SUM(AH52, -AH56)</f>
        <v>0.1923</v>
      </c>
      <c r="AI78" s="122">
        <f>SUM(AI53, -AI58)</f>
        <v>0.16900000000000001</v>
      </c>
      <c r="AJ78" s="181">
        <f>SUM(AJ53, -AJ58)</f>
        <v>0.18080000000000002</v>
      </c>
      <c r="AK78" s="226">
        <f>SUM(AK51, -AK55)</f>
        <v>0.17409999999999998</v>
      </c>
      <c r="AL78" s="16">
        <f>SUM(AL51, -AL55)</f>
        <v>0.17269999999999999</v>
      </c>
      <c r="AM78" s="152">
        <f>SUM(AM52, -AM56)</f>
        <v>0.19739999999999999</v>
      </c>
      <c r="AN78" s="148">
        <f>SUM(AN52, -AN56)</f>
        <v>0.2082</v>
      </c>
      <c r="AO78" s="122">
        <f>SUM(AO52, -AO56)</f>
        <v>0.21</v>
      </c>
      <c r="AP78" s="181">
        <f>SUM(AP51, -AP55)</f>
        <v>0.20329999999999998</v>
      </c>
      <c r="AQ78" s="148">
        <f>SUM(AQ51, -AQ55)</f>
        <v>0.19970000000000002</v>
      </c>
      <c r="AR78" s="122">
        <f>SUM(AR51, -AR55)</f>
        <v>0.182</v>
      </c>
      <c r="AS78" s="181">
        <f>SUM(AS52, -AS56)</f>
        <v>0.19319999999999998</v>
      </c>
      <c r="AT78" s="226">
        <f>SUM(AT51, -AT55)</f>
        <v>0.15809999999999999</v>
      </c>
      <c r="AU78" s="16">
        <f>SUM(AU51, -AU55)</f>
        <v>0.16719999999999999</v>
      </c>
      <c r="AV78" s="147">
        <f>SUM(AV52, -AV56)</f>
        <v>0.17610000000000001</v>
      </c>
      <c r="AW78" s="155">
        <f>SUM(AW52, -AW57)</f>
        <v>0.2031</v>
      </c>
      <c r="AX78" s="117">
        <f>SUM(AX54, -AX58)</f>
        <v>0.22109999999999999</v>
      </c>
      <c r="AY78" s="177">
        <f>SUM(AY54, -AY58)</f>
        <v>0.20080000000000001</v>
      </c>
      <c r="AZ78" s="148">
        <f>SUM(AZ52, -AZ57)</f>
        <v>0.19979999999999998</v>
      </c>
      <c r="BA78" s="122">
        <f>SUM(BA52, -BA56)</f>
        <v>0.19590000000000002</v>
      </c>
      <c r="BB78" s="178">
        <f>SUM(BB53, -BB58)</f>
        <v>0.20790000000000003</v>
      </c>
      <c r="BC78" s="148">
        <f>SUM(BC52, -BC56)</f>
        <v>0.22849999999999998</v>
      </c>
      <c r="BD78" s="122">
        <f>SUM(BD52, -BD57)</f>
        <v>0.2238</v>
      </c>
      <c r="BE78" s="181">
        <f>SUM(BE52, -BE57)</f>
        <v>0.26519999999999999</v>
      </c>
      <c r="BF78" s="155">
        <f>SUM(BF54, -BF58)</f>
        <v>0.25409999999999999</v>
      </c>
      <c r="BG78" s="122">
        <f>SUM(BG52, -BG57)</f>
        <v>0.25139999999999996</v>
      </c>
      <c r="BH78" s="181">
        <f>SUM(BH52, -BH57)</f>
        <v>0.2273</v>
      </c>
      <c r="BI78" s="148">
        <f>SUM(BI51, -BI55)</f>
        <v>0.24780000000000002</v>
      </c>
      <c r="BJ78" s="117">
        <f>SUM(BJ54, -BJ58)</f>
        <v>0.25540000000000002</v>
      </c>
      <c r="BK78" s="181">
        <f>SUM(BK51, -BK56)</f>
        <v>0.21920000000000001</v>
      </c>
      <c r="BL78" s="148">
        <f>SUM(BL52, -BL57)</f>
        <v>0.2273</v>
      </c>
      <c r="BM78" s="122">
        <f>SUM(BM51, -BM56)</f>
        <v>0.2404</v>
      </c>
      <c r="BN78" s="177">
        <f>SUM(BN52, -BN57)</f>
        <v>0.255</v>
      </c>
      <c r="BO78" s="122">
        <f>SUM(BO53, -BO57)</f>
        <v>0.26839999999999997</v>
      </c>
      <c r="BP78" s="7">
        <f t="shared" ref="BK78:BQ78" si="86">SUM(BP67, -BP74)</f>
        <v>0</v>
      </c>
      <c r="BQ78" s="7">
        <f t="shared" si="86"/>
        <v>0</v>
      </c>
      <c r="BS78" s="7">
        <f>SUM(BS67, -BS74,)</f>
        <v>0</v>
      </c>
      <c r="BT78" s="7">
        <f>SUM(BT67, -BT74,)</f>
        <v>0</v>
      </c>
      <c r="BU78" s="7">
        <f t="shared" ref="BU78:BX78" si="87">SUM(BU67, -BU74)</f>
        <v>0</v>
      </c>
      <c r="BV78" s="7">
        <f t="shared" si="87"/>
        <v>0</v>
      </c>
      <c r="BW78" s="7">
        <f t="shared" si="87"/>
        <v>0</v>
      </c>
      <c r="BX78" s="7">
        <f t="shared" si="87"/>
        <v>0</v>
      </c>
      <c r="BY78" s="7">
        <f>SUM(BY67, -BY74,)</f>
        <v>0</v>
      </c>
      <c r="BZ78" s="7">
        <f>SUM(BZ67, -BZ74,)</f>
        <v>0</v>
      </c>
      <c r="CA78" s="7">
        <f t="shared" ref="CA78:CD78" si="88">SUM(CA67, -CA74)</f>
        <v>0</v>
      </c>
      <c r="CB78" s="7">
        <f t="shared" si="88"/>
        <v>0</v>
      </c>
      <c r="CC78" s="7">
        <f t="shared" si="88"/>
        <v>0</v>
      </c>
      <c r="CD78" s="7">
        <f t="shared" si="88"/>
        <v>0</v>
      </c>
      <c r="CE78" s="7">
        <f>SUM(CE67, -CE74,)</f>
        <v>0</v>
      </c>
      <c r="CF78" s="7">
        <f>SUM(CF67, -CF74,)</f>
        <v>0</v>
      </c>
      <c r="CG78" s="7">
        <f t="shared" ref="CG78:CJ78" si="89">SUM(CG67, -CG74)</f>
        <v>0</v>
      </c>
      <c r="CH78" s="7">
        <f t="shared" si="89"/>
        <v>0</v>
      </c>
      <c r="CI78" s="7">
        <f t="shared" si="89"/>
        <v>0</v>
      </c>
      <c r="CJ78" s="7">
        <f t="shared" si="89"/>
        <v>0</v>
      </c>
      <c r="CK78" s="7">
        <f>SUM(CK67, -CK74,)</f>
        <v>0</v>
      </c>
      <c r="CL78" s="7">
        <f>SUM(CL67, -CL74,)</f>
        <v>0</v>
      </c>
      <c r="CM78" s="7">
        <f t="shared" ref="CM78:CP78" si="90">SUM(CM67, -CM74)</f>
        <v>0</v>
      </c>
      <c r="CN78" s="7">
        <f t="shared" si="90"/>
        <v>0</v>
      </c>
      <c r="CO78" s="7">
        <f t="shared" si="90"/>
        <v>0</v>
      </c>
      <c r="CP78" s="7">
        <f t="shared" si="90"/>
        <v>0</v>
      </c>
      <c r="CQ78" s="7">
        <f>SUM(CQ67, -CQ74,)</f>
        <v>0</v>
      </c>
      <c r="CR78" s="7">
        <f>SUM(CR67, -CR74,)</f>
        <v>0</v>
      </c>
      <c r="CS78" s="7">
        <f t="shared" ref="CS78:CV78" si="91">SUM(CS67, -CS74)</f>
        <v>0</v>
      </c>
      <c r="CT78" s="7">
        <f t="shared" si="91"/>
        <v>0</v>
      </c>
      <c r="CU78" s="7">
        <f t="shared" si="91"/>
        <v>0</v>
      </c>
      <c r="CV78" s="7">
        <f t="shared" si="91"/>
        <v>0</v>
      </c>
      <c r="CW78" s="7">
        <f>SUM(CW67, -CW74,)</f>
        <v>0</v>
      </c>
      <c r="CX78" s="7">
        <f>SUM(CX67, -CX74,)</f>
        <v>0</v>
      </c>
      <c r="CY78" s="7">
        <f t="shared" ref="CY78:DB78" si="92">SUM(CY67, -CY74)</f>
        <v>0</v>
      </c>
      <c r="CZ78" s="7">
        <f t="shared" si="92"/>
        <v>0</v>
      </c>
      <c r="DA78" s="7">
        <f t="shared" si="92"/>
        <v>0</v>
      </c>
      <c r="DB78" s="7">
        <f t="shared" si="92"/>
        <v>0</v>
      </c>
      <c r="DC78" s="7">
        <f>SUM(DC67, -DC74,)</f>
        <v>0</v>
      </c>
      <c r="DD78" s="7">
        <f>SUM(DD67, -DD74,)</f>
        <v>0</v>
      </c>
      <c r="DE78" s="7">
        <f t="shared" ref="DE78:DH78" si="93">SUM(DE67, -DE74)</f>
        <v>0</v>
      </c>
      <c r="DF78" s="7">
        <f t="shared" si="93"/>
        <v>0</v>
      </c>
      <c r="DG78" s="7">
        <f t="shared" si="93"/>
        <v>0</v>
      </c>
      <c r="DH78" s="7">
        <f t="shared" si="93"/>
        <v>0</v>
      </c>
      <c r="DI78" s="7">
        <f>SUM(DI67, -DI74,)</f>
        <v>0</v>
      </c>
      <c r="DJ78" s="7">
        <f>SUM(DJ67, -DJ74,)</f>
        <v>0</v>
      </c>
      <c r="DK78" s="7">
        <f t="shared" ref="DK78:DN78" si="94">SUM(DK67, -DK74)</f>
        <v>0</v>
      </c>
      <c r="DL78" s="7">
        <f t="shared" si="94"/>
        <v>0</v>
      </c>
      <c r="DM78" s="7">
        <f t="shared" si="94"/>
        <v>0</v>
      </c>
      <c r="DN78" s="7">
        <f t="shared" si="94"/>
        <v>0</v>
      </c>
      <c r="DO78" s="7">
        <f>SUM(DO67, -DO74,)</f>
        <v>0</v>
      </c>
      <c r="DP78" s="7">
        <f>SUM(DP67, -DP74,)</f>
        <v>0</v>
      </c>
      <c r="DQ78" s="7">
        <f t="shared" ref="DQ78:DT78" si="95">SUM(DQ67, -DQ74)</f>
        <v>0</v>
      </c>
      <c r="DR78" s="7">
        <f t="shared" si="95"/>
        <v>0</v>
      </c>
      <c r="DS78" s="7">
        <f t="shared" si="95"/>
        <v>0</v>
      </c>
      <c r="DT78" s="7">
        <f t="shared" si="95"/>
        <v>0</v>
      </c>
      <c r="DU78" s="7">
        <f>SUM(DU67, -DU74,)</f>
        <v>0</v>
      </c>
      <c r="DV78" s="7">
        <f>SUM(DV67, -DV74,)</f>
        <v>0</v>
      </c>
      <c r="DW78" s="7">
        <f t="shared" ref="DW78:DZ78" si="96">SUM(DW67, -DW74)</f>
        <v>0</v>
      </c>
      <c r="DX78" s="7">
        <f t="shared" si="96"/>
        <v>0</v>
      </c>
      <c r="DY78" s="7">
        <f t="shared" si="96"/>
        <v>0</v>
      </c>
      <c r="DZ78" s="7">
        <f t="shared" si="96"/>
        <v>0</v>
      </c>
      <c r="EA78" s="7">
        <f>SUM(EA67, -EA74,)</f>
        <v>0</v>
      </c>
      <c r="EB78" s="7">
        <f>SUM(EB67, -EB74,)</f>
        <v>0</v>
      </c>
      <c r="EC78" s="7">
        <f t="shared" ref="EC78:EI78" si="97">SUM(EC67, -EC74)</f>
        <v>0</v>
      </c>
      <c r="ED78" s="7">
        <f t="shared" si="97"/>
        <v>0</v>
      </c>
      <c r="EE78" s="7">
        <f t="shared" si="97"/>
        <v>0</v>
      </c>
      <c r="EF78" s="7">
        <f t="shared" si="97"/>
        <v>0</v>
      </c>
      <c r="EG78" s="7">
        <f t="shared" si="97"/>
        <v>0</v>
      </c>
      <c r="EH78" s="7">
        <f t="shared" si="97"/>
        <v>0</v>
      </c>
      <c r="EI78" s="7">
        <f t="shared" si="97"/>
        <v>0</v>
      </c>
    </row>
    <row r="79" spans="1:139" ht="15.75" thickBot="1" x14ac:dyDescent="0.3">
      <c r="A79" s="61"/>
      <c r="B79" s="61"/>
      <c r="C79" s="104"/>
      <c r="D79" s="154" t="s">
        <v>67</v>
      </c>
      <c r="E79" s="43" t="s">
        <v>65</v>
      </c>
      <c r="F79" s="149" t="s">
        <v>68</v>
      </c>
      <c r="G79" s="160" t="s">
        <v>37</v>
      </c>
      <c r="H79" s="119" t="s">
        <v>68</v>
      </c>
      <c r="I79" s="176" t="s">
        <v>39</v>
      </c>
      <c r="J79" s="144" t="s">
        <v>68</v>
      </c>
      <c r="K79" s="116" t="s">
        <v>67</v>
      </c>
      <c r="L79" s="176" t="s">
        <v>57</v>
      </c>
      <c r="M79" s="154" t="s">
        <v>57</v>
      </c>
      <c r="N79" s="119" t="s">
        <v>68</v>
      </c>
      <c r="O79" s="184" t="s">
        <v>84</v>
      </c>
      <c r="P79" s="165" t="s">
        <v>47</v>
      </c>
      <c r="Q79" s="125" t="s">
        <v>47</v>
      </c>
      <c r="R79" s="184" t="s">
        <v>47</v>
      </c>
      <c r="S79" s="229" t="s">
        <v>53</v>
      </c>
      <c r="T79" s="33" t="s">
        <v>40</v>
      </c>
      <c r="U79" s="159" t="s">
        <v>53</v>
      </c>
      <c r="V79" s="225" t="s">
        <v>70</v>
      </c>
      <c r="W79" s="43" t="s">
        <v>68</v>
      </c>
      <c r="X79" s="159" t="s">
        <v>53</v>
      </c>
      <c r="Y79" s="144" t="s">
        <v>70</v>
      </c>
      <c r="Z79" s="170" t="s">
        <v>59</v>
      </c>
      <c r="AA79" s="179" t="s">
        <v>70</v>
      </c>
      <c r="AB79" s="202" t="s">
        <v>59</v>
      </c>
      <c r="AC79" s="119" t="s">
        <v>70</v>
      </c>
      <c r="AD79" s="179" t="s">
        <v>70</v>
      </c>
      <c r="AE79" s="229" t="s">
        <v>63</v>
      </c>
      <c r="AF79" s="43" t="s">
        <v>70</v>
      </c>
      <c r="AG79" s="149" t="s">
        <v>70</v>
      </c>
      <c r="AH79" s="144" t="s">
        <v>70</v>
      </c>
      <c r="AI79" s="125" t="s">
        <v>40</v>
      </c>
      <c r="AJ79" s="188" t="s">
        <v>59</v>
      </c>
      <c r="AK79" s="225" t="s">
        <v>68</v>
      </c>
      <c r="AL79" s="43" t="s">
        <v>68</v>
      </c>
      <c r="AM79" s="149" t="s">
        <v>42</v>
      </c>
      <c r="AN79" s="144" t="s">
        <v>42</v>
      </c>
      <c r="AO79" s="119" t="s">
        <v>42</v>
      </c>
      <c r="AP79" s="184" t="s">
        <v>47</v>
      </c>
      <c r="AQ79" s="165" t="s">
        <v>47</v>
      </c>
      <c r="AR79" s="125" t="s">
        <v>47</v>
      </c>
      <c r="AS79" s="179" t="s">
        <v>42</v>
      </c>
      <c r="AT79" s="225" t="s">
        <v>68</v>
      </c>
      <c r="AU79" s="24" t="s">
        <v>44</v>
      </c>
      <c r="AV79" s="167" t="s">
        <v>59</v>
      </c>
      <c r="AW79" s="166" t="s">
        <v>44</v>
      </c>
      <c r="AX79" s="119" t="s">
        <v>49</v>
      </c>
      <c r="AY79" s="179" t="s">
        <v>70</v>
      </c>
      <c r="AZ79" s="202" t="s">
        <v>59</v>
      </c>
      <c r="BA79" s="190" t="s">
        <v>37</v>
      </c>
      <c r="BB79" s="179" t="s">
        <v>70</v>
      </c>
      <c r="BC79" s="165" t="s">
        <v>84</v>
      </c>
      <c r="BD79" s="119" t="s">
        <v>49</v>
      </c>
      <c r="BE79" s="188" t="s">
        <v>59</v>
      </c>
      <c r="BF79" s="144" t="s">
        <v>70</v>
      </c>
      <c r="BG79" s="170" t="s">
        <v>59</v>
      </c>
      <c r="BH79" s="188" t="s">
        <v>59</v>
      </c>
      <c r="BI79" s="144" t="s">
        <v>70</v>
      </c>
      <c r="BJ79" s="119" t="s">
        <v>70</v>
      </c>
      <c r="BK79" s="201" t="s">
        <v>44</v>
      </c>
      <c r="BL79" s="166" t="s">
        <v>44</v>
      </c>
      <c r="BM79" s="190" t="s">
        <v>44</v>
      </c>
      <c r="BN79" s="201" t="s">
        <v>37</v>
      </c>
      <c r="BO79" s="119" t="s">
        <v>70</v>
      </c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46">
        <f>SUM(D52, -D58)</f>
        <v>2.2199999999999998E-2</v>
      </c>
      <c r="E80" s="16">
        <f>SUM(E52, -E57)</f>
        <v>4.1599999999999998E-2</v>
      </c>
      <c r="F80" s="152">
        <f>SUM(F52, -F56)</f>
        <v>0.10589999999999999</v>
      </c>
      <c r="G80" s="148">
        <f>SUM(G53, -G58)</f>
        <v>0.1313</v>
      </c>
      <c r="H80" s="118">
        <f>SUM(H52, -H57)</f>
        <v>0.1225</v>
      </c>
      <c r="I80" s="178">
        <f>SUM(I51, -I53)</f>
        <v>0.13249999999999998</v>
      </c>
      <c r="J80" s="146">
        <f>SUM(J52, -J55)</f>
        <v>0.13930000000000001</v>
      </c>
      <c r="K80" s="118">
        <f>SUM(K52, -K55)</f>
        <v>0.1356</v>
      </c>
      <c r="L80" s="178">
        <f>SUM(L53, -L58)</f>
        <v>0.11360000000000001</v>
      </c>
      <c r="M80" s="146">
        <f>SUM(M53, -M58)</f>
        <v>0.1118</v>
      </c>
      <c r="N80" s="118">
        <f>SUM(N51, -N54)</f>
        <v>0.1115</v>
      </c>
      <c r="O80" s="178">
        <f>SUM(O52, -O57)</f>
        <v>0.11310000000000001</v>
      </c>
      <c r="P80" s="148">
        <f>SUM(P52, -P58)</f>
        <v>9.2799999999999994E-2</v>
      </c>
      <c r="Q80" s="122">
        <f>SUM(Q52, -Q57)</f>
        <v>0.1086</v>
      </c>
      <c r="R80" s="181">
        <f>SUM(R52, -R57)</f>
        <v>0.1195</v>
      </c>
      <c r="S80" s="228">
        <f>SUM(S52, -S57)</f>
        <v>0.13339999999999999</v>
      </c>
      <c r="T80" s="16">
        <f>SUM(T52, -T57)</f>
        <v>0.14499999999999999</v>
      </c>
      <c r="U80" s="152">
        <f>SUM(U52, -U57)</f>
        <v>0.1203</v>
      </c>
      <c r="V80" s="226">
        <f>SUM(V51, -V53)</f>
        <v>0.12559999999999999</v>
      </c>
      <c r="W80" s="95">
        <f>SUM(W51, -W53)</f>
        <v>0.1459</v>
      </c>
      <c r="X80" s="152">
        <f>SUM(X52, -X56)</f>
        <v>0.1633</v>
      </c>
      <c r="Y80" s="148">
        <f>SUM(Y51, -Y54)</f>
        <v>0.1845</v>
      </c>
      <c r="Z80" s="117">
        <f>SUM(Z53, -Z58)</f>
        <v>0.16900000000000001</v>
      </c>
      <c r="AA80" s="181">
        <f>SUM(AA51, -AA55)</f>
        <v>0.16059999999999999</v>
      </c>
      <c r="AB80" s="155">
        <f>SUM(AB53, -AB58)</f>
        <v>0.13200000000000001</v>
      </c>
      <c r="AC80" s="122">
        <f>SUM(AC51, -AC55)</f>
        <v>0.12759999999999999</v>
      </c>
      <c r="AD80" s="181">
        <f>SUM(AD51, -AD55)</f>
        <v>0.1321</v>
      </c>
      <c r="AE80" s="228">
        <f>SUM(AE52, -AE55)</f>
        <v>0.17460000000000001</v>
      </c>
      <c r="AF80" s="16">
        <f>SUM(AF51, -AF55)</f>
        <v>0.1588</v>
      </c>
      <c r="AG80" s="153">
        <f>SUM(AG51, -AG55)</f>
        <v>0.18090000000000001</v>
      </c>
      <c r="AH80" s="148">
        <f>SUM(AH51, -AH55)</f>
        <v>0.18859999999999999</v>
      </c>
      <c r="AI80" s="122">
        <f>SUM(AI52, -AI56)</f>
        <v>0.15639999999999998</v>
      </c>
      <c r="AJ80" s="177">
        <f>SUM(AJ54, -AJ58)</f>
        <v>0.16020000000000001</v>
      </c>
      <c r="AK80" s="228">
        <f>SUM(AK51, -AK54)</f>
        <v>0.1636</v>
      </c>
      <c r="AL80" s="95">
        <f>SUM(AL51, -AL54)</f>
        <v>0.15559999999999999</v>
      </c>
      <c r="AM80" s="153">
        <f>SUM(AM51, -AM55)</f>
        <v>0.19720000000000001</v>
      </c>
      <c r="AN80" s="148">
        <f>SUM(AN51, -AN55)</f>
        <v>0.20550000000000002</v>
      </c>
      <c r="AO80" s="122">
        <f>SUM(AO51, -AO55)</f>
        <v>0.2024</v>
      </c>
      <c r="AP80" s="181">
        <f>SUM(AP52, -AP56)</f>
        <v>0.1991</v>
      </c>
      <c r="AQ80" s="148">
        <f>SUM(AQ52, -AQ56)</f>
        <v>0.192</v>
      </c>
      <c r="AR80" s="122">
        <f>SUM(AR52, -AR56)</f>
        <v>0.1822</v>
      </c>
      <c r="AS80" s="181">
        <f>SUM(AS51, -AS55)</f>
        <v>0.18410000000000001</v>
      </c>
      <c r="AT80" s="228">
        <f>SUM(AT51, -AT54)</f>
        <v>0.1532</v>
      </c>
      <c r="AU80" s="16">
        <f>SUM(AU53, -AU57)</f>
        <v>0.16239999999999999</v>
      </c>
      <c r="AV80" s="147">
        <f>SUM(AV54, -AV58)</f>
        <v>0.17369999999999999</v>
      </c>
      <c r="AW80" s="148">
        <f>SUM(AW52, -AW56)</f>
        <v>0.19469999999999998</v>
      </c>
      <c r="AX80" s="122">
        <f>SUM(AX52, -AX56)</f>
        <v>0.21160000000000001</v>
      </c>
      <c r="AY80" s="181">
        <f>SUM(AY52, -AY57)</f>
        <v>0.20050000000000001</v>
      </c>
      <c r="AZ80" s="155">
        <f>SUM(AZ54, -AZ58)</f>
        <v>0.18810000000000002</v>
      </c>
      <c r="BA80" s="122">
        <f>SUM(BA51, -BA55)</f>
        <v>0.19240000000000002</v>
      </c>
      <c r="BB80" s="181">
        <f>SUM(BB52, -BB56)</f>
        <v>0.19569999999999999</v>
      </c>
      <c r="BC80" s="146">
        <f>SUM(BC53, -BC58)</f>
        <v>0.21280000000000002</v>
      </c>
      <c r="BD80" s="122">
        <f>SUM(BD52, -BD56)</f>
        <v>0.21239999999999998</v>
      </c>
      <c r="BE80" s="177">
        <f>SUM(BE54, -BE58)</f>
        <v>0.24609999999999999</v>
      </c>
      <c r="BF80" s="148">
        <f>SUM(BF52, -BF57)</f>
        <v>0.25309999999999999</v>
      </c>
      <c r="BG80" s="117">
        <f>SUM(BG54, -BG58)</f>
        <v>0.23649999999999999</v>
      </c>
      <c r="BH80" s="177">
        <f>SUM(BH54, -BH58)</f>
        <v>0.22359999999999999</v>
      </c>
      <c r="BI80" s="148">
        <f>SUM(BI52, -BI57)</f>
        <v>0.21920000000000001</v>
      </c>
      <c r="BJ80" s="122">
        <f>SUM(BJ52, -BJ57)</f>
        <v>0.2412</v>
      </c>
      <c r="BK80" s="181">
        <f>SUM(BK51, -BK55)</f>
        <v>0.20950000000000002</v>
      </c>
      <c r="BL80" s="148">
        <f>SUM(BL51, -BL55)</f>
        <v>0.2147</v>
      </c>
      <c r="BM80" s="122">
        <f>SUM(BM51, -BM55)</f>
        <v>0.2258</v>
      </c>
      <c r="BN80" s="181">
        <f>SUM(BN52, -BN56)</f>
        <v>0.24819999999999998</v>
      </c>
      <c r="BO80" s="122">
        <f>SUM(BO51, -BO56)</f>
        <v>0.26050000000000001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4" t="s">
        <v>63</v>
      </c>
      <c r="E81" s="12" t="s">
        <v>40</v>
      </c>
      <c r="F81" s="149" t="s">
        <v>60</v>
      </c>
      <c r="G81" s="154" t="s">
        <v>70</v>
      </c>
      <c r="H81" s="121" t="s">
        <v>37</v>
      </c>
      <c r="I81" s="179" t="s">
        <v>49</v>
      </c>
      <c r="J81" s="154" t="s">
        <v>63</v>
      </c>
      <c r="K81" s="119" t="s">
        <v>42</v>
      </c>
      <c r="L81" s="176" t="s">
        <v>46</v>
      </c>
      <c r="M81" s="165" t="s">
        <v>40</v>
      </c>
      <c r="N81" s="125" t="s">
        <v>53</v>
      </c>
      <c r="O81" s="184" t="s">
        <v>47</v>
      </c>
      <c r="P81" s="165" t="s">
        <v>40</v>
      </c>
      <c r="Q81" s="125" t="s">
        <v>84</v>
      </c>
      <c r="R81" s="184" t="s">
        <v>84</v>
      </c>
      <c r="S81" s="229" t="s">
        <v>84</v>
      </c>
      <c r="T81" s="33" t="s">
        <v>53</v>
      </c>
      <c r="U81" s="159" t="s">
        <v>84</v>
      </c>
      <c r="V81" s="229" t="s">
        <v>84</v>
      </c>
      <c r="W81" s="33" t="s">
        <v>84</v>
      </c>
      <c r="X81" s="149" t="s">
        <v>68</v>
      </c>
      <c r="Y81" s="202" t="s">
        <v>59</v>
      </c>
      <c r="Z81" s="125" t="s">
        <v>53</v>
      </c>
      <c r="AA81" s="184" t="s">
        <v>63</v>
      </c>
      <c r="AB81" s="144" t="s">
        <v>70</v>
      </c>
      <c r="AC81" s="170" t="s">
        <v>41</v>
      </c>
      <c r="AD81" s="188" t="s">
        <v>41</v>
      </c>
      <c r="AE81" s="230" t="s">
        <v>59</v>
      </c>
      <c r="AF81" s="43" t="s">
        <v>55</v>
      </c>
      <c r="AG81" s="159" t="s">
        <v>63</v>
      </c>
      <c r="AH81" s="166" t="s">
        <v>51</v>
      </c>
      <c r="AI81" s="170" t="s">
        <v>59</v>
      </c>
      <c r="AJ81" s="184" t="s">
        <v>63</v>
      </c>
      <c r="AK81" s="229" t="s">
        <v>40</v>
      </c>
      <c r="AL81" s="33" t="s">
        <v>40</v>
      </c>
      <c r="AM81" s="235" t="s">
        <v>44</v>
      </c>
      <c r="AN81" s="202" t="s">
        <v>59</v>
      </c>
      <c r="AO81" s="125" t="s">
        <v>40</v>
      </c>
      <c r="AP81" s="179" t="s">
        <v>68</v>
      </c>
      <c r="AQ81" s="144" t="s">
        <v>68</v>
      </c>
      <c r="AR81" s="119" t="s">
        <v>68</v>
      </c>
      <c r="AS81" s="179" t="s">
        <v>68</v>
      </c>
      <c r="AT81" s="230" t="s">
        <v>59</v>
      </c>
      <c r="AU81" s="43" t="s">
        <v>68</v>
      </c>
      <c r="AV81" s="159" t="s">
        <v>47</v>
      </c>
      <c r="AW81" s="165" t="s">
        <v>63</v>
      </c>
      <c r="AX81" s="190" t="s">
        <v>37</v>
      </c>
      <c r="AY81" s="179" t="s">
        <v>49</v>
      </c>
      <c r="AZ81" s="144" t="s">
        <v>49</v>
      </c>
      <c r="BA81" s="170" t="s">
        <v>59</v>
      </c>
      <c r="BB81" s="188" t="s">
        <v>59</v>
      </c>
      <c r="BC81" s="202" t="s">
        <v>59</v>
      </c>
      <c r="BD81" s="170" t="s">
        <v>59</v>
      </c>
      <c r="BE81" s="179" t="s">
        <v>49</v>
      </c>
      <c r="BF81" s="144" t="s">
        <v>49</v>
      </c>
      <c r="BG81" s="119" t="s">
        <v>49</v>
      </c>
      <c r="BH81" s="179" t="s">
        <v>42</v>
      </c>
      <c r="BI81" s="144" t="s">
        <v>42</v>
      </c>
      <c r="BJ81" s="119" t="s">
        <v>42</v>
      </c>
      <c r="BK81" s="179" t="s">
        <v>42</v>
      </c>
      <c r="BL81" s="165" t="s">
        <v>63</v>
      </c>
      <c r="BM81" s="119" t="s">
        <v>42</v>
      </c>
      <c r="BN81" s="184" t="s">
        <v>63</v>
      </c>
      <c r="BO81" s="190" t="s">
        <v>52</v>
      </c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46">
        <f>SUM(D52, -D57)</f>
        <v>1.9699999999999999E-2</v>
      </c>
      <c r="E82" s="16">
        <f>SUM(E53, -E57)</f>
        <v>4.0400000000000005E-2</v>
      </c>
      <c r="F82" s="153">
        <f>SUM(F52, -F55)</f>
        <v>9.9500000000000005E-2</v>
      </c>
      <c r="G82" s="148">
        <f>SUM(G51, -G52)</f>
        <v>0.12919999999999998</v>
      </c>
      <c r="H82" s="122">
        <f>SUM(H53, -H58)</f>
        <v>0.11749999999999999</v>
      </c>
      <c r="I82" s="181">
        <f>SUM(I52, -I56)</f>
        <v>0.1323</v>
      </c>
      <c r="J82" s="146">
        <f>SUM(J51, -J54)</f>
        <v>0.1363</v>
      </c>
      <c r="K82" s="122">
        <f>SUM(K51, -K54)</f>
        <v>0.1197</v>
      </c>
      <c r="L82" s="177">
        <f>SUM(L53, -L57)</f>
        <v>0.1076</v>
      </c>
      <c r="M82" s="148">
        <f>SUM(M52, -M56)</f>
        <v>0.11020000000000001</v>
      </c>
      <c r="N82" s="118">
        <f>SUM(N52, -N55)</f>
        <v>0.10020000000000001</v>
      </c>
      <c r="O82" s="181">
        <f>SUM(O52, -O56)</f>
        <v>0.10489999999999999</v>
      </c>
      <c r="P82" s="148">
        <f>SUM(P52, -P57)</f>
        <v>9.1499999999999998E-2</v>
      </c>
      <c r="Q82" s="118">
        <f t="shared" ref="Q82:W82" si="98">SUM(Q52, -Q56)</f>
        <v>0.107</v>
      </c>
      <c r="R82" s="178">
        <f t="shared" si="98"/>
        <v>0.11929999999999999</v>
      </c>
      <c r="S82" s="228">
        <f t="shared" si="98"/>
        <v>0.1293</v>
      </c>
      <c r="T82" s="95">
        <f t="shared" si="98"/>
        <v>0.13999999999999999</v>
      </c>
      <c r="U82" s="152">
        <f t="shared" si="98"/>
        <v>9.820000000000001E-2</v>
      </c>
      <c r="V82" s="228">
        <f t="shared" si="98"/>
        <v>0.1032</v>
      </c>
      <c r="W82" s="95">
        <f t="shared" si="98"/>
        <v>0.1396</v>
      </c>
      <c r="X82" s="152">
        <f>SUM(X51, -X53)</f>
        <v>0.14460000000000001</v>
      </c>
      <c r="Y82" s="155">
        <f>SUM(Y53, -Y58)</f>
        <v>0.14879999999999999</v>
      </c>
      <c r="Z82" s="118">
        <f>SUM(Z52, -Z56)</f>
        <v>0.16599999999999998</v>
      </c>
      <c r="AA82" s="178">
        <f>SUM(AA52, -AA55)</f>
        <v>0.1547</v>
      </c>
      <c r="AB82" s="148">
        <f>SUM(AB51, -AB54)</f>
        <v>0.1201</v>
      </c>
      <c r="AC82" s="122">
        <f>SUM(AC53, -AC57)</f>
        <v>0.1265</v>
      </c>
      <c r="AD82" s="181">
        <f>SUM(AD53, -AD57)</f>
        <v>0.13009999999999999</v>
      </c>
      <c r="AE82" s="232">
        <f>SUM(AE53, -AE58)</f>
        <v>0.1741</v>
      </c>
      <c r="AF82" s="98">
        <f>SUM(AF51, -AF54)</f>
        <v>0.1368</v>
      </c>
      <c r="AG82" s="152">
        <f>SUM(AG52, -AG55)</f>
        <v>0.15629999999999999</v>
      </c>
      <c r="AH82" s="148">
        <f>SUM(AH54, -AH58)</f>
        <v>0.1638</v>
      </c>
      <c r="AI82" s="117">
        <f>SUM(AI54, -AI58)</f>
        <v>0.1487</v>
      </c>
      <c r="AJ82" s="178">
        <f>SUM(AJ52, -AJ56)</f>
        <v>0.1565</v>
      </c>
      <c r="AK82" s="226">
        <f>SUM(AK52, -AK56)</f>
        <v>0.1346</v>
      </c>
      <c r="AL82" s="16">
        <f>SUM(AL52, -AL56)</f>
        <v>0.15129999999999999</v>
      </c>
      <c r="AM82" s="153">
        <f>SUM(AM53, -AM57)</f>
        <v>0.19569999999999999</v>
      </c>
      <c r="AN82" s="155">
        <f>SUM(AN54, -AN58)</f>
        <v>0.17950000000000002</v>
      </c>
      <c r="AO82" s="122">
        <f>SUM(AO52, -AO55)</f>
        <v>0.18809999999999999</v>
      </c>
      <c r="AP82" s="178">
        <f>SUM(AP51, -AP54)</f>
        <v>0.17369999999999999</v>
      </c>
      <c r="AQ82" s="146">
        <f>SUM(AQ51, -AQ54)</f>
        <v>0.17480000000000001</v>
      </c>
      <c r="AR82" s="118">
        <f>SUM(AR51, -AR54)</f>
        <v>0.17449999999999999</v>
      </c>
      <c r="AS82" s="178">
        <f>SUM(AS51, -AS54)</f>
        <v>0.1663</v>
      </c>
      <c r="AT82" s="232">
        <f>SUM(AT54, -AT58)</f>
        <v>0.15309999999999999</v>
      </c>
      <c r="AU82" s="95">
        <f>SUM(AU51, -AU54)</f>
        <v>0.1603</v>
      </c>
      <c r="AV82" s="153">
        <f>SUM(AV53, -AV57)</f>
        <v>0.15179999999999999</v>
      </c>
      <c r="AW82" s="146">
        <f>SUM(AW53, -AW57)</f>
        <v>0.16899999999999998</v>
      </c>
      <c r="AX82" s="122">
        <f>SUM(AX51, -AX55)</f>
        <v>0.1988</v>
      </c>
      <c r="AY82" s="181">
        <f>SUM(AY52, -AY56)</f>
        <v>0.18590000000000001</v>
      </c>
      <c r="AZ82" s="148">
        <f>SUM(AZ52, -AZ56)</f>
        <v>0.17959999999999998</v>
      </c>
      <c r="BA82" s="117">
        <f>SUM(BA54, -BA58)</f>
        <v>0.18729999999999999</v>
      </c>
      <c r="BB82" s="177">
        <f>SUM(BB54, -BB58)</f>
        <v>0.18180000000000002</v>
      </c>
      <c r="BC82" s="155">
        <f>SUM(BC54, -BC58)</f>
        <v>0.1925</v>
      </c>
      <c r="BD82" s="117">
        <f>SUM(BD54, -BD58)</f>
        <v>0.2092</v>
      </c>
      <c r="BE82" s="181">
        <f>SUM(BE52, -BE56)</f>
        <v>0.23449999999999999</v>
      </c>
      <c r="BF82" s="148">
        <f>SUM(BF52, -BF56)</f>
        <v>0.22810000000000002</v>
      </c>
      <c r="BG82" s="122">
        <f>SUM(BG52, -BG56)</f>
        <v>0.21359999999999998</v>
      </c>
      <c r="BH82" s="181">
        <f>SUM(BH52, -BH56)</f>
        <v>0.19950000000000001</v>
      </c>
      <c r="BI82" s="148">
        <f>SUM(BI52, -BI56)</f>
        <v>0.1976</v>
      </c>
      <c r="BJ82" s="122">
        <f>SUM(BJ52, -BJ56)</f>
        <v>0.2019</v>
      </c>
      <c r="BK82" s="181">
        <f>SUM(BK52, -BK56)</f>
        <v>0.19209999999999999</v>
      </c>
      <c r="BL82" s="146">
        <f>SUM(BL53, -BL57)</f>
        <v>0.20629999999999998</v>
      </c>
      <c r="BM82" s="122">
        <f>SUM(BM52, -BM56)</f>
        <v>0.21750000000000003</v>
      </c>
      <c r="BN82" s="178">
        <f>SUM(BN53, -BN57)</f>
        <v>0.2465</v>
      </c>
      <c r="BO82" s="117">
        <f>SUM(BO52, -BO56)</f>
        <v>0.25219999999999998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4" t="s">
        <v>52</v>
      </c>
      <c r="E83" s="43" t="s">
        <v>49</v>
      </c>
      <c r="F83" s="149" t="s">
        <v>65</v>
      </c>
      <c r="G83" s="144" t="s">
        <v>68</v>
      </c>
      <c r="H83" s="119" t="s">
        <v>65</v>
      </c>
      <c r="I83" s="179" t="s">
        <v>65</v>
      </c>
      <c r="J83" s="144" t="s">
        <v>65</v>
      </c>
      <c r="K83" s="119" t="s">
        <v>65</v>
      </c>
      <c r="L83" s="184" t="s">
        <v>53</v>
      </c>
      <c r="M83" s="165" t="s">
        <v>53</v>
      </c>
      <c r="N83" s="116" t="s">
        <v>57</v>
      </c>
      <c r="O83" s="184" t="s">
        <v>53</v>
      </c>
      <c r="P83" s="165" t="s">
        <v>84</v>
      </c>
      <c r="Q83" s="125" t="s">
        <v>53</v>
      </c>
      <c r="R83" s="184" t="s">
        <v>40</v>
      </c>
      <c r="S83" s="229" t="s">
        <v>47</v>
      </c>
      <c r="T83" s="33" t="s">
        <v>47</v>
      </c>
      <c r="U83" s="149" t="s">
        <v>65</v>
      </c>
      <c r="V83" s="233" t="s">
        <v>39</v>
      </c>
      <c r="W83" s="33" t="s">
        <v>47</v>
      </c>
      <c r="X83" s="159" t="s">
        <v>47</v>
      </c>
      <c r="Y83" s="165" t="s">
        <v>47</v>
      </c>
      <c r="Z83" s="170" t="s">
        <v>41</v>
      </c>
      <c r="AA83" s="188" t="s">
        <v>41</v>
      </c>
      <c r="AB83" s="165" t="s">
        <v>53</v>
      </c>
      <c r="AC83" s="119" t="s">
        <v>55</v>
      </c>
      <c r="AD83" s="179" t="s">
        <v>55</v>
      </c>
      <c r="AE83" s="230" t="s">
        <v>41</v>
      </c>
      <c r="AF83" s="37" t="s">
        <v>48</v>
      </c>
      <c r="AG83" s="235" t="s">
        <v>51</v>
      </c>
      <c r="AH83" s="165" t="s">
        <v>63</v>
      </c>
      <c r="AI83" s="125" t="s">
        <v>63</v>
      </c>
      <c r="AJ83" s="184" t="s">
        <v>40</v>
      </c>
      <c r="AK83" s="230" t="s">
        <v>59</v>
      </c>
      <c r="AL83" s="33" t="s">
        <v>63</v>
      </c>
      <c r="AM83" s="235" t="s">
        <v>52</v>
      </c>
      <c r="AN83" s="165" t="s">
        <v>40</v>
      </c>
      <c r="AO83" s="170" t="s">
        <v>59</v>
      </c>
      <c r="AP83" s="188" t="s">
        <v>59</v>
      </c>
      <c r="AQ83" s="165" t="s">
        <v>40</v>
      </c>
      <c r="AR83" s="125" t="s">
        <v>40</v>
      </c>
      <c r="AS83" s="188" t="s">
        <v>59</v>
      </c>
      <c r="AT83" s="261" t="s">
        <v>38</v>
      </c>
      <c r="AU83" s="33" t="s">
        <v>63</v>
      </c>
      <c r="AV83" s="149" t="s">
        <v>42</v>
      </c>
      <c r="AW83" s="144" t="s">
        <v>42</v>
      </c>
      <c r="AX83" s="125" t="s">
        <v>63</v>
      </c>
      <c r="AY83" s="184" t="s">
        <v>63</v>
      </c>
      <c r="AZ83" s="163" t="s">
        <v>54</v>
      </c>
      <c r="BA83" s="119" t="s">
        <v>42</v>
      </c>
      <c r="BB83" s="265" t="s">
        <v>54</v>
      </c>
      <c r="BC83" s="163" t="s">
        <v>54</v>
      </c>
      <c r="BD83" s="262" t="s">
        <v>54</v>
      </c>
      <c r="BE83" s="179" t="s">
        <v>42</v>
      </c>
      <c r="BF83" s="144" t="s">
        <v>42</v>
      </c>
      <c r="BG83" s="119" t="s">
        <v>42</v>
      </c>
      <c r="BH83" s="179" t="s">
        <v>49</v>
      </c>
      <c r="BI83" s="144" t="s">
        <v>49</v>
      </c>
      <c r="BJ83" s="119" t="s">
        <v>49</v>
      </c>
      <c r="BK83" s="179" t="s">
        <v>49</v>
      </c>
      <c r="BL83" s="144" t="s">
        <v>42</v>
      </c>
      <c r="BM83" s="125" t="s">
        <v>63</v>
      </c>
      <c r="BN83" s="184" t="s">
        <v>40</v>
      </c>
      <c r="BO83" s="125" t="s">
        <v>63</v>
      </c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5">
        <f>SUM(D52, -D56)</f>
        <v>1.83E-2</v>
      </c>
      <c r="E84" s="16">
        <f>SUM(E52, -E56)</f>
        <v>3.9100000000000003E-2</v>
      </c>
      <c r="F84" s="153">
        <f>SUM(F52, -F54)</f>
        <v>9.4299999999999995E-2</v>
      </c>
      <c r="G84" s="146">
        <f>SUM(G52, -G57)</f>
        <v>0.1104</v>
      </c>
      <c r="H84" s="122">
        <f>SUM(H52, -H56)</f>
        <v>0.1128</v>
      </c>
      <c r="I84" s="181">
        <f>SUM(I52, -I55)</f>
        <v>0.129</v>
      </c>
      <c r="J84" s="148">
        <f>SUM(J52, -J54)</f>
        <v>0.12609999999999999</v>
      </c>
      <c r="K84" s="122">
        <f>SUM(K51, -K53)</f>
        <v>0.11520000000000001</v>
      </c>
      <c r="L84" s="178">
        <f>SUM(L52, -L56)</f>
        <v>9.9500000000000005E-2</v>
      </c>
      <c r="M84" s="146">
        <f>SUM(M52, -M55)</f>
        <v>0.10070000000000001</v>
      </c>
      <c r="N84" s="118">
        <f>SUM(N53, -N58)</f>
        <v>8.5300000000000001E-2</v>
      </c>
      <c r="O84" s="178">
        <f>SUM(O52, -O55)</f>
        <v>0.1011</v>
      </c>
      <c r="P84" s="146">
        <f>SUM(P52, -P56)</f>
        <v>9.11E-2</v>
      </c>
      <c r="Q84" s="118">
        <f>SUM(Q52, -Q55)</f>
        <v>0.1056</v>
      </c>
      <c r="R84" s="181">
        <f>SUM(R52, -R55)</f>
        <v>0.1164</v>
      </c>
      <c r="S84" s="226">
        <f>SUM(S52, -S55)</f>
        <v>0.11510000000000001</v>
      </c>
      <c r="T84" s="16">
        <f>SUM(T52, -T55)</f>
        <v>0.13900000000000001</v>
      </c>
      <c r="U84" s="153">
        <f>SUM(U51, -U52)</f>
        <v>9.240000000000001E-2</v>
      </c>
      <c r="V84" s="228">
        <f>SUM(V53, -V58)</f>
        <v>9.6999999999999989E-2</v>
      </c>
      <c r="W84" s="16">
        <f>SUM(W52, -W55)</f>
        <v>0.10489999999999999</v>
      </c>
      <c r="X84" s="153">
        <f>SUM(X52, -X55)</f>
        <v>0.13</v>
      </c>
      <c r="Y84" s="148">
        <f>SUM(Y52, -Y55)</f>
        <v>0.1404</v>
      </c>
      <c r="Z84" s="122">
        <f>SUM(Z53, -Z57)</f>
        <v>0.15479999999999999</v>
      </c>
      <c r="AA84" s="181">
        <f>SUM(AA53, -AA57)</f>
        <v>0.1459</v>
      </c>
      <c r="AB84" s="146">
        <f>SUM(AB52, -AB55)</f>
        <v>0.11159999999999999</v>
      </c>
      <c r="AC84" s="120">
        <f>SUM(AC51, -AC54)</f>
        <v>0.12230000000000001</v>
      </c>
      <c r="AD84" s="180">
        <f>SUM(AD51, -AD54)</f>
        <v>0.11489999999999999</v>
      </c>
      <c r="AE84" s="226">
        <f>SUM(AE53, -AE57)</f>
        <v>0.1613</v>
      </c>
      <c r="AF84" s="16">
        <f>SUM(AF53, -AF57)</f>
        <v>0.13020000000000001</v>
      </c>
      <c r="AG84" s="153">
        <f>SUM(AG54, -AG58)</f>
        <v>0.14649999999999999</v>
      </c>
      <c r="AH84" s="146">
        <f>SUM(AH52, -AH55)</f>
        <v>0.16320000000000001</v>
      </c>
      <c r="AI84" s="118">
        <f>SUM(AI52, -AI55)</f>
        <v>0.14269999999999999</v>
      </c>
      <c r="AJ84" s="181">
        <f>SUM(AJ52, -AJ55)</f>
        <v>0.1482</v>
      </c>
      <c r="AK84" s="232">
        <f>SUM(AK54, -AK58)</f>
        <v>0.12179999999999999</v>
      </c>
      <c r="AL84" s="95">
        <f>SUM(AL52, -AL55)</f>
        <v>0.13589999999999999</v>
      </c>
      <c r="AM84" s="147">
        <f>SUM(AM53, -AM56)</f>
        <v>0.17949999999999999</v>
      </c>
      <c r="AN84" s="148">
        <f>SUM(AN52, -AN55)</f>
        <v>0.17899999999999999</v>
      </c>
      <c r="AO84" s="117">
        <f>SUM(AO54, -AO58)</f>
        <v>0.17939999999999998</v>
      </c>
      <c r="AP84" s="177">
        <f>SUM(AP54, -AP58)</f>
        <v>0.15959999999999999</v>
      </c>
      <c r="AQ84" s="148">
        <f>SUM(AQ52, -AQ55)</f>
        <v>0.15840000000000001</v>
      </c>
      <c r="AR84" s="122">
        <f>SUM(AR52, -AR55)</f>
        <v>0.1341</v>
      </c>
      <c r="AS84" s="177">
        <f>SUM(AS54, -AS58)</f>
        <v>0.16160000000000002</v>
      </c>
      <c r="AT84" s="227">
        <f>SUM(AT55, -AT58)</f>
        <v>0.1482</v>
      </c>
      <c r="AU84" s="95">
        <f>SUM(AU52, -AU56)</f>
        <v>0.15310000000000001</v>
      </c>
      <c r="AV84" s="153">
        <f>SUM(AV51, -AV55)</f>
        <v>0.1484</v>
      </c>
      <c r="AW84" s="148">
        <f>SUM(AW51, -AW55)</f>
        <v>0.16539999999999999</v>
      </c>
      <c r="AX84" s="118">
        <f>SUM(AX53, -AX57)</f>
        <v>0.17069999999999999</v>
      </c>
      <c r="AY84" s="178">
        <f>SUM(AY53, -AY57)</f>
        <v>0.1709</v>
      </c>
      <c r="AZ84" s="148">
        <f>SUM(AZ51, -AZ54)</f>
        <v>0.14699999999999999</v>
      </c>
      <c r="BA84" s="122">
        <f>SUM(BA52, -BA55)</f>
        <v>0.14400000000000002</v>
      </c>
      <c r="BB84" s="181">
        <f>SUM(BB51, -BB54)</f>
        <v>0.17169999999999999</v>
      </c>
      <c r="BC84" s="148">
        <f>SUM(BC51, -BC54)</f>
        <v>0.18590000000000001</v>
      </c>
      <c r="BD84" s="122">
        <f>SUM(BD51, -BD54)</f>
        <v>0.1749</v>
      </c>
      <c r="BE84" s="181">
        <f>SUM(BE52, -BE55)</f>
        <v>0.2238</v>
      </c>
      <c r="BF84" s="148">
        <f>SUM(BF52, -BF55)</f>
        <v>0.22100000000000003</v>
      </c>
      <c r="BG84" s="122">
        <f>SUM(BG52, -BG55)</f>
        <v>0.2127</v>
      </c>
      <c r="BH84" s="181">
        <f>SUM(BH52, -BH55)</f>
        <v>0.19350000000000001</v>
      </c>
      <c r="BI84" s="148">
        <f>SUM(BI52, -BI55)</f>
        <v>0.18340000000000001</v>
      </c>
      <c r="BJ84" s="122">
        <f>SUM(BJ52, -BJ55)</f>
        <v>0.19309999999999999</v>
      </c>
      <c r="BK84" s="181">
        <f>SUM(BK52, -BK55)</f>
        <v>0.18240000000000001</v>
      </c>
      <c r="BL84" s="148">
        <f>SUM(BL52, -BL56)</f>
        <v>0.20080000000000001</v>
      </c>
      <c r="BM84" s="118">
        <f>SUM(BM53, -BM57)</f>
        <v>0.2162</v>
      </c>
      <c r="BN84" s="181">
        <f>SUM(BN53, -BN56)</f>
        <v>0.23970000000000002</v>
      </c>
      <c r="BO84" s="118">
        <f>SUM(BO53, -BO56)</f>
        <v>0.25019999999999998</v>
      </c>
      <c r="BP84" s="7">
        <f t="shared" ref="BK84:BQ84" si="99">SUM(BP73, -BP80)</f>
        <v>0</v>
      </c>
      <c r="BQ84" s="7">
        <f t="shared" si="99"/>
        <v>0</v>
      </c>
      <c r="BS84" s="7">
        <f>SUM(BS73, -BS80,)</f>
        <v>0</v>
      </c>
      <c r="BT84" s="7">
        <f>SUM(BT73, -BT80,)</f>
        <v>0</v>
      </c>
      <c r="BU84" s="7">
        <f t="shared" ref="BU84:BX84" si="100">SUM(BU73, -BU80)</f>
        <v>0</v>
      </c>
      <c r="BV84" s="7">
        <f t="shared" si="100"/>
        <v>0</v>
      </c>
      <c r="BW84" s="7">
        <f t="shared" si="100"/>
        <v>0</v>
      </c>
      <c r="BX84" s="7">
        <f t="shared" si="100"/>
        <v>0</v>
      </c>
      <c r="BY84" s="7">
        <f>SUM(BY73, -BY80,)</f>
        <v>0</v>
      </c>
      <c r="BZ84" s="7">
        <f>SUM(BZ73, -BZ80,)</f>
        <v>0</v>
      </c>
      <c r="CA84" s="7">
        <f t="shared" ref="CA84:CD84" si="101">SUM(CA73, -CA80)</f>
        <v>0</v>
      </c>
      <c r="CB84" s="7">
        <f t="shared" si="101"/>
        <v>0</v>
      </c>
      <c r="CC84" s="7">
        <f t="shared" si="101"/>
        <v>0</v>
      </c>
      <c r="CD84" s="7">
        <f t="shared" si="101"/>
        <v>0</v>
      </c>
      <c r="CE84" s="7">
        <f>SUM(CE73, -CE80,)</f>
        <v>0</v>
      </c>
      <c r="CF84" s="7">
        <f>SUM(CF73, -CF80,)</f>
        <v>0</v>
      </c>
      <c r="CG84" s="7">
        <f t="shared" ref="CG84:CJ84" si="102">SUM(CG73, -CG80)</f>
        <v>0</v>
      </c>
      <c r="CH84" s="7">
        <f t="shared" si="102"/>
        <v>0</v>
      </c>
      <c r="CI84" s="7">
        <f t="shared" si="102"/>
        <v>0</v>
      </c>
      <c r="CJ84" s="7">
        <f t="shared" si="102"/>
        <v>0</v>
      </c>
      <c r="CK84" s="7">
        <f>SUM(CK73, -CK80,)</f>
        <v>0</v>
      </c>
      <c r="CL84" s="7">
        <f>SUM(CL73, -CL80,)</f>
        <v>0</v>
      </c>
      <c r="CM84" s="7">
        <f t="shared" ref="CM84:CP84" si="103">SUM(CM73, -CM80)</f>
        <v>0</v>
      </c>
      <c r="CN84" s="7">
        <f t="shared" si="103"/>
        <v>0</v>
      </c>
      <c r="CO84" s="7">
        <f t="shared" si="103"/>
        <v>0</v>
      </c>
      <c r="CP84" s="7">
        <f t="shared" si="103"/>
        <v>0</v>
      </c>
      <c r="CQ84" s="7">
        <f>SUM(CQ73, -CQ80,)</f>
        <v>0</v>
      </c>
      <c r="CR84" s="7">
        <f>SUM(CR73, -CR80,)</f>
        <v>0</v>
      </c>
      <c r="CS84" s="7">
        <f t="shared" ref="CS84:CV84" si="104">SUM(CS73, -CS80)</f>
        <v>0</v>
      </c>
      <c r="CT84" s="7">
        <f t="shared" si="104"/>
        <v>0</v>
      </c>
      <c r="CU84" s="7">
        <f t="shared" si="104"/>
        <v>0</v>
      </c>
      <c r="CV84" s="7">
        <f t="shared" si="104"/>
        <v>0</v>
      </c>
      <c r="CW84" s="7">
        <f>SUM(CW73, -CW80,)</f>
        <v>0</v>
      </c>
      <c r="CX84" s="7">
        <f>SUM(CX73, -CX80,)</f>
        <v>0</v>
      </c>
      <c r="CY84" s="7">
        <f t="shared" ref="CY84:DB84" si="105">SUM(CY73, -CY80)</f>
        <v>0</v>
      </c>
      <c r="CZ84" s="7">
        <f t="shared" si="105"/>
        <v>0</v>
      </c>
      <c r="DA84" s="7">
        <f t="shared" si="105"/>
        <v>0</v>
      </c>
      <c r="DB84" s="7">
        <f t="shared" si="105"/>
        <v>0</v>
      </c>
      <c r="DC84" s="7">
        <f>SUM(DC73, -DC80,)</f>
        <v>0</v>
      </c>
      <c r="DD84" s="7">
        <f>SUM(DD73, -DD80,)</f>
        <v>0</v>
      </c>
      <c r="DE84" s="7">
        <f t="shared" ref="DE84:DH84" si="106">SUM(DE73, -DE80)</f>
        <v>0</v>
      </c>
      <c r="DF84" s="7">
        <f t="shared" si="106"/>
        <v>0</v>
      </c>
      <c r="DG84" s="7">
        <f t="shared" si="106"/>
        <v>0</v>
      </c>
      <c r="DH84" s="7">
        <f t="shared" si="106"/>
        <v>0</v>
      </c>
      <c r="DI84" s="7">
        <f>SUM(DI73, -DI80,)</f>
        <v>0</v>
      </c>
      <c r="DJ84" s="7">
        <f>SUM(DJ73, -DJ80,)</f>
        <v>0</v>
      </c>
      <c r="DK84" s="7">
        <f t="shared" ref="DK84:DN84" si="107">SUM(DK73, -DK80)</f>
        <v>0</v>
      </c>
      <c r="DL84" s="7">
        <f t="shared" si="107"/>
        <v>0</v>
      </c>
      <c r="DM84" s="7">
        <f t="shared" si="107"/>
        <v>0</v>
      </c>
      <c r="DN84" s="7">
        <f t="shared" si="107"/>
        <v>0</v>
      </c>
      <c r="DO84" s="7">
        <f>SUM(DO73, -DO80,)</f>
        <v>0</v>
      </c>
      <c r="DP84" s="7">
        <f>SUM(DP73, -DP80,)</f>
        <v>0</v>
      </c>
      <c r="DQ84" s="7">
        <f t="shared" ref="DQ84:DT84" si="108">SUM(DQ73, -DQ80)</f>
        <v>0</v>
      </c>
      <c r="DR84" s="7">
        <f t="shared" si="108"/>
        <v>0</v>
      </c>
      <c r="DS84" s="7">
        <f t="shared" si="108"/>
        <v>0</v>
      </c>
      <c r="DT84" s="7">
        <f t="shared" si="108"/>
        <v>0</v>
      </c>
      <c r="DU84" s="7">
        <f>SUM(DU73, -DU80,)</f>
        <v>0</v>
      </c>
      <c r="DV84" s="7">
        <f>SUM(DV73, -DV80,)</f>
        <v>0</v>
      </c>
      <c r="DW84" s="7">
        <f t="shared" ref="DW84:DZ84" si="109">SUM(DW73, -DW80)</f>
        <v>0</v>
      </c>
      <c r="DX84" s="7">
        <f t="shared" si="109"/>
        <v>0</v>
      </c>
      <c r="DY84" s="7">
        <f t="shared" si="109"/>
        <v>0</v>
      </c>
      <c r="DZ84" s="7">
        <f t="shared" si="109"/>
        <v>0</v>
      </c>
      <c r="EA84" s="7">
        <f>SUM(EA73, -EA80,)</f>
        <v>0</v>
      </c>
      <c r="EB84" s="7">
        <f>SUM(EB73, -EB80,)</f>
        <v>0</v>
      </c>
      <c r="EC84" s="7">
        <f t="shared" ref="EC84:EI84" si="110">SUM(EC73, -EC80)</f>
        <v>0</v>
      </c>
      <c r="ED84" s="7">
        <f t="shared" si="110"/>
        <v>0</v>
      </c>
      <c r="EE84" s="7">
        <f t="shared" si="110"/>
        <v>0</v>
      </c>
      <c r="EF84" s="7">
        <f t="shared" si="110"/>
        <v>0</v>
      </c>
      <c r="EG84" s="7">
        <f t="shared" si="110"/>
        <v>0</v>
      </c>
      <c r="EH84" s="7">
        <f t="shared" si="110"/>
        <v>0</v>
      </c>
      <c r="EI84" s="7">
        <f t="shared" si="110"/>
        <v>0</v>
      </c>
    </row>
    <row r="85" spans="1:139" ht="15.75" thickBot="1" x14ac:dyDescent="0.3">
      <c r="A85" s="61"/>
      <c r="B85" s="61"/>
      <c r="C85" s="104"/>
      <c r="D85" s="156" t="s">
        <v>48</v>
      </c>
      <c r="E85" s="43" t="s">
        <v>68</v>
      </c>
      <c r="F85" s="157" t="s">
        <v>37</v>
      </c>
      <c r="G85" s="144" t="s">
        <v>65</v>
      </c>
      <c r="H85" s="116" t="s">
        <v>70</v>
      </c>
      <c r="I85" s="179" t="s">
        <v>68</v>
      </c>
      <c r="J85" s="154" t="s">
        <v>39</v>
      </c>
      <c r="K85" s="116" t="s">
        <v>39</v>
      </c>
      <c r="L85" s="184" t="s">
        <v>40</v>
      </c>
      <c r="M85" s="154" t="s">
        <v>46</v>
      </c>
      <c r="N85" s="119" t="s">
        <v>70</v>
      </c>
      <c r="O85" s="184" t="s">
        <v>63</v>
      </c>
      <c r="P85" s="165" t="s">
        <v>53</v>
      </c>
      <c r="Q85" s="119" t="s">
        <v>65</v>
      </c>
      <c r="R85" s="184" t="s">
        <v>64</v>
      </c>
      <c r="S85" s="229" t="s">
        <v>63</v>
      </c>
      <c r="T85" s="33" t="s">
        <v>63</v>
      </c>
      <c r="U85" s="167" t="s">
        <v>41</v>
      </c>
      <c r="V85" s="229" t="s">
        <v>47</v>
      </c>
      <c r="W85" s="37" t="s">
        <v>41</v>
      </c>
      <c r="X85" s="159" t="s">
        <v>63</v>
      </c>
      <c r="Y85" s="165" t="s">
        <v>63</v>
      </c>
      <c r="Z85" s="125" t="s">
        <v>63</v>
      </c>
      <c r="AA85" s="179" t="s">
        <v>55</v>
      </c>
      <c r="AB85" s="202" t="s">
        <v>41</v>
      </c>
      <c r="AC85" s="170" t="s">
        <v>48</v>
      </c>
      <c r="AD85" s="184" t="s">
        <v>63</v>
      </c>
      <c r="AE85" s="230" t="s">
        <v>48</v>
      </c>
      <c r="AF85" s="33" t="s">
        <v>63</v>
      </c>
      <c r="AG85" s="167" t="s">
        <v>48</v>
      </c>
      <c r="AH85" s="202" t="s">
        <v>48</v>
      </c>
      <c r="AI85" s="119" t="s">
        <v>68</v>
      </c>
      <c r="AJ85" s="179" t="s">
        <v>68</v>
      </c>
      <c r="AK85" s="229" t="s">
        <v>63</v>
      </c>
      <c r="AL85" s="37" t="s">
        <v>59</v>
      </c>
      <c r="AM85" s="159" t="s">
        <v>40</v>
      </c>
      <c r="AN85" s="166" t="s">
        <v>52</v>
      </c>
      <c r="AO85" s="190" t="s">
        <v>52</v>
      </c>
      <c r="AP85" s="201" t="s">
        <v>52</v>
      </c>
      <c r="AQ85" s="202" t="s">
        <v>59</v>
      </c>
      <c r="AR85" s="170" t="s">
        <v>59</v>
      </c>
      <c r="AS85" s="201" t="s">
        <v>52</v>
      </c>
      <c r="AT85" s="229" t="s">
        <v>63</v>
      </c>
      <c r="AU85" s="37" t="s">
        <v>59</v>
      </c>
      <c r="AV85" s="157" t="s">
        <v>38</v>
      </c>
      <c r="AW85" s="165" t="s">
        <v>47</v>
      </c>
      <c r="AX85" s="119" t="s">
        <v>42</v>
      </c>
      <c r="AY85" s="184" t="s">
        <v>47</v>
      </c>
      <c r="AZ85" s="144" t="s">
        <v>42</v>
      </c>
      <c r="BA85" s="125" t="s">
        <v>63</v>
      </c>
      <c r="BB85" s="184" t="s">
        <v>47</v>
      </c>
      <c r="BC85" s="144" t="s">
        <v>42</v>
      </c>
      <c r="BD85" s="125" t="s">
        <v>63</v>
      </c>
      <c r="BE85" s="184" t="s">
        <v>63</v>
      </c>
      <c r="BF85" s="165" t="s">
        <v>63</v>
      </c>
      <c r="BG85" s="125" t="s">
        <v>63</v>
      </c>
      <c r="BH85" s="184" t="s">
        <v>63</v>
      </c>
      <c r="BI85" s="202" t="s">
        <v>67</v>
      </c>
      <c r="BJ85" s="125" t="s">
        <v>63</v>
      </c>
      <c r="BK85" s="184" t="s">
        <v>63</v>
      </c>
      <c r="BL85" s="144" t="s">
        <v>49</v>
      </c>
      <c r="BM85" s="119" t="s">
        <v>49</v>
      </c>
      <c r="BN85" s="179" t="s">
        <v>49</v>
      </c>
      <c r="BO85" s="170" t="s">
        <v>41</v>
      </c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48">
        <f>SUM(D53, -D58)</f>
        <v>1.8200000000000001E-2</v>
      </c>
      <c r="E86" s="95">
        <f>SUM(E52, -E55)</f>
        <v>3.8199999999999998E-2</v>
      </c>
      <c r="F86" s="153">
        <f>SUM(F53, -F58)</f>
        <v>9.1899999999999996E-2</v>
      </c>
      <c r="G86" s="148">
        <f>SUM(G52, -G56)</f>
        <v>0.10350000000000001</v>
      </c>
      <c r="H86" s="122">
        <f>SUM(H51, -H52)</f>
        <v>0.1086</v>
      </c>
      <c r="I86" s="178">
        <f>SUM(I52, -I54)</f>
        <v>0.1183</v>
      </c>
      <c r="J86" s="146">
        <f>SUM(J51, -J53)</f>
        <v>0.1168</v>
      </c>
      <c r="K86" s="118">
        <f>SUM(K52, -K54)</f>
        <v>0.105</v>
      </c>
      <c r="L86" s="181">
        <f>SUM(L52, -L55)</f>
        <v>8.9499999999999996E-2</v>
      </c>
      <c r="M86" s="155">
        <f>SUM(M53, -M57)</f>
        <v>9.5399999999999999E-2</v>
      </c>
      <c r="N86" s="122">
        <f>SUM(N51, -N53)</f>
        <v>8.5300000000000001E-2</v>
      </c>
      <c r="O86" s="178">
        <f>SUM(O52, -O54)</f>
        <v>8.1000000000000003E-2</v>
      </c>
      <c r="P86" s="146">
        <f>SUM(P52, -P55)</f>
        <v>7.2700000000000001E-2</v>
      </c>
      <c r="Q86" s="122">
        <f>SUM(Q51, -Q52)</f>
        <v>8.9700000000000016E-2</v>
      </c>
      <c r="R86" s="181">
        <f>SUM(R52, -R54)</f>
        <v>0.10619999999999999</v>
      </c>
      <c r="S86" s="228">
        <f>SUM(S52, -S54)</f>
        <v>0.11219999999999999</v>
      </c>
      <c r="T86" s="95">
        <f>SUM(T52, -T54)</f>
        <v>0.1242</v>
      </c>
      <c r="U86" s="153">
        <f>SUM(U53, -U58)</f>
        <v>9.1299999999999992E-2</v>
      </c>
      <c r="V86" s="226">
        <f>SUM(V52, -V55)</f>
        <v>8.7400000000000005E-2</v>
      </c>
      <c r="W86" s="16">
        <f>SUM(W53, -W58)</f>
        <v>9.0999999999999998E-2</v>
      </c>
      <c r="X86" s="152">
        <f>SUM(X52, -X54)</f>
        <v>0.1132</v>
      </c>
      <c r="Y86" s="146">
        <f>SUM(Y52, -Y54)</f>
        <v>0.1391</v>
      </c>
      <c r="Z86" s="118">
        <f>SUM(Z52, -Z55)</f>
        <v>0.15459999999999999</v>
      </c>
      <c r="AA86" s="180">
        <f>SUM(AA51, -AA54)</f>
        <v>0.1416</v>
      </c>
      <c r="AB86" s="148">
        <f>SUM(AB53, -AB57)</f>
        <v>0.1053</v>
      </c>
      <c r="AC86" s="122">
        <f>SUM(AC53, -AC56)</f>
        <v>0.11449999999999999</v>
      </c>
      <c r="AD86" s="178">
        <f>SUM(AD52, -AD55)</f>
        <v>0.1142</v>
      </c>
      <c r="AE86" s="226">
        <f>SUM(AE53, -AE56)</f>
        <v>0.1391</v>
      </c>
      <c r="AF86" s="95">
        <f>SUM(AF52, -AF55)</f>
        <v>0.12469999999999999</v>
      </c>
      <c r="AG86" s="153">
        <f>SUM(AG53, -AG57)</f>
        <v>0.1419</v>
      </c>
      <c r="AH86" s="148">
        <f>SUM(AH53, -AH57)</f>
        <v>0.1583</v>
      </c>
      <c r="AI86" s="118">
        <f>SUM(AI51, -AI54)</f>
        <v>0.1371</v>
      </c>
      <c r="AJ86" s="178">
        <f>SUM(AJ51, -AJ54)</f>
        <v>0.13830000000000001</v>
      </c>
      <c r="AK86" s="228">
        <f>SUM(AK52, -AK55)</f>
        <v>0.12040000000000001</v>
      </c>
      <c r="AL86" s="96">
        <f>SUM(AL54, -AL58)</f>
        <v>0.13569999999999999</v>
      </c>
      <c r="AM86" s="153">
        <f>SUM(AM52, -AM55)</f>
        <v>0.17749999999999999</v>
      </c>
      <c r="AN86" s="155">
        <f>SUM(AN53, -AN57)</f>
        <v>0.1784</v>
      </c>
      <c r="AO86" s="117">
        <f>SUM(AO53, -AO57)</f>
        <v>0.16720000000000002</v>
      </c>
      <c r="AP86" s="177">
        <f>SUM(AP53, -AP57)</f>
        <v>0.14839999999999998</v>
      </c>
      <c r="AQ86" s="155">
        <f>SUM(AQ54, -AQ58)</f>
        <v>0.15309999999999999</v>
      </c>
      <c r="AR86" s="117">
        <f>SUM(AR54, -AR58)</f>
        <v>0.16</v>
      </c>
      <c r="AS86" s="177">
        <f>SUM(AS53, -AS57)</f>
        <v>0.15510000000000002</v>
      </c>
      <c r="AT86" s="228">
        <f>SUM(AT52, -AT56)</f>
        <v>0.1467</v>
      </c>
      <c r="AU86" s="96">
        <f>SUM(AU54, -AU58)</f>
        <v>0.14990000000000001</v>
      </c>
      <c r="AV86" s="151">
        <f>SUM(AV55, -AV58)</f>
        <v>0.14679999999999999</v>
      </c>
      <c r="AW86" s="148">
        <f>SUM(AW53, -AW56)</f>
        <v>0.16059999999999999</v>
      </c>
      <c r="AX86" s="122">
        <f>SUM(AX52, -AX55)</f>
        <v>0.17030000000000001</v>
      </c>
      <c r="AY86" s="181">
        <f>SUM(AY53, -AY56)</f>
        <v>0.15629999999999999</v>
      </c>
      <c r="AZ86" s="148">
        <f>SUM(AZ52, -AZ55)</f>
        <v>0.14319999999999999</v>
      </c>
      <c r="BA86" s="118">
        <f>SUM(BA53, -BA57)</f>
        <v>0.14000000000000001</v>
      </c>
      <c r="BB86" s="181">
        <f>SUM(BB53, -BB57)</f>
        <v>0.1532</v>
      </c>
      <c r="BC86" s="148">
        <f>SUM(BC52, -BC55)</f>
        <v>0.16789999999999999</v>
      </c>
      <c r="BD86" s="118">
        <f>SUM(BD53, -BD57)</f>
        <v>0.15740000000000001</v>
      </c>
      <c r="BE86" s="178">
        <f>SUM(BE53, -BE57)</f>
        <v>0.2077</v>
      </c>
      <c r="BF86" s="146">
        <f>SUM(BF53, -BF57)</f>
        <v>0.20429999999999998</v>
      </c>
      <c r="BG86" s="118">
        <f>SUM(BG53, -BG57)</f>
        <v>0.19500000000000001</v>
      </c>
      <c r="BH86" s="178">
        <f>SUM(BH53, -BH57)</f>
        <v>0.17849999999999999</v>
      </c>
      <c r="BI86" s="168">
        <f>SUM(BI53, -BI57)</f>
        <v>0.16689999999999999</v>
      </c>
      <c r="BJ86" s="118">
        <f>SUM(BJ53, -BJ57)</f>
        <v>0.18679999999999999</v>
      </c>
      <c r="BK86" s="178">
        <f>SUM(BK53, -BK57)</f>
        <v>0.16539999999999999</v>
      </c>
      <c r="BL86" s="148">
        <f>SUM(BL52, -BL55)</f>
        <v>0.18720000000000001</v>
      </c>
      <c r="BM86" s="122">
        <f>SUM(BM52, -BM55)</f>
        <v>0.20290000000000002</v>
      </c>
      <c r="BN86" s="181">
        <f>SUM(BN51, -BN55)</f>
        <v>0.21590000000000001</v>
      </c>
      <c r="BO86" s="122">
        <f>SUM(BO54, -BO57)</f>
        <v>0.2205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56" t="s">
        <v>47</v>
      </c>
      <c r="E87" s="12" t="s">
        <v>36</v>
      </c>
      <c r="F87" s="157" t="s">
        <v>36</v>
      </c>
      <c r="G87" s="160" t="s">
        <v>41</v>
      </c>
      <c r="H87" s="119" t="s">
        <v>49</v>
      </c>
      <c r="I87" s="179" t="s">
        <v>42</v>
      </c>
      <c r="J87" s="144" t="s">
        <v>42</v>
      </c>
      <c r="K87" s="116" t="s">
        <v>63</v>
      </c>
      <c r="L87" s="179" t="s">
        <v>70</v>
      </c>
      <c r="M87" s="144" t="s">
        <v>70</v>
      </c>
      <c r="N87" s="116" t="s">
        <v>46</v>
      </c>
      <c r="O87" s="184" t="s">
        <v>64</v>
      </c>
      <c r="P87" s="165" t="s">
        <v>63</v>
      </c>
      <c r="Q87" s="125" t="s">
        <v>64</v>
      </c>
      <c r="R87" s="179" t="s">
        <v>65</v>
      </c>
      <c r="S87" s="225" t="s">
        <v>65</v>
      </c>
      <c r="T87" s="43" t="s">
        <v>65</v>
      </c>
      <c r="U87" s="159" t="s">
        <v>47</v>
      </c>
      <c r="V87" s="233" t="s">
        <v>52</v>
      </c>
      <c r="W87" s="97" t="s">
        <v>54</v>
      </c>
      <c r="X87" s="167" t="s">
        <v>59</v>
      </c>
      <c r="Y87" s="202" t="s">
        <v>41</v>
      </c>
      <c r="Z87" s="125" t="s">
        <v>47</v>
      </c>
      <c r="AA87" s="184" t="s">
        <v>53</v>
      </c>
      <c r="AB87" s="154" t="s">
        <v>57</v>
      </c>
      <c r="AC87" s="125" t="s">
        <v>63</v>
      </c>
      <c r="AD87" s="188" t="s">
        <v>48</v>
      </c>
      <c r="AE87" s="230" t="s">
        <v>67</v>
      </c>
      <c r="AF87" s="24" t="s">
        <v>51</v>
      </c>
      <c r="AG87" s="149" t="s">
        <v>55</v>
      </c>
      <c r="AH87" s="144" t="s">
        <v>55</v>
      </c>
      <c r="AI87" s="190" t="s">
        <v>44</v>
      </c>
      <c r="AJ87" s="201" t="s">
        <v>44</v>
      </c>
      <c r="AK87" s="239" t="s">
        <v>44</v>
      </c>
      <c r="AL87" s="24" t="s">
        <v>44</v>
      </c>
      <c r="AM87" s="167" t="s">
        <v>59</v>
      </c>
      <c r="AN87" s="166" t="s">
        <v>44</v>
      </c>
      <c r="AO87" s="190" t="s">
        <v>44</v>
      </c>
      <c r="AP87" s="184" t="s">
        <v>40</v>
      </c>
      <c r="AQ87" s="165" t="s">
        <v>64</v>
      </c>
      <c r="AR87" s="125" t="s">
        <v>64</v>
      </c>
      <c r="AS87" s="201" t="s">
        <v>44</v>
      </c>
      <c r="AT87" s="239" t="s">
        <v>44</v>
      </c>
      <c r="AU87" s="24" t="s">
        <v>52</v>
      </c>
      <c r="AV87" s="235" t="s">
        <v>37</v>
      </c>
      <c r="AW87" s="166" t="s">
        <v>37</v>
      </c>
      <c r="AX87" s="125" t="s">
        <v>47</v>
      </c>
      <c r="AY87" s="179" t="s">
        <v>42</v>
      </c>
      <c r="AZ87" s="165" t="s">
        <v>63</v>
      </c>
      <c r="BA87" s="262" t="s">
        <v>54</v>
      </c>
      <c r="BB87" s="179" t="s">
        <v>42</v>
      </c>
      <c r="BC87" s="166" t="s">
        <v>53</v>
      </c>
      <c r="BD87" s="119" t="s">
        <v>42</v>
      </c>
      <c r="BE87" s="184" t="s">
        <v>47</v>
      </c>
      <c r="BF87" s="165" t="s">
        <v>47</v>
      </c>
      <c r="BG87" s="170" t="s">
        <v>67</v>
      </c>
      <c r="BH87" s="265" t="s">
        <v>54</v>
      </c>
      <c r="BI87" s="165" t="s">
        <v>63</v>
      </c>
      <c r="BJ87" s="170" t="s">
        <v>67</v>
      </c>
      <c r="BK87" s="188" t="s">
        <v>67</v>
      </c>
      <c r="BL87" s="165" t="s">
        <v>40</v>
      </c>
      <c r="BM87" s="125" t="s">
        <v>40</v>
      </c>
      <c r="BN87" s="201" t="s">
        <v>44</v>
      </c>
      <c r="BO87" s="119" t="s">
        <v>49</v>
      </c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48">
        <f>SUM(D53, -D57)</f>
        <v>1.5699999999999999E-2</v>
      </c>
      <c r="E88" s="95">
        <f>SUM(E53, -E56)</f>
        <v>3.7900000000000003E-2</v>
      </c>
      <c r="F88" s="152">
        <f>SUM(F53, -F57)</f>
        <v>8.1100000000000005E-2</v>
      </c>
      <c r="G88" s="148">
        <f>SUM(G53, -G57)</f>
        <v>9.459999999999999E-2</v>
      </c>
      <c r="H88" s="122">
        <f>SUM(H52, -H55)</f>
        <v>0.10050000000000001</v>
      </c>
      <c r="I88" s="181">
        <f>SUM(I52, -I53)</f>
        <v>8.7900000000000006E-2</v>
      </c>
      <c r="J88" s="148">
        <f>SUM(J52, -J53)</f>
        <v>0.1066</v>
      </c>
      <c r="K88" s="118">
        <f>SUM(K52, -K53)</f>
        <v>0.10050000000000001</v>
      </c>
      <c r="L88" s="181">
        <f>SUM(L51, -L53)</f>
        <v>8.4699999999999998E-2</v>
      </c>
      <c r="M88" s="148">
        <f>SUM(M51, -M53)</f>
        <v>8.3199999999999996E-2</v>
      </c>
      <c r="N88" s="117">
        <f>SUM(N53, -N57)</f>
        <v>8.1199999999999994E-2</v>
      </c>
      <c r="O88" s="181">
        <f>SUM(O52, -O53)</f>
        <v>7.8899999999999998E-2</v>
      </c>
      <c r="P88" s="146">
        <f>SUM(P52, -P54)</f>
        <v>7.0900000000000005E-2</v>
      </c>
      <c r="Q88" s="122">
        <f>SUM(Q52, -Q54)</f>
        <v>8.9499999999999996E-2</v>
      </c>
      <c r="R88" s="181">
        <f>SUM(R51, -R52)</f>
        <v>9.2600000000000016E-2</v>
      </c>
      <c r="S88" s="226">
        <f>SUM(S51, -S52)</f>
        <v>0.10180000000000002</v>
      </c>
      <c r="T88" s="16">
        <f>SUM(T51, -T52)</f>
        <v>8.4400000000000017E-2</v>
      </c>
      <c r="U88" s="153">
        <f>SUM(U52, -U55)</f>
        <v>8.3199999999999996E-2</v>
      </c>
      <c r="V88" s="232">
        <f>SUM(V53, -V57)</f>
        <v>8.4099999999999994E-2</v>
      </c>
      <c r="W88" s="16">
        <f>SUM(W53, -W57)</f>
        <v>9.01E-2</v>
      </c>
      <c r="X88" s="147">
        <f>SUM(X53, -X58)</f>
        <v>0.1119</v>
      </c>
      <c r="Y88" s="148">
        <f>SUM(Y53, -Y57)</f>
        <v>0.13469999999999999</v>
      </c>
      <c r="Z88" s="122">
        <f>SUM(Z52, -Z54)</f>
        <v>0.15339999999999998</v>
      </c>
      <c r="AA88" s="178">
        <f>SUM(AA52, -AA54)</f>
        <v>0.13569999999999999</v>
      </c>
      <c r="AB88" s="146">
        <f>SUM(AB54, -AB58)</f>
        <v>9.9500000000000005E-2</v>
      </c>
      <c r="AC88" s="118">
        <f>SUM(AC52, -AC55)</f>
        <v>0.10930000000000001</v>
      </c>
      <c r="AD88" s="181">
        <f>SUM(AD53, -AD56)</f>
        <v>0.1137</v>
      </c>
      <c r="AE88" s="236">
        <f>SUM(AE53, -AE55)</f>
        <v>0.12990000000000002</v>
      </c>
      <c r="AF88" s="16">
        <f>SUM(AF54, -AF58)</f>
        <v>0.11979999999999999</v>
      </c>
      <c r="AG88" s="151">
        <f>SUM(AG51, -AG54)</f>
        <v>0.12520000000000001</v>
      </c>
      <c r="AH88" s="150">
        <f>SUM(AH51, -AH54)</f>
        <v>0.12670000000000001</v>
      </c>
      <c r="AI88" s="122">
        <f>SUM(AI53, -AI57)</f>
        <v>0.1234</v>
      </c>
      <c r="AJ88" s="181">
        <f>SUM(AJ53, -AJ57)</f>
        <v>0.12890000000000001</v>
      </c>
      <c r="AK88" s="226">
        <f>SUM(AK53, -AK57)</f>
        <v>0.1191</v>
      </c>
      <c r="AL88" s="16">
        <f>SUM(AL53, -AL57)</f>
        <v>0.13289999999999999</v>
      </c>
      <c r="AM88" s="147">
        <f>SUM(AM54, -AM58)</f>
        <v>0.1731</v>
      </c>
      <c r="AN88" s="148">
        <f>SUM(AN53, -AN56)</f>
        <v>0.17720000000000002</v>
      </c>
      <c r="AO88" s="122">
        <f>SUM(AO53, -AO56)</f>
        <v>0.156</v>
      </c>
      <c r="AP88" s="181">
        <f>SUM(AP52, -AP55)</f>
        <v>0.14779999999999999</v>
      </c>
      <c r="AQ88" s="148">
        <f>SUM(AQ52, -AQ54)</f>
        <v>0.13350000000000001</v>
      </c>
      <c r="AR88" s="122">
        <f>SUM(AR52, -AR54)</f>
        <v>0.12659999999999999</v>
      </c>
      <c r="AS88" s="181">
        <f>SUM(AS53, -AS56)</f>
        <v>0.1517</v>
      </c>
      <c r="AT88" s="226">
        <f>SUM(AT53, -AT57)</f>
        <v>0.14369999999999999</v>
      </c>
      <c r="AU88" s="96">
        <f>SUM(AU53, -AU56)</f>
        <v>0.14829999999999999</v>
      </c>
      <c r="AV88" s="153">
        <f>SUM(AV52, -AV55)</f>
        <v>0.1459</v>
      </c>
      <c r="AW88" s="148">
        <f>SUM(AW52, -AW55)</f>
        <v>0.15129999999999999</v>
      </c>
      <c r="AX88" s="122">
        <f>SUM(AX53, -AX56)</f>
        <v>0.15920000000000001</v>
      </c>
      <c r="AY88" s="181">
        <f>SUM(AY52, -AY55)</f>
        <v>0.15329999999999999</v>
      </c>
      <c r="AZ88" s="146">
        <f>SUM(AZ53, -AZ57)</f>
        <v>0.1353</v>
      </c>
      <c r="BA88" s="122">
        <f>SUM(BA51, -BA54)</f>
        <v>0.1361</v>
      </c>
      <c r="BB88" s="181">
        <f>SUM(BB52, -BB55)</f>
        <v>0.14630000000000001</v>
      </c>
      <c r="BC88" s="146">
        <f>SUM(BC51, -BC53)</f>
        <v>0.1656</v>
      </c>
      <c r="BD88" s="122">
        <f>SUM(BD52, -BD55)</f>
        <v>0.157</v>
      </c>
      <c r="BE88" s="181">
        <f>SUM(BE53, -BE56)</f>
        <v>0.17699999999999999</v>
      </c>
      <c r="BF88" s="148">
        <f>SUM(BF53, -BF56)</f>
        <v>0.17930000000000001</v>
      </c>
      <c r="BG88" s="210">
        <f>SUM(BG54, -BG57)</f>
        <v>0.16789999999999999</v>
      </c>
      <c r="BH88" s="181">
        <f>SUM(BH51, -BH54)</f>
        <v>0.153</v>
      </c>
      <c r="BI88" s="146">
        <f>SUM(BI54, -BI57)</f>
        <v>0.16639999999999999</v>
      </c>
      <c r="BJ88" s="210">
        <f>SUM(BJ54, -BJ57)</f>
        <v>0.17780000000000001</v>
      </c>
      <c r="BK88" s="189">
        <f>SUM(BK54, -BK57)</f>
        <v>0.15060000000000001</v>
      </c>
      <c r="BL88" s="148">
        <f>SUM(BL53, -BL56)</f>
        <v>0.17980000000000002</v>
      </c>
      <c r="BM88" s="122">
        <f>SUM(BM53, -BM56)</f>
        <v>0.17930000000000001</v>
      </c>
      <c r="BN88" s="181">
        <f>SUM(BN52, -BN55)</f>
        <v>0.20219999999999999</v>
      </c>
      <c r="BO88" s="122">
        <f>SUM(BO51, -BO55)</f>
        <v>0.20960000000000001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4" t="s">
        <v>39</v>
      </c>
      <c r="E89" s="12" t="s">
        <v>41</v>
      </c>
      <c r="F89" s="157" t="s">
        <v>41</v>
      </c>
      <c r="G89" s="158" t="s">
        <v>51</v>
      </c>
      <c r="H89" s="121" t="s">
        <v>41</v>
      </c>
      <c r="I89" s="182" t="s">
        <v>37</v>
      </c>
      <c r="J89" s="160" t="s">
        <v>37</v>
      </c>
      <c r="K89" s="125" t="s">
        <v>84</v>
      </c>
      <c r="L89" s="176" t="s">
        <v>52</v>
      </c>
      <c r="M89" s="154" t="s">
        <v>39</v>
      </c>
      <c r="N89" s="116" t="s">
        <v>39</v>
      </c>
      <c r="O89" s="179" t="s">
        <v>65</v>
      </c>
      <c r="P89" s="165" t="s">
        <v>64</v>
      </c>
      <c r="Q89" s="125" t="s">
        <v>63</v>
      </c>
      <c r="R89" s="184" t="s">
        <v>63</v>
      </c>
      <c r="S89" s="229" t="s">
        <v>64</v>
      </c>
      <c r="T89" s="37" t="s">
        <v>59</v>
      </c>
      <c r="U89" s="145" t="s">
        <v>39</v>
      </c>
      <c r="V89" s="230" t="s">
        <v>41</v>
      </c>
      <c r="W89" s="33" t="s">
        <v>63</v>
      </c>
      <c r="X89" s="159" t="s">
        <v>64</v>
      </c>
      <c r="Y89" s="187" t="s">
        <v>54</v>
      </c>
      <c r="Z89" s="126" t="s">
        <v>54</v>
      </c>
      <c r="AA89" s="188" t="s">
        <v>48</v>
      </c>
      <c r="AB89" s="165" t="s">
        <v>63</v>
      </c>
      <c r="AC89" s="125" t="s">
        <v>53</v>
      </c>
      <c r="AD89" s="184" t="s">
        <v>53</v>
      </c>
      <c r="AE89" s="239" t="s">
        <v>51</v>
      </c>
      <c r="AF89" s="37" t="s">
        <v>41</v>
      </c>
      <c r="AG89" s="167" t="s">
        <v>41</v>
      </c>
      <c r="AH89" s="202" t="s">
        <v>41</v>
      </c>
      <c r="AI89" s="119" t="s">
        <v>55</v>
      </c>
      <c r="AJ89" s="179" t="s">
        <v>55</v>
      </c>
      <c r="AK89" s="233" t="s">
        <v>57</v>
      </c>
      <c r="AL89" s="33" t="s">
        <v>64</v>
      </c>
      <c r="AM89" s="235" t="s">
        <v>37</v>
      </c>
      <c r="AN89" s="166" t="s">
        <v>37</v>
      </c>
      <c r="AO89" s="119" t="s">
        <v>68</v>
      </c>
      <c r="AP89" s="201" t="s">
        <v>44</v>
      </c>
      <c r="AQ89" s="166" t="s">
        <v>52</v>
      </c>
      <c r="AR89" s="190" t="s">
        <v>52</v>
      </c>
      <c r="AS89" s="184" t="s">
        <v>40</v>
      </c>
      <c r="AT89" s="239" t="s">
        <v>52</v>
      </c>
      <c r="AU89" s="12" t="s">
        <v>38</v>
      </c>
      <c r="AV89" s="159" t="s">
        <v>63</v>
      </c>
      <c r="AW89" s="160" t="s">
        <v>38</v>
      </c>
      <c r="AX89" s="121" t="s">
        <v>38</v>
      </c>
      <c r="AY89" s="265" t="s">
        <v>54</v>
      </c>
      <c r="AZ89" s="166" t="s">
        <v>53</v>
      </c>
      <c r="BA89" s="125" t="s">
        <v>47</v>
      </c>
      <c r="BB89" s="201" t="s">
        <v>53</v>
      </c>
      <c r="BC89" s="165" t="s">
        <v>47</v>
      </c>
      <c r="BD89" s="121" t="s">
        <v>38</v>
      </c>
      <c r="BE89" s="188" t="s">
        <v>67</v>
      </c>
      <c r="BF89" s="202" t="s">
        <v>67</v>
      </c>
      <c r="BG89" s="125" t="s">
        <v>47</v>
      </c>
      <c r="BH89" s="184" t="s">
        <v>40</v>
      </c>
      <c r="BI89" s="202" t="s">
        <v>41</v>
      </c>
      <c r="BJ89" s="125" t="s">
        <v>40</v>
      </c>
      <c r="BK89" s="185" t="s">
        <v>45</v>
      </c>
      <c r="BL89" s="165" t="s">
        <v>47</v>
      </c>
      <c r="BM89" s="125" t="s">
        <v>47</v>
      </c>
      <c r="BN89" s="188" t="s">
        <v>67</v>
      </c>
      <c r="BO89" s="170" t="s">
        <v>67</v>
      </c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46">
        <f>SUM(D52, -D55)</f>
        <v>1.5199999999999998E-2</v>
      </c>
      <c r="E90" s="16">
        <f>SUM(E53, -E55)</f>
        <v>3.6999999999999998E-2</v>
      </c>
      <c r="F90" s="153">
        <f>SUM(F53, -F56)</f>
        <v>7.6800000000000007E-2</v>
      </c>
      <c r="G90" s="148">
        <f>SUM(G54, -G58)</f>
        <v>9.0599999999999986E-2</v>
      </c>
      <c r="H90" s="122">
        <f>SUM(H53, -H57)</f>
        <v>9.8799999999999999E-2</v>
      </c>
      <c r="I90" s="181">
        <f>SUM(I53, -I58)</f>
        <v>7.22E-2</v>
      </c>
      <c r="J90" s="148">
        <f>SUM(J53, -J58)</f>
        <v>6.2799999999999995E-2</v>
      </c>
      <c r="K90" s="118">
        <f>SUM(K53, -K58)</f>
        <v>5.2700000000000004E-2</v>
      </c>
      <c r="L90" s="177">
        <f>SUM(L53, -L56)</f>
        <v>7.7899999999999997E-2</v>
      </c>
      <c r="M90" s="146">
        <f>SUM(M53, -M56)</f>
        <v>8.09E-2</v>
      </c>
      <c r="N90" s="118">
        <f>SUM(N53, -N56)</f>
        <v>8.0399999999999999E-2</v>
      </c>
      <c r="O90" s="181">
        <f>SUM(O51, -O52)</f>
        <v>7.2499999999999995E-2</v>
      </c>
      <c r="P90" s="148">
        <f>SUM(P52, -P53)</f>
        <v>6.7199999999999996E-2</v>
      </c>
      <c r="Q90" s="118">
        <f>SUM(Q52, -Q53)</f>
        <v>6.8999999999999992E-2</v>
      </c>
      <c r="R90" s="178">
        <f>SUM(R52, -R53)</f>
        <v>8.0299999999999996E-2</v>
      </c>
      <c r="S90" s="226">
        <f>SUM(S52, -S53)</f>
        <v>8.2699999999999996E-2</v>
      </c>
      <c r="T90" s="96">
        <f>SUM(T53, -T58)</f>
        <v>7.3399999999999993E-2</v>
      </c>
      <c r="U90" s="152">
        <f>SUM(U54, -U58)</f>
        <v>8.0199999999999994E-2</v>
      </c>
      <c r="V90" s="226">
        <f>SUM(V54, -V58)</f>
        <v>7.9499999999999987E-2</v>
      </c>
      <c r="W90" s="95">
        <f>SUM(W52, -W54)</f>
        <v>8.7099999999999997E-2</v>
      </c>
      <c r="X90" s="153">
        <f>SUM(X52, -X53)</f>
        <v>8.7400000000000005E-2</v>
      </c>
      <c r="Y90" s="148">
        <f>SUM(Y53, -Y56)</f>
        <v>0.12559999999999999</v>
      </c>
      <c r="Z90" s="122">
        <f>SUM(Z53, -Z56)</f>
        <v>0.10339999999999999</v>
      </c>
      <c r="AA90" s="181">
        <f>SUM(AA53, -AA56)</f>
        <v>0.13200000000000001</v>
      </c>
      <c r="AB90" s="146">
        <f>SUM(AB52, -AB54)</f>
        <v>9.7099999999999992E-2</v>
      </c>
      <c r="AC90" s="118">
        <f>SUM(AC52, -AC54)</f>
        <v>0.10400000000000001</v>
      </c>
      <c r="AD90" s="178">
        <f>SUM(AD52, -AD54)</f>
        <v>9.6999999999999989E-2</v>
      </c>
      <c r="AE90" s="226">
        <f>SUM(AE54, -AE58)</f>
        <v>0.11410000000000001</v>
      </c>
      <c r="AF90" s="16">
        <f>SUM(AF53, -AF56)</f>
        <v>0.11960000000000001</v>
      </c>
      <c r="AG90" s="153">
        <f>SUM(AG53, -AG56)</f>
        <v>0.1193</v>
      </c>
      <c r="AH90" s="148">
        <f>SUM(AH53, -AH56)</f>
        <v>0.12770000000000001</v>
      </c>
      <c r="AI90" s="120">
        <f>SUM(AI51, -AI53)</f>
        <v>0.11680000000000001</v>
      </c>
      <c r="AJ90" s="180">
        <f>SUM(AJ51, -AJ53)</f>
        <v>0.11770000000000001</v>
      </c>
      <c r="AK90" s="228">
        <f>SUM(AK55, -AK58)</f>
        <v>0.1113</v>
      </c>
      <c r="AL90" s="16">
        <f>SUM(AL52, -AL54)</f>
        <v>0.1188</v>
      </c>
      <c r="AM90" s="153">
        <f>SUM(AM53, -AM55)</f>
        <v>0.15960000000000002</v>
      </c>
      <c r="AN90" s="148">
        <f>SUM(AN53, -AN55)</f>
        <v>0.14800000000000002</v>
      </c>
      <c r="AO90" s="118">
        <f>SUM(AO51, -AO54)</f>
        <v>0.1368</v>
      </c>
      <c r="AP90" s="181">
        <f>SUM(AP53, -AP56)</f>
        <v>0.14300000000000002</v>
      </c>
      <c r="AQ90" s="155">
        <f>SUM(AQ53, -AQ57)</f>
        <v>0.13219999999999998</v>
      </c>
      <c r="AR90" s="117">
        <f>SUM(AR53, -AR57)</f>
        <v>0.14019999999999999</v>
      </c>
      <c r="AS90" s="181">
        <f>SUM(AS52, -AS55)</f>
        <v>0.1457</v>
      </c>
      <c r="AT90" s="232">
        <f>SUM(AT53, -AT56)</f>
        <v>0.12390000000000001</v>
      </c>
      <c r="AU90" s="98">
        <f>SUM(AU55, -AU58)</f>
        <v>0.14300000000000002</v>
      </c>
      <c r="AV90" s="152">
        <f>SUM(AV53, -AV56)</f>
        <v>0.13240000000000002</v>
      </c>
      <c r="AW90" s="150">
        <f>SUM(AW55, -AW58)</f>
        <v>0.15110000000000001</v>
      </c>
      <c r="AX90" s="120">
        <f>SUM(AX55, -AX58)</f>
        <v>0.14699999999999999</v>
      </c>
      <c r="AY90" s="181">
        <f>SUM(AY51, -AY54)</f>
        <v>0.14499999999999999</v>
      </c>
      <c r="AZ90" s="146">
        <f>SUM(AZ51, -AZ53)</f>
        <v>0.1305</v>
      </c>
      <c r="BA90" s="122">
        <f>SUM(BA53, -BA56)</f>
        <v>0.13140000000000002</v>
      </c>
      <c r="BB90" s="178">
        <f>SUM(BB51, -BB53)</f>
        <v>0.14560000000000001</v>
      </c>
      <c r="BC90" s="148">
        <f>SUM(BC53, -BC57)</f>
        <v>0.1454</v>
      </c>
      <c r="BD90" s="120">
        <f>SUM(BD55, -BD58)</f>
        <v>0.14730000000000001</v>
      </c>
      <c r="BE90" s="189">
        <f>SUM(BE54, -BE57)</f>
        <v>0.1731</v>
      </c>
      <c r="BF90" s="168">
        <f>SUM(BF54, -BF57)</f>
        <v>0.1779</v>
      </c>
      <c r="BG90" s="122">
        <f>SUM(BG53, -BG56)</f>
        <v>0.15720000000000001</v>
      </c>
      <c r="BH90" s="181">
        <f>SUM(BH53, -BH56)</f>
        <v>0.1507</v>
      </c>
      <c r="BI90" s="148">
        <f>SUM(BI53, -BI56)</f>
        <v>0.14529999999999998</v>
      </c>
      <c r="BJ90" s="122">
        <f>SUM(BJ53, -BJ56)</f>
        <v>0.14749999999999999</v>
      </c>
      <c r="BK90" s="189">
        <f>SUM(BK55, -BK58)</f>
        <v>0.13779999999999998</v>
      </c>
      <c r="BL90" s="148">
        <f>SUM(BL53, -BL55)</f>
        <v>0.16620000000000001</v>
      </c>
      <c r="BM90" s="122">
        <f>SUM(BM53, -BM55)</f>
        <v>0.16470000000000001</v>
      </c>
      <c r="BN90" s="189">
        <f>SUM(BN54, -BN57)</f>
        <v>0.20200000000000001</v>
      </c>
      <c r="BO90" s="210">
        <f>SUM(BO54, -BO56)</f>
        <v>0.20230000000000001</v>
      </c>
      <c r="BP90" s="7">
        <f t="shared" ref="BK90:BQ90" si="111">SUM(BP79, -BP86)</f>
        <v>0</v>
      </c>
      <c r="BQ90" s="7">
        <f t="shared" si="111"/>
        <v>0</v>
      </c>
      <c r="BS90" s="7">
        <f>SUM(BS79, -BS86,)</f>
        <v>0</v>
      </c>
      <c r="BT90" s="7">
        <f>SUM(BT79, -BT86,)</f>
        <v>0</v>
      </c>
      <c r="BU90" s="7">
        <f t="shared" ref="BU90:BX90" si="112">SUM(BU79, -BU86)</f>
        <v>0</v>
      </c>
      <c r="BV90" s="7">
        <f t="shared" si="112"/>
        <v>0</v>
      </c>
      <c r="BW90" s="7">
        <f t="shared" si="112"/>
        <v>0</v>
      </c>
      <c r="BX90" s="7">
        <f t="shared" si="112"/>
        <v>0</v>
      </c>
      <c r="BY90" s="7">
        <f>SUM(BY79, -BY86,)</f>
        <v>0</v>
      </c>
      <c r="BZ90" s="7">
        <f>SUM(BZ79, -BZ86,)</f>
        <v>0</v>
      </c>
      <c r="CA90" s="7">
        <f t="shared" ref="CA90:CD90" si="113">SUM(CA79, -CA86)</f>
        <v>0</v>
      </c>
      <c r="CB90" s="7">
        <f t="shared" si="113"/>
        <v>0</v>
      </c>
      <c r="CC90" s="7">
        <f t="shared" si="113"/>
        <v>0</v>
      </c>
      <c r="CD90" s="7">
        <f t="shared" si="113"/>
        <v>0</v>
      </c>
      <c r="CE90" s="7">
        <f>SUM(CE79, -CE86,)</f>
        <v>0</v>
      </c>
      <c r="CF90" s="7">
        <f>SUM(CF79, -CF86,)</f>
        <v>0</v>
      </c>
      <c r="CG90" s="7">
        <f t="shared" ref="CG90:CJ90" si="114">SUM(CG79, -CG86)</f>
        <v>0</v>
      </c>
      <c r="CH90" s="7">
        <f t="shared" si="114"/>
        <v>0</v>
      </c>
      <c r="CI90" s="7">
        <f t="shared" si="114"/>
        <v>0</v>
      </c>
      <c r="CJ90" s="7">
        <f t="shared" si="114"/>
        <v>0</v>
      </c>
      <c r="CK90" s="7">
        <f>SUM(CK79, -CK86,)</f>
        <v>0</v>
      </c>
      <c r="CL90" s="7">
        <f>SUM(CL79, -CL86,)</f>
        <v>0</v>
      </c>
      <c r="CM90" s="7">
        <f t="shared" ref="CM90:CP90" si="115">SUM(CM79, -CM86)</f>
        <v>0</v>
      </c>
      <c r="CN90" s="7">
        <f t="shared" si="115"/>
        <v>0</v>
      </c>
      <c r="CO90" s="7">
        <f t="shared" si="115"/>
        <v>0</v>
      </c>
      <c r="CP90" s="7">
        <f t="shared" si="115"/>
        <v>0</v>
      </c>
      <c r="CQ90" s="7">
        <f>SUM(CQ79, -CQ86,)</f>
        <v>0</v>
      </c>
      <c r="CR90" s="7">
        <f>SUM(CR79, -CR86,)</f>
        <v>0</v>
      </c>
      <c r="CS90" s="7">
        <f t="shared" ref="CS90:CV90" si="116">SUM(CS79, -CS86)</f>
        <v>0</v>
      </c>
      <c r="CT90" s="7">
        <f t="shared" si="116"/>
        <v>0</v>
      </c>
      <c r="CU90" s="7">
        <f t="shared" si="116"/>
        <v>0</v>
      </c>
      <c r="CV90" s="7">
        <f t="shared" si="116"/>
        <v>0</v>
      </c>
      <c r="CW90" s="7">
        <f>SUM(CW79, -CW86,)</f>
        <v>0</v>
      </c>
      <c r="CX90" s="7">
        <f>SUM(CX79, -CX86,)</f>
        <v>0</v>
      </c>
      <c r="CY90" s="7">
        <f t="shared" ref="CY90:DB90" si="117">SUM(CY79, -CY86)</f>
        <v>0</v>
      </c>
      <c r="CZ90" s="7">
        <f t="shared" si="117"/>
        <v>0</v>
      </c>
      <c r="DA90" s="7">
        <f t="shared" si="117"/>
        <v>0</v>
      </c>
      <c r="DB90" s="7">
        <f t="shared" si="117"/>
        <v>0</v>
      </c>
      <c r="DC90" s="7">
        <f>SUM(DC79, -DC86,)</f>
        <v>0</v>
      </c>
      <c r="DD90" s="7">
        <f>SUM(DD79, -DD86,)</f>
        <v>0</v>
      </c>
      <c r="DE90" s="7">
        <f t="shared" ref="DE90:DH90" si="118">SUM(DE79, -DE86)</f>
        <v>0</v>
      </c>
      <c r="DF90" s="7">
        <f t="shared" si="118"/>
        <v>0</v>
      </c>
      <c r="DG90" s="7">
        <f t="shared" si="118"/>
        <v>0</v>
      </c>
      <c r="DH90" s="7">
        <f t="shared" si="118"/>
        <v>0</v>
      </c>
      <c r="DI90" s="7">
        <f>SUM(DI79, -DI86,)</f>
        <v>0</v>
      </c>
      <c r="DJ90" s="7">
        <f>SUM(DJ79, -DJ86,)</f>
        <v>0</v>
      </c>
      <c r="DK90" s="7">
        <f t="shared" ref="DK90:DN90" si="119">SUM(DK79, -DK86)</f>
        <v>0</v>
      </c>
      <c r="DL90" s="7">
        <f t="shared" si="119"/>
        <v>0</v>
      </c>
      <c r="DM90" s="7">
        <f t="shared" si="119"/>
        <v>0</v>
      </c>
      <c r="DN90" s="7">
        <f t="shared" si="119"/>
        <v>0</v>
      </c>
      <c r="DO90" s="7">
        <f>SUM(DO79, -DO86,)</f>
        <v>0</v>
      </c>
      <c r="DP90" s="7">
        <f>SUM(DP79, -DP86,)</f>
        <v>0</v>
      </c>
      <c r="DQ90" s="7">
        <f t="shared" ref="DQ90:DT90" si="120">SUM(DQ79, -DQ86)</f>
        <v>0</v>
      </c>
      <c r="DR90" s="7">
        <f t="shared" si="120"/>
        <v>0</v>
      </c>
      <c r="DS90" s="7">
        <f t="shared" si="120"/>
        <v>0</v>
      </c>
      <c r="DT90" s="7">
        <f t="shared" si="120"/>
        <v>0</v>
      </c>
      <c r="DU90" s="7">
        <f>SUM(DU79, -DU86,)</f>
        <v>0</v>
      </c>
      <c r="DV90" s="7">
        <f>SUM(DV79, -DV86,)</f>
        <v>0</v>
      </c>
      <c r="DW90" s="7">
        <f t="shared" ref="DW90:DZ90" si="121">SUM(DW79, -DW86)</f>
        <v>0</v>
      </c>
      <c r="DX90" s="7">
        <f t="shared" si="121"/>
        <v>0</v>
      </c>
      <c r="DY90" s="7">
        <f t="shared" si="121"/>
        <v>0</v>
      </c>
      <c r="DZ90" s="7">
        <f t="shared" si="121"/>
        <v>0</v>
      </c>
      <c r="EA90" s="7">
        <f>SUM(EA79, -EA86,)</f>
        <v>0</v>
      </c>
      <c r="EB90" s="7">
        <f>SUM(EB79, -EB86,)</f>
        <v>0</v>
      </c>
      <c r="EC90" s="7">
        <f t="shared" ref="EC90:EI90" si="122">SUM(EC79, -EC86)</f>
        <v>0</v>
      </c>
      <c r="ED90" s="7">
        <f t="shared" si="122"/>
        <v>0</v>
      </c>
      <c r="EE90" s="7">
        <f t="shared" si="122"/>
        <v>0</v>
      </c>
      <c r="EF90" s="7">
        <f t="shared" si="122"/>
        <v>0</v>
      </c>
      <c r="EG90" s="7">
        <f t="shared" si="122"/>
        <v>0</v>
      </c>
      <c r="EH90" s="7">
        <f t="shared" si="122"/>
        <v>0</v>
      </c>
      <c r="EI90" s="7">
        <f t="shared" si="122"/>
        <v>0</v>
      </c>
    </row>
    <row r="91" spans="1:139" ht="15.75" thickBot="1" x14ac:dyDescent="0.3">
      <c r="A91" s="61"/>
      <c r="B91" s="61"/>
      <c r="C91" s="104"/>
      <c r="D91" s="156" t="s">
        <v>44</v>
      </c>
      <c r="E91" s="43" t="s">
        <v>60</v>
      </c>
      <c r="F91" s="157" t="s">
        <v>38</v>
      </c>
      <c r="G91" s="160" t="s">
        <v>40</v>
      </c>
      <c r="H91" s="119" t="s">
        <v>60</v>
      </c>
      <c r="I91" s="182" t="s">
        <v>38</v>
      </c>
      <c r="J91" s="160" t="s">
        <v>38</v>
      </c>
      <c r="K91" s="125" t="s">
        <v>53</v>
      </c>
      <c r="L91" s="188" t="s">
        <v>59</v>
      </c>
      <c r="M91" s="202" t="s">
        <v>59</v>
      </c>
      <c r="N91" s="116" t="s">
        <v>52</v>
      </c>
      <c r="O91" s="188" t="s">
        <v>41</v>
      </c>
      <c r="P91" s="202" t="s">
        <v>48</v>
      </c>
      <c r="Q91" s="116" t="s">
        <v>39</v>
      </c>
      <c r="R91" s="176" t="s">
        <v>52</v>
      </c>
      <c r="S91" s="230" t="s">
        <v>41</v>
      </c>
      <c r="T91" s="37" t="s">
        <v>41</v>
      </c>
      <c r="U91" s="159" t="s">
        <v>63</v>
      </c>
      <c r="V91" s="229" t="s">
        <v>64</v>
      </c>
      <c r="W91" s="46" t="s">
        <v>39</v>
      </c>
      <c r="X91" s="145" t="s">
        <v>57</v>
      </c>
      <c r="Y91" s="144" t="s">
        <v>68</v>
      </c>
      <c r="Z91" s="119" t="s">
        <v>68</v>
      </c>
      <c r="AA91" s="188" t="s">
        <v>67</v>
      </c>
      <c r="AB91" s="202" t="s">
        <v>48</v>
      </c>
      <c r="AC91" s="190" t="s">
        <v>51</v>
      </c>
      <c r="AD91" s="201" t="s">
        <v>51</v>
      </c>
      <c r="AE91" s="225" t="s">
        <v>55</v>
      </c>
      <c r="AF91" s="33" t="s">
        <v>53</v>
      </c>
      <c r="AG91" s="235" t="s">
        <v>44</v>
      </c>
      <c r="AH91" s="166" t="s">
        <v>44</v>
      </c>
      <c r="AI91" s="170" t="s">
        <v>48</v>
      </c>
      <c r="AJ91" s="188" t="s">
        <v>48</v>
      </c>
      <c r="AK91" s="229" t="s">
        <v>64</v>
      </c>
      <c r="AL91" s="46" t="s">
        <v>57</v>
      </c>
      <c r="AM91" s="149" t="s">
        <v>68</v>
      </c>
      <c r="AN91" s="144" t="s">
        <v>68</v>
      </c>
      <c r="AO91" s="190" t="s">
        <v>37</v>
      </c>
      <c r="AP91" s="182" t="s">
        <v>38</v>
      </c>
      <c r="AQ91" s="160" t="s">
        <v>38</v>
      </c>
      <c r="AR91" s="121" t="s">
        <v>38</v>
      </c>
      <c r="AS91" s="182" t="s">
        <v>38</v>
      </c>
      <c r="AT91" s="233" t="s">
        <v>57</v>
      </c>
      <c r="AU91" s="33" t="s">
        <v>40</v>
      </c>
      <c r="AV91" s="149" t="s">
        <v>68</v>
      </c>
      <c r="AW91" s="202" t="s">
        <v>67</v>
      </c>
      <c r="AX91" s="170" t="s">
        <v>67</v>
      </c>
      <c r="AY91" s="182" t="s">
        <v>38</v>
      </c>
      <c r="AZ91" s="160" t="s">
        <v>38</v>
      </c>
      <c r="BA91" s="121" t="s">
        <v>38</v>
      </c>
      <c r="BB91" s="182" t="s">
        <v>38</v>
      </c>
      <c r="BC91" s="165" t="s">
        <v>63</v>
      </c>
      <c r="BD91" s="190" t="s">
        <v>53</v>
      </c>
      <c r="BE91" s="184" t="s">
        <v>40</v>
      </c>
      <c r="BF91" s="165" t="s">
        <v>40</v>
      </c>
      <c r="BG91" s="125" t="s">
        <v>40</v>
      </c>
      <c r="BH91" s="188" t="s">
        <v>67</v>
      </c>
      <c r="BI91" s="165" t="s">
        <v>40</v>
      </c>
      <c r="BJ91" s="262" t="s">
        <v>54</v>
      </c>
      <c r="BK91" s="184" t="s">
        <v>40</v>
      </c>
      <c r="BL91" s="202" t="s">
        <v>67</v>
      </c>
      <c r="BM91" s="124" t="s">
        <v>45</v>
      </c>
      <c r="BN91" s="188" t="s">
        <v>41</v>
      </c>
      <c r="BO91" s="190" t="s">
        <v>44</v>
      </c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48">
        <f>SUM(D53, -D56)</f>
        <v>1.43E-2</v>
      </c>
      <c r="E92" s="16">
        <f>SUM(E52, -E54)</f>
        <v>3.4700000000000002E-2</v>
      </c>
      <c r="F92" s="153">
        <f>SUM(F53, -F55)</f>
        <v>7.039999999999999E-2</v>
      </c>
      <c r="G92" s="148">
        <f>SUM(G53, -G56)</f>
        <v>8.77E-2</v>
      </c>
      <c r="H92" s="122">
        <f>SUM(H52, -H54)</f>
        <v>8.9499999999999996E-2</v>
      </c>
      <c r="I92" s="181">
        <f>SUM(I53, -I57)</f>
        <v>4.7500000000000001E-2</v>
      </c>
      <c r="J92" s="148">
        <f>SUM(J53, -J57)</f>
        <v>4.87E-2</v>
      </c>
      <c r="K92" s="118">
        <f>SUM(K53, -K57)</f>
        <v>5.1000000000000004E-2</v>
      </c>
      <c r="L92" s="177">
        <f>SUM(L54, -L58)</f>
        <v>6.9499999999999992E-2</v>
      </c>
      <c r="M92" s="155">
        <f>SUM(M54, -M58)</f>
        <v>7.2399999999999992E-2</v>
      </c>
      <c r="N92" s="117">
        <f>SUM(N53, -N55)</f>
        <v>6.8599999999999994E-2</v>
      </c>
      <c r="O92" s="181">
        <f>SUM(O53, -O58)</f>
        <v>4.5799999999999993E-2</v>
      </c>
      <c r="P92" s="148">
        <f>SUM(P53, -P58)</f>
        <v>2.5600000000000001E-2</v>
      </c>
      <c r="Q92" s="118">
        <f>SUM(Q53, -Q58)</f>
        <v>4.02E-2</v>
      </c>
      <c r="R92" s="177">
        <f>SUM(R53, -R58)</f>
        <v>5.1400000000000001E-2</v>
      </c>
      <c r="S92" s="226">
        <f>SUM(S53, -S58)</f>
        <v>5.4400000000000004E-2</v>
      </c>
      <c r="T92" s="16">
        <f>SUM(T53, -T57)</f>
        <v>7.3200000000000001E-2</v>
      </c>
      <c r="U92" s="152">
        <f>SUM(U52, -U54)</f>
        <v>7.2000000000000008E-2</v>
      </c>
      <c r="V92" s="226">
        <f>SUM(V52, -V54)</f>
        <v>7.8699999999999992E-2</v>
      </c>
      <c r="W92" s="95">
        <f>SUM(W54, -W58)</f>
        <v>8.2799999999999999E-2</v>
      </c>
      <c r="X92" s="152">
        <f>SUM(X54, -X58)</f>
        <v>8.6099999999999996E-2</v>
      </c>
      <c r="Y92" s="146">
        <f>SUM(Y51, -Y53)</f>
        <v>0.11080000000000001</v>
      </c>
      <c r="Z92" s="118">
        <f>SUM(Z51, -Z53)</f>
        <v>9.2200000000000004E-2</v>
      </c>
      <c r="AA92" s="189">
        <f>SUM(AA53, -AA55)</f>
        <v>0.10059999999999999</v>
      </c>
      <c r="AB92" s="148">
        <f>SUM(AB53, -AB56)</f>
        <v>8.8200000000000001E-2</v>
      </c>
      <c r="AC92" s="122">
        <f>SUM(AC54, -AC58)</f>
        <v>9.3599999999999989E-2</v>
      </c>
      <c r="AD92" s="181">
        <f>SUM(AD54, -AD58)</f>
        <v>9.240000000000001E-2</v>
      </c>
      <c r="AE92" s="227">
        <f>SUM(AE51, -AE54)</f>
        <v>0.10850000000000001</v>
      </c>
      <c r="AF92" s="95">
        <f>SUM(AF52, -AF54)</f>
        <v>0.1027</v>
      </c>
      <c r="AG92" s="153">
        <f>SUM(AG54, -AG57)</f>
        <v>0.1051</v>
      </c>
      <c r="AH92" s="148">
        <f>SUM(AH54, -AH57)</f>
        <v>0.1216</v>
      </c>
      <c r="AI92" s="122">
        <f>SUM(AI54, -AI57)</f>
        <v>0.1031</v>
      </c>
      <c r="AJ92" s="181">
        <f>SUM(AJ54, -AJ57)</f>
        <v>0.10830000000000001</v>
      </c>
      <c r="AK92" s="226">
        <f>SUM(AK52, -AK54)</f>
        <v>0.1099</v>
      </c>
      <c r="AL92" s="95">
        <f>SUM(AL55, -AL58)</f>
        <v>0.11859999999999998</v>
      </c>
      <c r="AM92" s="152">
        <f>SUM(AM51, -AM54)</f>
        <v>0.14220000000000002</v>
      </c>
      <c r="AN92" s="146">
        <f>SUM(AN51, -AN54)</f>
        <v>0.1426</v>
      </c>
      <c r="AO92" s="122">
        <f>SUM(AO53, -AO55)</f>
        <v>0.1341</v>
      </c>
      <c r="AP92" s="180">
        <f>SUM(AP55, -AP58)</f>
        <v>0.13</v>
      </c>
      <c r="AQ92" s="150">
        <f>SUM(AQ55, -AQ58)</f>
        <v>0.12819999999999998</v>
      </c>
      <c r="AR92" s="120">
        <f>SUM(AR55, -AR58)</f>
        <v>0.1525</v>
      </c>
      <c r="AS92" s="180">
        <f>SUM(AS55, -AS58)</f>
        <v>0.14380000000000001</v>
      </c>
      <c r="AT92" s="228">
        <f>SUM(AT56, -AT58)</f>
        <v>0.1142</v>
      </c>
      <c r="AU92" s="16">
        <f>SUM(AU52, -AU55)</f>
        <v>0.1169</v>
      </c>
      <c r="AV92" s="152">
        <f>SUM(AV51, -AV54)</f>
        <v>0.1215</v>
      </c>
      <c r="AW92" s="168">
        <f>SUM(AW54, -AW57)</f>
        <v>0.1242</v>
      </c>
      <c r="AX92" s="210">
        <f>SUM(AX54, -AX57)</f>
        <v>0.12689999999999999</v>
      </c>
      <c r="AY92" s="180">
        <f>SUM(AY55, -AY58)</f>
        <v>0.12740000000000001</v>
      </c>
      <c r="AZ92" s="150">
        <f>SUM(AZ55, -AZ58)</f>
        <v>0.12590000000000001</v>
      </c>
      <c r="BA92" s="120">
        <f>SUM(BA55, -BA58)</f>
        <v>0.13100000000000001</v>
      </c>
      <c r="BB92" s="180">
        <f>SUM(BB55, -BB58)</f>
        <v>0.1396</v>
      </c>
      <c r="BC92" s="146">
        <f>SUM(BC53, -BC56)</f>
        <v>0.13739999999999999</v>
      </c>
      <c r="BD92" s="118">
        <f>SUM(BD51, -BD53)</f>
        <v>0.1462</v>
      </c>
      <c r="BE92" s="181">
        <f>SUM(BE53, -BE55)</f>
        <v>0.1663</v>
      </c>
      <c r="BF92" s="148">
        <f>SUM(BF53, -BF55)</f>
        <v>0.17220000000000002</v>
      </c>
      <c r="BG92" s="122">
        <f>SUM(BG53, -BG55)</f>
        <v>0.15629999999999999</v>
      </c>
      <c r="BH92" s="189">
        <f>SUM(BH54, -BH57)</f>
        <v>0.14879999999999999</v>
      </c>
      <c r="BI92" s="148">
        <f>SUM(BI54, -BI56)</f>
        <v>0.14479999999999998</v>
      </c>
      <c r="BJ92" s="122">
        <f>SUM(BJ51, -BJ54)</f>
        <v>0.14419999999999999</v>
      </c>
      <c r="BK92" s="181">
        <f>SUM(BK53, -BK56)</f>
        <v>0.13389999999999999</v>
      </c>
      <c r="BL92" s="168">
        <f>SUM(BL54, -BL57)</f>
        <v>0.16209999999999999</v>
      </c>
      <c r="BM92" s="210">
        <f>SUM(BM55, -BM58)</f>
        <v>0.16420000000000001</v>
      </c>
      <c r="BN92" s="181">
        <f>SUM(BN54, -BN56)</f>
        <v>0.19519999999999998</v>
      </c>
      <c r="BO92" s="122">
        <f>SUM(BO52, -BO55)</f>
        <v>0.20130000000000001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4" t="s">
        <v>57</v>
      </c>
      <c r="E93" s="12" t="s">
        <v>38</v>
      </c>
      <c r="F93" s="157" t="s">
        <v>40</v>
      </c>
      <c r="G93" s="144" t="s">
        <v>49</v>
      </c>
      <c r="H93" s="121" t="s">
        <v>40</v>
      </c>
      <c r="I93" s="176" t="s">
        <v>70</v>
      </c>
      <c r="J93" s="165" t="s">
        <v>53</v>
      </c>
      <c r="K93" s="121" t="s">
        <v>38</v>
      </c>
      <c r="L93" s="176" t="s">
        <v>39</v>
      </c>
      <c r="M93" s="154" t="s">
        <v>52</v>
      </c>
      <c r="N93" s="170" t="s">
        <v>59</v>
      </c>
      <c r="O93" s="176" t="s">
        <v>39</v>
      </c>
      <c r="P93" s="202" t="s">
        <v>41</v>
      </c>
      <c r="Q93" s="116" t="s">
        <v>46</v>
      </c>
      <c r="R93" s="176" t="s">
        <v>46</v>
      </c>
      <c r="S93" s="231" t="s">
        <v>54</v>
      </c>
      <c r="T93" s="33" t="s">
        <v>64</v>
      </c>
      <c r="U93" s="164" t="s">
        <v>36</v>
      </c>
      <c r="V93" s="234" t="s">
        <v>36</v>
      </c>
      <c r="W93" s="46" t="s">
        <v>52</v>
      </c>
      <c r="X93" s="167" t="s">
        <v>41</v>
      </c>
      <c r="Y93" s="154" t="s">
        <v>57</v>
      </c>
      <c r="Z93" s="170" t="s">
        <v>67</v>
      </c>
      <c r="AA93" s="201" t="s">
        <v>51</v>
      </c>
      <c r="AB93" s="144" t="s">
        <v>68</v>
      </c>
      <c r="AC93" s="116" t="s">
        <v>57</v>
      </c>
      <c r="AD93" s="201" t="s">
        <v>37</v>
      </c>
      <c r="AE93" s="229" t="s">
        <v>53</v>
      </c>
      <c r="AF93" s="46" t="s">
        <v>57</v>
      </c>
      <c r="AG93" s="159" t="s">
        <v>53</v>
      </c>
      <c r="AH93" s="154" t="s">
        <v>57</v>
      </c>
      <c r="AI93" s="116" t="s">
        <v>57</v>
      </c>
      <c r="AJ93" s="201" t="s">
        <v>52</v>
      </c>
      <c r="AK93" s="225" t="s">
        <v>55</v>
      </c>
      <c r="AL93" s="24" t="s">
        <v>37</v>
      </c>
      <c r="AM93" s="159" t="s">
        <v>64</v>
      </c>
      <c r="AN93" s="160" t="s">
        <v>38</v>
      </c>
      <c r="AO93" s="125" t="s">
        <v>64</v>
      </c>
      <c r="AP93" s="184" t="s">
        <v>64</v>
      </c>
      <c r="AQ93" s="166" t="s">
        <v>44</v>
      </c>
      <c r="AR93" s="190" t="s">
        <v>44</v>
      </c>
      <c r="AS93" s="184" t="s">
        <v>64</v>
      </c>
      <c r="AT93" s="229" t="s">
        <v>40</v>
      </c>
      <c r="AU93" s="24" t="s">
        <v>37</v>
      </c>
      <c r="AV93" s="271" t="s">
        <v>54</v>
      </c>
      <c r="AW93" s="165" t="s">
        <v>40</v>
      </c>
      <c r="AX93" s="262" t="s">
        <v>54</v>
      </c>
      <c r="AY93" s="184" t="s">
        <v>40</v>
      </c>
      <c r="AZ93" s="202" t="s">
        <v>67</v>
      </c>
      <c r="BA93" s="170" t="s">
        <v>67</v>
      </c>
      <c r="BB93" s="188" t="s">
        <v>48</v>
      </c>
      <c r="BC93" s="160" t="s">
        <v>38</v>
      </c>
      <c r="BD93" s="125" t="s">
        <v>47</v>
      </c>
      <c r="BE93" s="265" t="s">
        <v>54</v>
      </c>
      <c r="BF93" s="202" t="s">
        <v>48</v>
      </c>
      <c r="BG93" s="262" t="s">
        <v>54</v>
      </c>
      <c r="BH93" s="184" t="s">
        <v>47</v>
      </c>
      <c r="BI93" s="202" t="s">
        <v>48</v>
      </c>
      <c r="BJ93" s="125" t="s">
        <v>47</v>
      </c>
      <c r="BK93" s="182" t="s">
        <v>38</v>
      </c>
      <c r="BL93" s="156" t="s">
        <v>45</v>
      </c>
      <c r="BM93" s="170" t="s">
        <v>67</v>
      </c>
      <c r="BN93" s="184" t="s">
        <v>47</v>
      </c>
      <c r="BO93" s="125" t="s">
        <v>47</v>
      </c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46">
        <f>SUM(D52, -D54)</f>
        <v>1.3599999999999999E-2</v>
      </c>
      <c r="E94" s="16">
        <f>SUM(E53, -E54)</f>
        <v>3.3500000000000002E-2</v>
      </c>
      <c r="F94" s="153">
        <f>SUM(F53, -F54)</f>
        <v>6.5199999999999994E-2</v>
      </c>
      <c r="G94" s="148">
        <f>SUM(G52, -G55)</f>
        <v>7.9899999999999999E-2</v>
      </c>
      <c r="H94" s="122">
        <f>SUM(H53, -H56)</f>
        <v>8.9099999999999999E-2</v>
      </c>
      <c r="I94" s="181">
        <f>SUM(I51, -I52)</f>
        <v>4.4599999999999987E-2</v>
      </c>
      <c r="J94" s="146">
        <f>SUM(J54, -J58)</f>
        <v>4.3299999999999991E-2</v>
      </c>
      <c r="K94" s="122">
        <f>SUM(K54, -K58)</f>
        <v>4.82E-2</v>
      </c>
      <c r="L94" s="178">
        <f>SUM(L53, -L55)</f>
        <v>6.7900000000000002E-2</v>
      </c>
      <c r="M94" s="155">
        <f>SUM(M53, -M55)</f>
        <v>7.1399999999999991E-2</v>
      </c>
      <c r="N94" s="117">
        <f>SUM(N54, -N58)</f>
        <v>5.91E-2</v>
      </c>
      <c r="O94" s="178">
        <f>SUM(O54, -O58)</f>
        <v>4.3699999999999996E-2</v>
      </c>
      <c r="P94" s="148">
        <f>SUM(P53, -P57)</f>
        <v>2.4299999999999999E-2</v>
      </c>
      <c r="Q94" s="117">
        <f>SUM(Q53, -Q57)</f>
        <v>3.9599999999999996E-2</v>
      </c>
      <c r="R94" s="177">
        <f>SUM(R53, -R57)</f>
        <v>3.9199999999999999E-2</v>
      </c>
      <c r="S94" s="226">
        <f>SUM(S53, -S57)</f>
        <v>5.0700000000000002E-2</v>
      </c>
      <c r="T94" s="16">
        <f>SUM(T52, -T53)</f>
        <v>7.1800000000000003E-2</v>
      </c>
      <c r="U94" s="152">
        <f>SUM(U55, -U58)</f>
        <v>6.8999999999999992E-2</v>
      </c>
      <c r="V94" s="228">
        <f>SUM(V55, -V58)</f>
        <v>7.0800000000000002E-2</v>
      </c>
      <c r="W94" s="96">
        <f>SUM(W54, -W57)</f>
        <v>8.1900000000000001E-2</v>
      </c>
      <c r="X94" s="153">
        <f>SUM(X53, -X57)</f>
        <v>8.2199999999999995E-2</v>
      </c>
      <c r="Y94" s="146">
        <f>SUM(Y54, -Y58)</f>
        <v>7.51E-2</v>
      </c>
      <c r="Z94" s="210">
        <f>SUM(Z53, -Z55)</f>
        <v>9.1999999999999998E-2</v>
      </c>
      <c r="AA94" s="181">
        <f>SUM(AA54, -AA58)</f>
        <v>9.3200000000000005E-2</v>
      </c>
      <c r="AB94" s="146">
        <f>SUM(AB51, -AB53)</f>
        <v>8.7599999999999997E-2</v>
      </c>
      <c r="AC94" s="118">
        <f>SUM(AC55, -AC58)</f>
        <v>8.829999999999999E-2</v>
      </c>
      <c r="AD94" s="181">
        <f>SUM(AD54, -AD57)</f>
        <v>8.48E-2</v>
      </c>
      <c r="AE94" s="228">
        <f>SUM(AE52, -AE54)</f>
        <v>0.10469999999999999</v>
      </c>
      <c r="AF94" s="95">
        <f>SUM(AF55, -AF58)</f>
        <v>9.7799999999999998E-2</v>
      </c>
      <c r="AG94" s="152">
        <f>SUM(AG52, -AG54)</f>
        <v>0.10060000000000001</v>
      </c>
      <c r="AH94" s="146">
        <f>SUM(AH55, -AH58)</f>
        <v>0.1019</v>
      </c>
      <c r="AI94" s="118">
        <f>SUM(AI55, -AI58)</f>
        <v>9.4500000000000015E-2</v>
      </c>
      <c r="AJ94" s="177">
        <f>SUM(AJ53, -AJ56)</f>
        <v>0.10139999999999999</v>
      </c>
      <c r="AK94" s="227">
        <f>SUM(AK51, -AK53)</f>
        <v>0.10909999999999999</v>
      </c>
      <c r="AL94" s="16">
        <f>SUM(AL53, -AL56)</f>
        <v>0.10680000000000001</v>
      </c>
      <c r="AM94" s="153">
        <f>SUM(AM52, -AM54)</f>
        <v>0.12249999999999998</v>
      </c>
      <c r="AN94" s="150">
        <f>SUM(AN55, -AN58)</f>
        <v>0.11660000000000001</v>
      </c>
      <c r="AO94" s="122">
        <f>SUM(AO52, -AO54)</f>
        <v>0.12249999999999998</v>
      </c>
      <c r="AP94" s="181">
        <f>SUM(AP52, -AP54)</f>
        <v>0.1182</v>
      </c>
      <c r="AQ94" s="148">
        <f>SUM(AQ53, -AQ56)</f>
        <v>0.1239</v>
      </c>
      <c r="AR94" s="122">
        <f>SUM(AR53, -AR56)</f>
        <v>0.1391</v>
      </c>
      <c r="AS94" s="181">
        <f>SUM(AS52, -AS54)</f>
        <v>0.12789999999999999</v>
      </c>
      <c r="AT94" s="226">
        <f>SUM(AT52, -AT55)</f>
        <v>0.11269999999999999</v>
      </c>
      <c r="AU94" s="16">
        <f>SUM(AU53, -AU55)</f>
        <v>0.11209999999999999</v>
      </c>
      <c r="AV94" s="153">
        <f>SUM(AV52, -AV54)</f>
        <v>0.11900000000000001</v>
      </c>
      <c r="AW94" s="148">
        <f>SUM(AW53, -AW55)</f>
        <v>0.1172</v>
      </c>
      <c r="AX94" s="122">
        <f>SUM(AX51, -AX54)</f>
        <v>0.12470000000000001</v>
      </c>
      <c r="AY94" s="181">
        <f>SUM(AY53, -AY55)</f>
        <v>0.1237</v>
      </c>
      <c r="AZ94" s="168">
        <f>SUM(AZ54, -AZ57)</f>
        <v>0.11879999999999999</v>
      </c>
      <c r="BA94" s="210">
        <f>SUM(BA54, -BA57)</f>
        <v>0.1168</v>
      </c>
      <c r="BB94" s="181">
        <f>SUM(BB54, -BB57)</f>
        <v>0.12709999999999999</v>
      </c>
      <c r="BC94" s="150">
        <f>SUM(BC55, -BC58)</f>
        <v>0.13600000000000001</v>
      </c>
      <c r="BD94" s="122">
        <f>SUM(BD53, -BD56)</f>
        <v>0.14599999999999999</v>
      </c>
      <c r="BE94" s="181">
        <f>SUM(BE51, -BE54)</f>
        <v>0.16420000000000001</v>
      </c>
      <c r="BF94" s="148">
        <f>SUM(BF54, -BF56)</f>
        <v>0.15290000000000001</v>
      </c>
      <c r="BG94" s="122">
        <f>SUM(BG51, -BG54)</f>
        <v>0.13550000000000001</v>
      </c>
      <c r="BH94" s="181">
        <f>SUM(BH53, -BH55)</f>
        <v>0.1447</v>
      </c>
      <c r="BI94" s="148">
        <f>SUM(BI53, -BI55)</f>
        <v>0.13109999999999999</v>
      </c>
      <c r="BJ94" s="122">
        <f>SUM(BJ53, -BJ55)</f>
        <v>0.13869999999999999</v>
      </c>
      <c r="BK94" s="180">
        <f>SUM(BK56, -BK58)</f>
        <v>0.12809999999999999</v>
      </c>
      <c r="BL94" s="168">
        <f>SUM(BL55, -BL58)</f>
        <v>0.15640000000000001</v>
      </c>
      <c r="BM94" s="210">
        <f>SUM(BM54, -BM57)</f>
        <v>0.15720000000000001</v>
      </c>
      <c r="BN94" s="181">
        <f>SUM(BN53, -BN55)</f>
        <v>0.19370000000000001</v>
      </c>
      <c r="BO94" s="122">
        <f>SUM(BO53, -BO55)</f>
        <v>0.1993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56" t="s">
        <v>36</v>
      </c>
      <c r="E95" s="28" t="s">
        <v>51</v>
      </c>
      <c r="F95" s="145" t="s">
        <v>39</v>
      </c>
      <c r="G95" s="156" t="s">
        <v>44</v>
      </c>
      <c r="H95" s="121" t="s">
        <v>36</v>
      </c>
      <c r="I95" s="182" t="s">
        <v>36</v>
      </c>
      <c r="J95" s="160" t="s">
        <v>36</v>
      </c>
      <c r="K95" s="121" t="s">
        <v>37</v>
      </c>
      <c r="L95" s="184" t="s">
        <v>64</v>
      </c>
      <c r="M95" s="165" t="s">
        <v>64</v>
      </c>
      <c r="N95" s="125" t="s">
        <v>64</v>
      </c>
      <c r="O95" s="188" t="s">
        <v>59</v>
      </c>
      <c r="P95" s="202" t="s">
        <v>59</v>
      </c>
      <c r="Q95" s="116" t="s">
        <v>57</v>
      </c>
      <c r="R95" s="176" t="s">
        <v>57</v>
      </c>
      <c r="S95" s="230" t="s">
        <v>59</v>
      </c>
      <c r="T95" s="97" t="s">
        <v>54</v>
      </c>
      <c r="U95" s="159" t="s">
        <v>64</v>
      </c>
      <c r="V95" s="231" t="s">
        <v>54</v>
      </c>
      <c r="W95" s="33" t="s">
        <v>64</v>
      </c>
      <c r="X95" s="162" t="s">
        <v>54</v>
      </c>
      <c r="Y95" s="202" t="s">
        <v>48</v>
      </c>
      <c r="Z95" s="170" t="s">
        <v>48</v>
      </c>
      <c r="AA95" s="183" t="s">
        <v>54</v>
      </c>
      <c r="AB95" s="166" t="s">
        <v>51</v>
      </c>
      <c r="AC95" s="190" t="s">
        <v>37</v>
      </c>
      <c r="AD95" s="176" t="s">
        <v>57</v>
      </c>
      <c r="AE95" s="239" t="s">
        <v>37</v>
      </c>
      <c r="AF95" s="43" t="s">
        <v>68</v>
      </c>
      <c r="AG95" s="167" t="s">
        <v>67</v>
      </c>
      <c r="AH95" s="165" t="s">
        <v>53</v>
      </c>
      <c r="AI95" s="125" t="s">
        <v>64</v>
      </c>
      <c r="AJ95" s="201" t="s">
        <v>37</v>
      </c>
      <c r="AK95" s="261" t="s">
        <v>38</v>
      </c>
      <c r="AL95" s="12" t="s">
        <v>38</v>
      </c>
      <c r="AM95" s="157" t="s">
        <v>38</v>
      </c>
      <c r="AN95" s="165" t="s">
        <v>64</v>
      </c>
      <c r="AO95" s="121" t="s">
        <v>38</v>
      </c>
      <c r="AP95" s="179" t="s">
        <v>55</v>
      </c>
      <c r="AQ95" s="144" t="s">
        <v>55</v>
      </c>
      <c r="AR95" s="119" t="s">
        <v>55</v>
      </c>
      <c r="AS95" s="201" t="s">
        <v>37</v>
      </c>
      <c r="AT95" s="229" t="s">
        <v>64</v>
      </c>
      <c r="AU95" s="33" t="s">
        <v>64</v>
      </c>
      <c r="AV95" s="145" t="s">
        <v>57</v>
      </c>
      <c r="AW95" s="202" t="s">
        <v>48</v>
      </c>
      <c r="AX95" s="125" t="s">
        <v>40</v>
      </c>
      <c r="AY95" s="188" t="s">
        <v>67</v>
      </c>
      <c r="AZ95" s="165" t="s">
        <v>47</v>
      </c>
      <c r="BA95" s="190" t="s">
        <v>53</v>
      </c>
      <c r="BB95" s="184" t="s">
        <v>63</v>
      </c>
      <c r="BC95" s="202" t="s">
        <v>48</v>
      </c>
      <c r="BD95" s="170" t="s">
        <v>67</v>
      </c>
      <c r="BE95" s="188" t="s">
        <v>48</v>
      </c>
      <c r="BF95" s="202" t="s">
        <v>41</v>
      </c>
      <c r="BG95" s="170" t="s">
        <v>48</v>
      </c>
      <c r="BH95" s="201" t="s">
        <v>53</v>
      </c>
      <c r="BI95" s="165" t="s">
        <v>47</v>
      </c>
      <c r="BJ95" s="170" t="s">
        <v>41</v>
      </c>
      <c r="BK95" s="184" t="s">
        <v>47</v>
      </c>
      <c r="BL95" s="160" t="s">
        <v>38</v>
      </c>
      <c r="BM95" s="121" t="s">
        <v>38</v>
      </c>
      <c r="BN95" s="185" t="s">
        <v>45</v>
      </c>
      <c r="BO95" s="124" t="s">
        <v>45</v>
      </c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46">
        <f>SUM(D53, -D55)</f>
        <v>1.12E-2</v>
      </c>
      <c r="E96" s="16">
        <f>SUM(E54, -E58)</f>
        <v>3.3100000000000004E-2</v>
      </c>
      <c r="F96" s="152">
        <f>SUM(F51, -F53)</f>
        <v>4.2700000000000002E-2</v>
      </c>
      <c r="G96" s="148">
        <f>SUM(G55, -G58)</f>
        <v>6.7199999999999996E-2</v>
      </c>
      <c r="H96" s="118">
        <f>SUM(H53, -H55)</f>
        <v>7.6800000000000007E-2</v>
      </c>
      <c r="I96" s="178">
        <f>SUM(I53, -I56)</f>
        <v>4.4400000000000002E-2</v>
      </c>
      <c r="J96" s="146">
        <f>SUM(J53, -J56)</f>
        <v>3.6499999999999998E-2</v>
      </c>
      <c r="K96" s="122">
        <f>SUM(K54, -K57)</f>
        <v>4.65E-2</v>
      </c>
      <c r="L96" s="181">
        <f>SUM(L52, -L54)</f>
        <v>6.5700000000000008E-2</v>
      </c>
      <c r="M96" s="148">
        <f>SUM(M52, -M54)</f>
        <v>6.8700000000000011E-2</v>
      </c>
      <c r="N96" s="122">
        <f>SUM(N52, -N54)</f>
        <v>5.7800000000000004E-2</v>
      </c>
      <c r="O96" s="177">
        <f>SUM(O53, -O57)</f>
        <v>3.4199999999999994E-2</v>
      </c>
      <c r="P96" s="155">
        <f>SUM(P53, -P56)</f>
        <v>2.3900000000000001E-2</v>
      </c>
      <c r="Q96" s="118">
        <f>SUM(Q53, -Q56)</f>
        <v>3.7999999999999999E-2</v>
      </c>
      <c r="R96" s="178">
        <f>SUM(R53, -R56)</f>
        <v>3.9E-2</v>
      </c>
      <c r="S96" s="232">
        <f>SUM(S53, -S56)</f>
        <v>4.6600000000000003E-2</v>
      </c>
      <c r="T96" s="16">
        <f>SUM(T53, -T56)</f>
        <v>6.8199999999999997E-2</v>
      </c>
      <c r="U96" s="153">
        <f>SUM(U52, -U53)</f>
        <v>6.0900000000000003E-2</v>
      </c>
      <c r="V96" s="226">
        <f>SUM(V54, -V57)</f>
        <v>6.6599999999999993E-2</v>
      </c>
      <c r="W96" s="16">
        <f>SUM(W52, -W53)</f>
        <v>7.8899999999999998E-2</v>
      </c>
      <c r="X96" s="153">
        <f>SUM(X53, -X56)</f>
        <v>7.5899999999999995E-2</v>
      </c>
      <c r="Y96" s="148">
        <f>SUM(Y53, -Y55)</f>
        <v>7.4999999999999997E-2</v>
      </c>
      <c r="Z96" s="122">
        <f>SUM(Z53, -Z54)</f>
        <v>9.0799999999999992E-2</v>
      </c>
      <c r="AA96" s="181">
        <f>SUM(AA53, -AA54)</f>
        <v>8.1600000000000006E-2</v>
      </c>
      <c r="AB96" s="148">
        <f>SUM(AB55, -AB58)</f>
        <v>8.5000000000000006E-2</v>
      </c>
      <c r="AC96" s="122">
        <f>SUM(AC54, -AC57)</f>
        <v>7.5299999999999992E-2</v>
      </c>
      <c r="AD96" s="178">
        <f>SUM(AD55, -AD58)</f>
        <v>7.5200000000000003E-2</v>
      </c>
      <c r="AE96" s="226">
        <f>SUM(AE54, -AE57)</f>
        <v>0.1013</v>
      </c>
      <c r="AF96" s="95">
        <f>SUM(AF51, -AF53)</f>
        <v>8.6900000000000005E-2</v>
      </c>
      <c r="AG96" s="238">
        <f>SUM(AG53, -AG55)</f>
        <v>9.2499999999999999E-2</v>
      </c>
      <c r="AH96" s="146">
        <f>SUM(AH52, -AH54)</f>
        <v>0.1013</v>
      </c>
      <c r="AI96" s="122">
        <f>SUM(AI52, -AI54)</f>
        <v>8.8499999999999995E-2</v>
      </c>
      <c r="AJ96" s="181">
        <f>SUM(AJ53, -AJ55)</f>
        <v>9.3099999999999988E-2</v>
      </c>
      <c r="AK96" s="227">
        <f>SUM(AK56, -AK58)</f>
        <v>9.7099999999999992E-2</v>
      </c>
      <c r="AL96" s="98">
        <f>SUM(AL56, -AL58)</f>
        <v>0.10319999999999999</v>
      </c>
      <c r="AM96" s="151">
        <f>SUM(AM55, -AM58)</f>
        <v>0.11810000000000001</v>
      </c>
      <c r="AN96" s="148">
        <f>SUM(AN52, -AN54)</f>
        <v>0.11609999999999999</v>
      </c>
      <c r="AO96" s="120">
        <f>SUM(AO55, -AO58)</f>
        <v>0.11379999999999998</v>
      </c>
      <c r="AP96" s="180">
        <f>SUM(AP51, -AP53)</f>
        <v>0.11159999999999999</v>
      </c>
      <c r="AQ96" s="150">
        <f>SUM(AQ51, -AQ53)</f>
        <v>0.10940000000000001</v>
      </c>
      <c r="AR96" s="120">
        <f>SUM(AR51, -AR53)</f>
        <v>9.0999999999999984E-2</v>
      </c>
      <c r="AS96" s="181">
        <f>SUM(AS53, -AS55)</f>
        <v>0.1042</v>
      </c>
      <c r="AT96" s="226">
        <f>SUM(AT52, -AT54)</f>
        <v>0.10780000000000001</v>
      </c>
      <c r="AU96" s="16">
        <f>SUM(AU52, -AU54)</f>
        <v>0.11000000000000001</v>
      </c>
      <c r="AV96" s="152">
        <f>SUM(AV56, -AV58)</f>
        <v>0.1166</v>
      </c>
      <c r="AW96" s="148">
        <f>SUM(AW54, -AW56)</f>
        <v>0.11579999999999999</v>
      </c>
      <c r="AX96" s="122">
        <f>SUM(AX53, -AX55)</f>
        <v>0.1179</v>
      </c>
      <c r="AY96" s="189">
        <f>SUM(AY54, -AY57)</f>
        <v>0.1206</v>
      </c>
      <c r="AZ96" s="148">
        <f>SUM(AZ53, -AZ56)</f>
        <v>0.11510000000000001</v>
      </c>
      <c r="BA96" s="118">
        <f>SUM(BA51, -BA53)</f>
        <v>0.1129</v>
      </c>
      <c r="BB96" s="178">
        <f>SUM(BB53, -BB56)</f>
        <v>0.1177</v>
      </c>
      <c r="BC96" s="148">
        <f>SUM(BC54, -BC57)</f>
        <v>0.12510000000000002</v>
      </c>
      <c r="BD96" s="210">
        <f>SUM(BD54, -BD57)</f>
        <v>0.12870000000000001</v>
      </c>
      <c r="BE96" s="181">
        <f>SUM(BE54, -BE56)</f>
        <v>0.1424</v>
      </c>
      <c r="BF96" s="148">
        <f>SUM(BF54, -BF55)</f>
        <v>0.14580000000000001</v>
      </c>
      <c r="BG96" s="122">
        <f>SUM(BG54, -BG56)</f>
        <v>0.13009999999999999</v>
      </c>
      <c r="BH96" s="178">
        <f>SUM(BH51, -BH53)</f>
        <v>0.12329999999999999</v>
      </c>
      <c r="BI96" s="148">
        <f>SUM(BI54, -BI55)</f>
        <v>0.13059999999999999</v>
      </c>
      <c r="BJ96" s="122">
        <f>SUM(BJ54, -BJ56)</f>
        <v>0.13850000000000001</v>
      </c>
      <c r="BK96" s="181">
        <f>SUM(BK53, -BK55)</f>
        <v>0.1242</v>
      </c>
      <c r="BL96" s="150">
        <f>SUM(BL56, -BL58)</f>
        <v>0.14280000000000001</v>
      </c>
      <c r="BM96" s="120">
        <f>SUM(BM56, -BM58)</f>
        <v>0.14960000000000001</v>
      </c>
      <c r="BN96" s="189">
        <f>SUM(BN55, -BN58)</f>
        <v>0.17019999999999999</v>
      </c>
      <c r="BO96" s="210">
        <f>SUM(BO55, -BO58)</f>
        <v>0.18</v>
      </c>
      <c r="BP96" s="7">
        <f t="shared" ref="BK96:BQ96" si="123">SUM(BP85, -BP92)</f>
        <v>0</v>
      </c>
      <c r="BQ96" s="7">
        <f t="shared" si="123"/>
        <v>0</v>
      </c>
      <c r="BS96" s="7">
        <f>SUM(BS85, -BS92,)</f>
        <v>0</v>
      </c>
      <c r="BT96" s="7">
        <f>SUM(BT85, -BT92,)</f>
        <v>0</v>
      </c>
      <c r="BU96" s="7">
        <f t="shared" ref="BU96:BX96" si="124">SUM(BU85, -BU92)</f>
        <v>0</v>
      </c>
      <c r="BV96" s="7">
        <f t="shared" si="124"/>
        <v>0</v>
      </c>
      <c r="BW96" s="7">
        <f t="shared" si="124"/>
        <v>0</v>
      </c>
      <c r="BX96" s="7">
        <f t="shared" si="124"/>
        <v>0</v>
      </c>
      <c r="BY96" s="7">
        <f>SUM(BY85, -BY92,)</f>
        <v>0</v>
      </c>
      <c r="BZ96" s="7">
        <f>SUM(BZ85, -BZ92,)</f>
        <v>0</v>
      </c>
      <c r="CA96" s="7">
        <f t="shared" ref="CA96:CD96" si="125">SUM(CA85, -CA92)</f>
        <v>0</v>
      </c>
      <c r="CB96" s="7">
        <f t="shared" si="125"/>
        <v>0</v>
      </c>
      <c r="CC96" s="7">
        <f t="shared" si="125"/>
        <v>0</v>
      </c>
      <c r="CD96" s="7">
        <f t="shared" si="125"/>
        <v>0</v>
      </c>
      <c r="CE96" s="7">
        <f>SUM(CE85, -CE92,)</f>
        <v>0</v>
      </c>
      <c r="CF96" s="7">
        <f>SUM(CF85, -CF92,)</f>
        <v>0</v>
      </c>
      <c r="CG96" s="7">
        <f t="shared" ref="CG96:CJ96" si="126">SUM(CG85, -CG92)</f>
        <v>0</v>
      </c>
      <c r="CH96" s="7">
        <f t="shared" si="126"/>
        <v>0</v>
      </c>
      <c r="CI96" s="7">
        <f t="shared" si="126"/>
        <v>0</v>
      </c>
      <c r="CJ96" s="7">
        <f t="shared" si="126"/>
        <v>0</v>
      </c>
      <c r="CK96" s="7">
        <f>SUM(CK85, -CK92,)</f>
        <v>0</v>
      </c>
      <c r="CL96" s="7">
        <f>SUM(CL85, -CL92,)</f>
        <v>0</v>
      </c>
      <c r="CM96" s="7">
        <f t="shared" ref="CM96:CP96" si="127">SUM(CM85, -CM92)</f>
        <v>0</v>
      </c>
      <c r="CN96" s="7">
        <f t="shared" si="127"/>
        <v>0</v>
      </c>
      <c r="CO96" s="7">
        <f t="shared" si="127"/>
        <v>0</v>
      </c>
      <c r="CP96" s="7">
        <f t="shared" si="127"/>
        <v>0</v>
      </c>
      <c r="CQ96" s="7">
        <f>SUM(CQ85, -CQ92,)</f>
        <v>0</v>
      </c>
      <c r="CR96" s="7">
        <f>SUM(CR85, -CR92,)</f>
        <v>0</v>
      </c>
      <c r="CS96" s="7">
        <f t="shared" ref="CS96:CV96" si="128">SUM(CS85, -CS92)</f>
        <v>0</v>
      </c>
      <c r="CT96" s="7">
        <f t="shared" si="128"/>
        <v>0</v>
      </c>
      <c r="CU96" s="7">
        <f t="shared" si="128"/>
        <v>0</v>
      </c>
      <c r="CV96" s="7">
        <f t="shared" si="128"/>
        <v>0</v>
      </c>
      <c r="CW96" s="7">
        <f>SUM(CW85, -CW92,)</f>
        <v>0</v>
      </c>
      <c r="CX96" s="7">
        <f>SUM(CX85, -CX92,)</f>
        <v>0</v>
      </c>
      <c r="CY96" s="7">
        <f t="shared" ref="CY96:DB96" si="129">SUM(CY85, -CY92)</f>
        <v>0</v>
      </c>
      <c r="CZ96" s="7">
        <f t="shared" si="129"/>
        <v>0</v>
      </c>
      <c r="DA96" s="7">
        <f t="shared" si="129"/>
        <v>0</v>
      </c>
      <c r="DB96" s="7">
        <f t="shared" si="129"/>
        <v>0</v>
      </c>
      <c r="DC96" s="7">
        <f>SUM(DC85, -DC92,)</f>
        <v>0</v>
      </c>
      <c r="DD96" s="7">
        <f>SUM(DD85, -DD92,)</f>
        <v>0</v>
      </c>
      <c r="DE96" s="7">
        <f t="shared" ref="DE96:DH96" si="130">SUM(DE85, -DE92)</f>
        <v>0</v>
      </c>
      <c r="DF96" s="7">
        <f t="shared" si="130"/>
        <v>0</v>
      </c>
      <c r="DG96" s="7">
        <f t="shared" si="130"/>
        <v>0</v>
      </c>
      <c r="DH96" s="7">
        <f t="shared" si="130"/>
        <v>0</v>
      </c>
      <c r="DI96" s="7">
        <f>SUM(DI85, -DI92,)</f>
        <v>0</v>
      </c>
      <c r="DJ96" s="7">
        <f>SUM(DJ85, -DJ92,)</f>
        <v>0</v>
      </c>
      <c r="DK96" s="7">
        <f t="shared" ref="DK96:DN96" si="131">SUM(DK85, -DK92)</f>
        <v>0</v>
      </c>
      <c r="DL96" s="7">
        <f t="shared" si="131"/>
        <v>0</v>
      </c>
      <c r="DM96" s="7">
        <f t="shared" si="131"/>
        <v>0</v>
      </c>
      <c r="DN96" s="7">
        <f t="shared" si="131"/>
        <v>0</v>
      </c>
      <c r="DO96" s="7">
        <f>SUM(DO85, -DO92,)</f>
        <v>0</v>
      </c>
      <c r="DP96" s="7">
        <f>SUM(DP85, -DP92,)</f>
        <v>0</v>
      </c>
      <c r="DQ96" s="7">
        <f t="shared" ref="DQ96:DT96" si="132">SUM(DQ85, -DQ92)</f>
        <v>0</v>
      </c>
      <c r="DR96" s="7">
        <f t="shared" si="132"/>
        <v>0</v>
      </c>
      <c r="DS96" s="7">
        <f t="shared" si="132"/>
        <v>0</v>
      </c>
      <c r="DT96" s="7">
        <f t="shared" si="132"/>
        <v>0</v>
      </c>
      <c r="DU96" s="7">
        <f>SUM(DU85, -DU92,)</f>
        <v>0</v>
      </c>
      <c r="DV96" s="7">
        <f>SUM(DV85, -DV92,)</f>
        <v>0</v>
      </c>
      <c r="DW96" s="7">
        <f t="shared" ref="DW96:DZ96" si="133">SUM(DW85, -DW92)</f>
        <v>0</v>
      </c>
      <c r="DX96" s="7">
        <f t="shared" si="133"/>
        <v>0</v>
      </c>
      <c r="DY96" s="7">
        <f t="shared" si="133"/>
        <v>0</v>
      </c>
      <c r="DZ96" s="7">
        <f t="shared" si="133"/>
        <v>0</v>
      </c>
      <c r="EA96" s="7">
        <f>SUM(EA85, -EA92,)</f>
        <v>0</v>
      </c>
      <c r="EB96" s="7">
        <f>SUM(EB85, -EB92,)</f>
        <v>0</v>
      </c>
      <c r="EC96" s="7">
        <f t="shared" ref="EC96:EI96" si="134">SUM(EC85, -EC92)</f>
        <v>0</v>
      </c>
      <c r="ED96" s="7">
        <f t="shared" si="134"/>
        <v>0</v>
      </c>
      <c r="EE96" s="7">
        <f t="shared" si="134"/>
        <v>0</v>
      </c>
      <c r="EF96" s="7">
        <f t="shared" si="134"/>
        <v>0</v>
      </c>
      <c r="EG96" s="7">
        <f t="shared" si="134"/>
        <v>0</v>
      </c>
      <c r="EH96" s="7">
        <f t="shared" si="134"/>
        <v>0</v>
      </c>
      <c r="EI96" s="7">
        <f t="shared" si="134"/>
        <v>0</v>
      </c>
    </row>
    <row r="97" spans="1:139" ht="15.75" thickBot="1" x14ac:dyDescent="0.3">
      <c r="A97" s="61"/>
      <c r="B97" s="61"/>
      <c r="C97" s="104"/>
      <c r="D97" s="156" t="s">
        <v>45</v>
      </c>
      <c r="E97" s="97" t="s">
        <v>54</v>
      </c>
      <c r="F97" s="149" t="s">
        <v>42</v>
      </c>
      <c r="G97" s="160" t="s">
        <v>36</v>
      </c>
      <c r="H97" s="121" t="s">
        <v>38</v>
      </c>
      <c r="I97" s="183" t="s">
        <v>54</v>
      </c>
      <c r="J97" s="160" t="s">
        <v>41</v>
      </c>
      <c r="K97" s="125" t="s">
        <v>47</v>
      </c>
      <c r="L97" s="188" t="s">
        <v>48</v>
      </c>
      <c r="M97" s="202" t="s">
        <v>48</v>
      </c>
      <c r="N97" s="170" t="s">
        <v>48</v>
      </c>
      <c r="O97" s="176" t="s">
        <v>57</v>
      </c>
      <c r="P97" s="154" t="s">
        <v>46</v>
      </c>
      <c r="Q97" s="116" t="s">
        <v>52</v>
      </c>
      <c r="R97" s="176" t="s">
        <v>39</v>
      </c>
      <c r="S97" s="230" t="s">
        <v>48</v>
      </c>
      <c r="T97" s="37" t="s">
        <v>48</v>
      </c>
      <c r="U97" s="162" t="s">
        <v>54</v>
      </c>
      <c r="V97" s="225" t="s">
        <v>65</v>
      </c>
      <c r="W97" s="43" t="s">
        <v>65</v>
      </c>
      <c r="X97" s="164" t="s">
        <v>45</v>
      </c>
      <c r="Y97" s="156" t="s">
        <v>45</v>
      </c>
      <c r="Z97" s="124" t="s">
        <v>45</v>
      </c>
      <c r="AA97" s="176" t="s">
        <v>57</v>
      </c>
      <c r="AB97" s="154" t="s">
        <v>39</v>
      </c>
      <c r="AC97" s="119" t="s">
        <v>68</v>
      </c>
      <c r="AD97" s="179" t="s">
        <v>68</v>
      </c>
      <c r="AE97" s="239" t="s">
        <v>44</v>
      </c>
      <c r="AF97" s="24" t="s">
        <v>44</v>
      </c>
      <c r="AG97" s="145" t="s">
        <v>57</v>
      </c>
      <c r="AH97" s="202" t="s">
        <v>67</v>
      </c>
      <c r="AI97" s="190" t="s">
        <v>37</v>
      </c>
      <c r="AJ97" s="182" t="s">
        <v>38</v>
      </c>
      <c r="AK97" s="239" t="s">
        <v>37</v>
      </c>
      <c r="AL97" s="24" t="s">
        <v>52</v>
      </c>
      <c r="AM97" s="271" t="s">
        <v>54</v>
      </c>
      <c r="AN97" s="202" t="s">
        <v>67</v>
      </c>
      <c r="AO97" s="170" t="s">
        <v>67</v>
      </c>
      <c r="AP97" s="201" t="s">
        <v>37</v>
      </c>
      <c r="AQ97" s="156" t="s">
        <v>45</v>
      </c>
      <c r="AR97" s="124" t="s">
        <v>45</v>
      </c>
      <c r="AS97" s="185" t="s">
        <v>45</v>
      </c>
      <c r="AT97" s="234" t="s">
        <v>45</v>
      </c>
      <c r="AU97" s="46" t="s">
        <v>57</v>
      </c>
      <c r="AV97" s="159" t="s">
        <v>40</v>
      </c>
      <c r="AW97" s="156" t="s">
        <v>45</v>
      </c>
      <c r="AX97" s="170" t="s">
        <v>48</v>
      </c>
      <c r="AY97" s="188" t="s">
        <v>48</v>
      </c>
      <c r="AZ97" s="202" t="s">
        <v>48</v>
      </c>
      <c r="BA97" s="170" t="s">
        <v>48</v>
      </c>
      <c r="BB97" s="179" t="s">
        <v>68</v>
      </c>
      <c r="BC97" s="202" t="s">
        <v>67</v>
      </c>
      <c r="BD97" s="170" t="s">
        <v>48</v>
      </c>
      <c r="BE97" s="188" t="s">
        <v>41</v>
      </c>
      <c r="BF97" s="163" t="s">
        <v>54</v>
      </c>
      <c r="BG97" s="170" t="s">
        <v>41</v>
      </c>
      <c r="BH97" s="188" t="s">
        <v>41</v>
      </c>
      <c r="BI97" s="156" t="s">
        <v>45</v>
      </c>
      <c r="BJ97" s="190" t="s">
        <v>53</v>
      </c>
      <c r="BK97" s="188" t="s">
        <v>41</v>
      </c>
      <c r="BL97" s="202" t="s">
        <v>41</v>
      </c>
      <c r="BM97" s="170" t="s">
        <v>41</v>
      </c>
      <c r="BN97" s="188" t="s">
        <v>48</v>
      </c>
      <c r="BO97" s="170" t="s">
        <v>48</v>
      </c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46">
        <f>SUM(D53, -D54)</f>
        <v>9.6000000000000009E-3</v>
      </c>
      <c r="E98" s="16">
        <f>SUM(E55, -E58)</f>
        <v>2.9600000000000001E-2</v>
      </c>
      <c r="F98" s="153">
        <f>SUM(F52, -F53)</f>
        <v>2.9100000000000001E-2</v>
      </c>
      <c r="G98" s="146">
        <f>SUM(G53, -G55)</f>
        <v>6.409999999999999E-2</v>
      </c>
      <c r="H98" s="122">
        <f>SUM(H53, -H54)</f>
        <v>6.5799999999999997E-2</v>
      </c>
      <c r="I98" s="181">
        <f>SUM(I54, -I58)</f>
        <v>4.1800000000000004E-2</v>
      </c>
      <c r="J98" s="148">
        <f>SUM(J53, -J55)</f>
        <v>3.27E-2</v>
      </c>
      <c r="K98" s="122">
        <f>SUM(K53, -K56)</f>
        <v>3.6400000000000002E-2</v>
      </c>
      <c r="L98" s="181">
        <f>SUM(L54, -L57)</f>
        <v>6.3500000000000001E-2</v>
      </c>
      <c r="M98" s="148">
        <f>SUM(M54, -M57)</f>
        <v>5.6000000000000001E-2</v>
      </c>
      <c r="N98" s="122">
        <f>SUM(N54, -N57)</f>
        <v>5.5E-2</v>
      </c>
      <c r="O98" s="178">
        <f>SUM(O54, -O57)</f>
        <v>3.2099999999999997E-2</v>
      </c>
      <c r="P98" s="155">
        <f>SUM(P54, -P58)</f>
        <v>2.1899999999999999E-2</v>
      </c>
      <c r="Q98" s="117">
        <f>SUM(Q53, -Q55)</f>
        <v>3.6600000000000001E-2</v>
      </c>
      <c r="R98" s="178">
        <f>SUM(R53, -R55)</f>
        <v>3.61E-2</v>
      </c>
      <c r="S98" s="226">
        <f>SUM(S53, -S55)</f>
        <v>3.2400000000000005E-2</v>
      </c>
      <c r="T98" s="16">
        <f>SUM(T53, -T55)</f>
        <v>6.720000000000001E-2</v>
      </c>
      <c r="U98" s="153">
        <f>SUM(U53, -U57)</f>
        <v>5.9400000000000001E-2</v>
      </c>
      <c r="V98" s="226">
        <f>SUM(V51, -V52)</f>
        <v>6.4399999999999999E-2</v>
      </c>
      <c r="W98" s="16">
        <f>SUM(W51, -W52)</f>
        <v>6.699999999999999E-2</v>
      </c>
      <c r="X98" s="238">
        <f>SUM(X55, -X58)</f>
        <v>6.93E-2</v>
      </c>
      <c r="Y98" s="168">
        <f>SUM(Y55, -Y58)</f>
        <v>7.3799999999999991E-2</v>
      </c>
      <c r="Z98" s="210">
        <f>SUM(Z54, -Z58)</f>
        <v>7.8200000000000006E-2</v>
      </c>
      <c r="AA98" s="178">
        <f>SUM(AA55, -AA58)</f>
        <v>7.4200000000000016E-2</v>
      </c>
      <c r="AB98" s="146">
        <f>SUM(AB54, -AB57)</f>
        <v>7.2800000000000004E-2</v>
      </c>
      <c r="AC98" s="118">
        <f>SUM(AC51, -AC53)</f>
        <v>7.1099999999999997E-2</v>
      </c>
      <c r="AD98" s="178">
        <f>SUM(AD51, -AD53)</f>
        <v>6.9599999999999995E-2</v>
      </c>
      <c r="AE98" s="226">
        <f>SUM(AE54, -AE56)</f>
        <v>7.9100000000000004E-2</v>
      </c>
      <c r="AF98" s="16">
        <f>SUM(AF54, -AF57)</f>
        <v>8.0299999999999996E-2</v>
      </c>
      <c r="AG98" s="152">
        <f>SUM(AG55, -AG58)</f>
        <v>9.0799999999999992E-2</v>
      </c>
      <c r="AH98" s="168">
        <f>SUM(AH53, -AH55)</f>
        <v>9.8599999999999993E-2</v>
      </c>
      <c r="AI98" s="122">
        <f>SUM(AI53, -AI56)</f>
        <v>8.8200000000000001E-2</v>
      </c>
      <c r="AJ98" s="180">
        <f>SUM(AJ55, -AJ58)</f>
        <v>8.77E-2</v>
      </c>
      <c r="AK98" s="226">
        <f>SUM(AK53, -AK56)</f>
        <v>7.9199999999999993E-2</v>
      </c>
      <c r="AL98" s="96">
        <f>SUM(AL53, -AL55)</f>
        <v>9.1399999999999995E-2</v>
      </c>
      <c r="AM98" s="153">
        <f>SUM(AM53, -AM54)</f>
        <v>0.1046</v>
      </c>
      <c r="AN98" s="168">
        <f>SUM(AN54, -AN57)</f>
        <v>9.3299999999999994E-2</v>
      </c>
      <c r="AO98" s="210">
        <f>SUM(AO54, -AO57)</f>
        <v>9.870000000000001E-2</v>
      </c>
      <c r="AP98" s="181">
        <f>SUM(AP53, -AP55)</f>
        <v>9.1700000000000004E-2</v>
      </c>
      <c r="AQ98" s="168">
        <f>SUM(AQ56, -AQ58)</f>
        <v>9.459999999999999E-2</v>
      </c>
      <c r="AR98" s="210">
        <f>SUM(AR56, -AR58)</f>
        <v>0.10440000000000001</v>
      </c>
      <c r="AS98" s="189">
        <f>SUM(AS56, -AS58)</f>
        <v>9.6300000000000011E-2</v>
      </c>
      <c r="AT98" s="236">
        <f>SUM(AT57, -AT58)</f>
        <v>9.4399999999999984E-2</v>
      </c>
      <c r="AU98" s="95">
        <f>SUM(AU56, -AU58)</f>
        <v>0.10680000000000001</v>
      </c>
      <c r="AV98" s="153">
        <f>SUM(AV53, -AV55)</f>
        <v>0.1022</v>
      </c>
      <c r="AW98" s="168">
        <f>SUM(AW56, -AW58)</f>
        <v>0.10770000000000002</v>
      </c>
      <c r="AX98" s="122">
        <f>SUM(AX54, -AX56)</f>
        <v>0.1154</v>
      </c>
      <c r="AY98" s="181">
        <f>SUM(AY54, -AY56)</f>
        <v>0.106</v>
      </c>
      <c r="AZ98" s="148">
        <f>SUM(AZ54, -AZ56)</f>
        <v>9.8599999999999993E-2</v>
      </c>
      <c r="BA98" s="122">
        <f>SUM(BA54, -BA56)</f>
        <v>0.1082</v>
      </c>
      <c r="BB98" s="178">
        <f>SUM(BB52, -BB54)</f>
        <v>0.1041</v>
      </c>
      <c r="BC98" s="168">
        <f>SUM(BC54, -BC56)</f>
        <v>0.1171</v>
      </c>
      <c r="BD98" s="122">
        <f>SUM(BD54, -BD56)</f>
        <v>0.1173</v>
      </c>
      <c r="BE98" s="181">
        <f>SUM(BE54, -BE55)</f>
        <v>0.13169999999999998</v>
      </c>
      <c r="BF98" s="148">
        <f>SUM(BF51, -BF54)</f>
        <v>0.13470000000000001</v>
      </c>
      <c r="BG98" s="122">
        <f>SUM(BG54, -BG55)</f>
        <v>0.12920000000000001</v>
      </c>
      <c r="BH98" s="181">
        <f>SUM(BH54, -BH56)</f>
        <v>0.121</v>
      </c>
      <c r="BI98" s="168">
        <f>SUM(BI55, -BI58)</f>
        <v>0.1181</v>
      </c>
      <c r="BJ98" s="118">
        <f>SUM(BJ51, -BJ53)</f>
        <v>0.13520000000000001</v>
      </c>
      <c r="BK98" s="181">
        <f>SUM(BK54, -BK56)</f>
        <v>0.1191</v>
      </c>
      <c r="BL98" s="148">
        <f>SUM(BL54, -BL56)</f>
        <v>0.1356</v>
      </c>
      <c r="BM98" s="122">
        <f>SUM(BM54, -BM56)</f>
        <v>0.1203</v>
      </c>
      <c r="BN98" s="181">
        <f>SUM(BN54, -BN55)</f>
        <v>0.1492</v>
      </c>
      <c r="BO98" s="122">
        <f>SUM(BO54, -BO55)</f>
        <v>0.15140000000000001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58" t="s">
        <v>59</v>
      </c>
      <c r="E99" s="19" t="s">
        <v>44</v>
      </c>
      <c r="F99" s="159" t="s">
        <v>53</v>
      </c>
      <c r="G99" s="144" t="s">
        <v>60</v>
      </c>
      <c r="H99" s="123" t="s">
        <v>51</v>
      </c>
      <c r="I99" s="182" t="s">
        <v>40</v>
      </c>
      <c r="J99" s="187" t="s">
        <v>54</v>
      </c>
      <c r="K99" s="125" t="s">
        <v>64</v>
      </c>
      <c r="L99" s="179" t="s">
        <v>65</v>
      </c>
      <c r="M99" s="144" t="s">
        <v>65</v>
      </c>
      <c r="N99" s="170" t="s">
        <v>41</v>
      </c>
      <c r="O99" s="188" t="s">
        <v>48</v>
      </c>
      <c r="P99" s="154" t="s">
        <v>39</v>
      </c>
      <c r="Q99" s="116" t="s">
        <v>67</v>
      </c>
      <c r="R99" s="176" t="s">
        <v>67</v>
      </c>
      <c r="S99" s="230" t="s">
        <v>67</v>
      </c>
      <c r="T99" s="37" t="s">
        <v>67</v>
      </c>
      <c r="U99" s="161" t="s">
        <v>38</v>
      </c>
      <c r="V99" s="229" t="s">
        <v>63</v>
      </c>
      <c r="W99" s="19" t="s">
        <v>36</v>
      </c>
      <c r="X99" s="149" t="s">
        <v>65</v>
      </c>
      <c r="Y99" s="202" t="s">
        <v>67</v>
      </c>
      <c r="Z99" s="116" t="s">
        <v>57</v>
      </c>
      <c r="AA99" s="201" t="s">
        <v>37</v>
      </c>
      <c r="AB99" s="165" t="s">
        <v>64</v>
      </c>
      <c r="AC99" s="116" t="s">
        <v>39</v>
      </c>
      <c r="AD99" s="201" t="s">
        <v>44</v>
      </c>
      <c r="AE99" s="239" t="s">
        <v>52</v>
      </c>
      <c r="AF99" s="37" t="s">
        <v>67</v>
      </c>
      <c r="AG99" s="149" t="s">
        <v>68</v>
      </c>
      <c r="AH99" s="166" t="s">
        <v>37</v>
      </c>
      <c r="AI99" s="121" t="s">
        <v>38</v>
      </c>
      <c r="AJ99" s="188" t="s">
        <v>67</v>
      </c>
      <c r="AK99" s="239" t="s">
        <v>52</v>
      </c>
      <c r="AL99" s="43" t="s">
        <v>55</v>
      </c>
      <c r="AM99" s="145" t="s">
        <v>57</v>
      </c>
      <c r="AN99" s="202" t="s">
        <v>48</v>
      </c>
      <c r="AO99" s="124" t="s">
        <v>45</v>
      </c>
      <c r="AP99" s="188" t="s">
        <v>67</v>
      </c>
      <c r="AQ99" s="166" t="s">
        <v>37</v>
      </c>
      <c r="AR99" s="190" t="s">
        <v>37</v>
      </c>
      <c r="AS99" s="176" t="s">
        <v>57</v>
      </c>
      <c r="AT99" s="239" t="s">
        <v>37</v>
      </c>
      <c r="AU99" s="266" t="s">
        <v>54</v>
      </c>
      <c r="AV99" s="164" t="s">
        <v>45</v>
      </c>
      <c r="AW99" s="154" t="s">
        <v>57</v>
      </c>
      <c r="AX99" s="124" t="s">
        <v>45</v>
      </c>
      <c r="AY99" s="185" t="s">
        <v>45</v>
      </c>
      <c r="AZ99" s="156" t="s">
        <v>45</v>
      </c>
      <c r="BA99" s="119" t="s">
        <v>68</v>
      </c>
      <c r="BB99" s="188" t="s">
        <v>67</v>
      </c>
      <c r="BC99" s="144" t="s">
        <v>68</v>
      </c>
      <c r="BD99" s="119" t="s">
        <v>68</v>
      </c>
      <c r="BE99" s="201" t="s">
        <v>53</v>
      </c>
      <c r="BF99" s="166" t="s">
        <v>53</v>
      </c>
      <c r="BG99" s="190" t="s">
        <v>53</v>
      </c>
      <c r="BH99" s="188" t="s">
        <v>48</v>
      </c>
      <c r="BI99" s="166" t="s">
        <v>53</v>
      </c>
      <c r="BJ99" s="170" t="s">
        <v>48</v>
      </c>
      <c r="BK99" s="188" t="s">
        <v>48</v>
      </c>
      <c r="BL99" s="202" t="s">
        <v>48</v>
      </c>
      <c r="BM99" s="262" t="s">
        <v>54</v>
      </c>
      <c r="BN99" s="182" t="s">
        <v>38</v>
      </c>
      <c r="BO99" s="116" t="s">
        <v>57</v>
      </c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5">
        <f>SUM(D54, -D58)</f>
        <v>8.6E-3</v>
      </c>
      <c r="E100" s="16">
        <f>SUM(E56, -E58)</f>
        <v>2.8700000000000003E-2</v>
      </c>
      <c r="F100" s="152">
        <f>SUM(F54, -F58)</f>
        <v>2.6699999999999998E-2</v>
      </c>
      <c r="G100" s="148">
        <f>SUM(G52, -G54)</f>
        <v>5.6500000000000002E-2</v>
      </c>
      <c r="H100" s="122">
        <f>SUM(H54, -H58)</f>
        <v>5.1700000000000003E-2</v>
      </c>
      <c r="I100" s="181">
        <f>SUM(I53, -I55)</f>
        <v>4.1099999999999998E-2</v>
      </c>
      <c r="J100" s="148">
        <f>SUM(J55, -J58)</f>
        <v>3.0099999999999995E-2</v>
      </c>
      <c r="K100" s="122">
        <f>SUM(K53, -K55)</f>
        <v>3.5100000000000006E-2</v>
      </c>
      <c r="L100" s="181">
        <f>SUM(L51, -L52)</f>
        <v>6.3100000000000003E-2</v>
      </c>
      <c r="M100" s="148">
        <f>SUM(M51, -M52)</f>
        <v>5.389999999999999E-2</v>
      </c>
      <c r="N100" s="122">
        <f>SUM(N54, -N56)</f>
        <v>5.4199999999999998E-2</v>
      </c>
      <c r="O100" s="181">
        <f>SUM(O53, -O56)</f>
        <v>2.5999999999999999E-2</v>
      </c>
      <c r="P100" s="146">
        <f>SUM(P54, -P57)</f>
        <v>2.0599999999999997E-2</v>
      </c>
      <c r="Q100" s="118">
        <f>SUM(Q53, -Q54)</f>
        <v>2.0499999999999997E-2</v>
      </c>
      <c r="R100" s="178">
        <f>SUM(R53, -R54)</f>
        <v>2.5899999999999999E-2</v>
      </c>
      <c r="S100" s="228">
        <f>SUM(S53, -S54)</f>
        <v>2.9500000000000002E-2</v>
      </c>
      <c r="T100" s="95">
        <f>SUM(T53, -T54)</f>
        <v>5.2400000000000002E-2</v>
      </c>
      <c r="U100" s="153">
        <f>SUM(U56, -U58)</f>
        <v>5.3999999999999992E-2</v>
      </c>
      <c r="V100" s="228">
        <f>SUM(V52, -V53)</f>
        <v>6.1199999999999997E-2</v>
      </c>
      <c r="W100" s="95">
        <f>SUM(W55, -W58)</f>
        <v>6.5000000000000002E-2</v>
      </c>
      <c r="X100" s="153">
        <f>SUM(X51, -X52)</f>
        <v>5.7200000000000015E-2</v>
      </c>
      <c r="Y100" s="168">
        <f>SUM(Y53, -Y54)</f>
        <v>7.3700000000000002E-2</v>
      </c>
      <c r="Z100" s="118">
        <f>SUM(Z55, -Z58)</f>
        <v>7.7000000000000013E-2</v>
      </c>
      <c r="AA100" s="181">
        <f>SUM(AA54, -AA57)</f>
        <v>6.4299999999999996E-2</v>
      </c>
      <c r="AB100" s="148">
        <f>SUM(AB52, -AB53)</f>
        <v>6.4599999999999991E-2</v>
      </c>
      <c r="AC100" s="118">
        <f>SUM(AC55, -AC57)</f>
        <v>6.9999999999999993E-2</v>
      </c>
      <c r="AD100" s="181">
        <f>SUM(AD54, -AD56)</f>
        <v>6.8400000000000002E-2</v>
      </c>
      <c r="AE100" s="232">
        <f>SUM(AE54, -AE55)</f>
        <v>6.9900000000000004E-2</v>
      </c>
      <c r="AF100" s="221">
        <f>SUM(AF53, -AF55)</f>
        <v>7.1900000000000006E-2</v>
      </c>
      <c r="AG100" s="152">
        <f>SUM(AG51, -AG53)</f>
        <v>8.8400000000000006E-2</v>
      </c>
      <c r="AH100" s="148">
        <f>SUM(AH54, -AH56)</f>
        <v>9.0999999999999998E-2</v>
      </c>
      <c r="AI100" s="120">
        <f>SUM(AI56, -AI58)</f>
        <v>8.0800000000000011E-2</v>
      </c>
      <c r="AJ100" s="189">
        <f>SUM(AJ54, -AJ56)</f>
        <v>8.0799999999999997E-2</v>
      </c>
      <c r="AK100" s="232">
        <f>SUM(AK53, -AK55)</f>
        <v>6.5000000000000002E-2</v>
      </c>
      <c r="AL100" s="98">
        <f>SUM(AL51, -AL53)</f>
        <v>8.1299999999999983E-2</v>
      </c>
      <c r="AM100" s="152">
        <f>SUM(AM56, -AM58)</f>
        <v>9.820000000000001E-2</v>
      </c>
      <c r="AN100" s="148">
        <f>SUM(AN54, -AN56)</f>
        <v>9.2100000000000001E-2</v>
      </c>
      <c r="AO100" s="210">
        <f>SUM(AO56, -AO58)</f>
        <v>9.1899999999999982E-2</v>
      </c>
      <c r="AP100" s="189">
        <f>SUM(AP54, -AP57)</f>
        <v>8.6299999999999988E-2</v>
      </c>
      <c r="AQ100" s="148">
        <f>SUM(AQ53, -AQ55)</f>
        <v>9.0299999999999991E-2</v>
      </c>
      <c r="AR100" s="122">
        <f>SUM(AR53, -AR55)</f>
        <v>9.0999999999999998E-2</v>
      </c>
      <c r="AS100" s="178">
        <f>SUM(AS57, -AS58)</f>
        <v>9.290000000000001E-2</v>
      </c>
      <c r="AT100" s="226">
        <f>SUM(AT53, -AT55)</f>
        <v>8.9900000000000008E-2</v>
      </c>
      <c r="AU100" s="16">
        <f>SUM(AU53, -AU54)</f>
        <v>0.10519999999999999</v>
      </c>
      <c r="AV100" s="238">
        <f>SUM(AV57, -AV58)</f>
        <v>9.7199999999999995E-2</v>
      </c>
      <c r="AW100" s="146">
        <f>SUM(AW57, -AW58)</f>
        <v>9.9300000000000013E-2</v>
      </c>
      <c r="AX100" s="210">
        <f>SUM(AX56, -AX58)</f>
        <v>0.1057</v>
      </c>
      <c r="AY100" s="189">
        <f>SUM(AY56, -AY58)</f>
        <v>9.4800000000000009E-2</v>
      </c>
      <c r="AZ100" s="168">
        <f>SUM(AZ56, -AZ58)</f>
        <v>8.950000000000001E-2</v>
      </c>
      <c r="BA100" s="118">
        <f>SUM(BA52, -BA54)</f>
        <v>8.77E-2</v>
      </c>
      <c r="BB100" s="189">
        <f>SUM(BB54, -BB56)</f>
        <v>9.1600000000000001E-2</v>
      </c>
      <c r="BC100" s="146">
        <f>SUM(BC52, -BC54)</f>
        <v>0.1114</v>
      </c>
      <c r="BD100" s="118">
        <f>SUM(BD52, -BD54)</f>
        <v>9.509999999999999E-2</v>
      </c>
      <c r="BE100" s="178">
        <f>SUM(BE51, -BE53)</f>
        <v>0.12959999999999999</v>
      </c>
      <c r="BF100" s="146">
        <f>SUM(BF51, -BF53)</f>
        <v>0.10830000000000001</v>
      </c>
      <c r="BG100" s="118">
        <f>SUM(BG51, -BG53)</f>
        <v>0.10840000000000001</v>
      </c>
      <c r="BH100" s="181">
        <f>SUM(BH54, -BH55)</f>
        <v>0.11499999999999999</v>
      </c>
      <c r="BI100" s="146">
        <f>SUM(BI51, -BI54)</f>
        <v>0.1172</v>
      </c>
      <c r="BJ100" s="122">
        <f>SUM(BJ54, -BJ55)</f>
        <v>0.12969999999999998</v>
      </c>
      <c r="BK100" s="181">
        <f>SUM(BK54, -BK55)</f>
        <v>0.1094</v>
      </c>
      <c r="BL100" s="148">
        <f>SUM(BL54, -BL55)</f>
        <v>0.122</v>
      </c>
      <c r="BM100" s="122">
        <f>SUM(BM51, -BM54)</f>
        <v>0.12009999999999998</v>
      </c>
      <c r="BN100" s="180">
        <f>SUM(BN56, -BN58)</f>
        <v>0.12419999999999999</v>
      </c>
      <c r="BO100" s="118">
        <f>SUM(BO56, -BO58)</f>
        <v>0.12909999999999999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0" t="s">
        <v>41</v>
      </c>
      <c r="E101" s="46" t="s">
        <v>39</v>
      </c>
      <c r="F101" s="161" t="s">
        <v>51</v>
      </c>
      <c r="G101" s="158" t="s">
        <v>59</v>
      </c>
      <c r="H101" s="124" t="s">
        <v>44</v>
      </c>
      <c r="I101" s="184" t="s">
        <v>53</v>
      </c>
      <c r="J101" s="165" t="s">
        <v>84</v>
      </c>
      <c r="K101" s="121" t="s">
        <v>36</v>
      </c>
      <c r="L101" s="182" t="s">
        <v>38</v>
      </c>
      <c r="M101" s="202" t="s">
        <v>41</v>
      </c>
      <c r="N101" s="119" t="s">
        <v>65</v>
      </c>
      <c r="O101" s="176" t="s">
        <v>46</v>
      </c>
      <c r="P101" s="154" t="s">
        <v>57</v>
      </c>
      <c r="Q101" s="170" t="s">
        <v>41</v>
      </c>
      <c r="R101" s="183" t="s">
        <v>54</v>
      </c>
      <c r="S101" s="233" t="s">
        <v>39</v>
      </c>
      <c r="T101" s="46" t="s">
        <v>57</v>
      </c>
      <c r="U101" s="145" t="s">
        <v>52</v>
      </c>
      <c r="V101" s="234" t="s">
        <v>44</v>
      </c>
      <c r="W101" s="19" t="s">
        <v>44</v>
      </c>
      <c r="X101" s="145" t="s">
        <v>39</v>
      </c>
      <c r="Y101" s="165" t="s">
        <v>64</v>
      </c>
      <c r="Z101" s="190" t="s">
        <v>51</v>
      </c>
      <c r="AA101" s="179" t="s">
        <v>68</v>
      </c>
      <c r="AB101" s="166" t="s">
        <v>37</v>
      </c>
      <c r="AC101" s="190" t="s">
        <v>44</v>
      </c>
      <c r="AD101" s="176" t="s">
        <v>39</v>
      </c>
      <c r="AE101" s="231" t="s">
        <v>54</v>
      </c>
      <c r="AF101" s="24" t="s">
        <v>37</v>
      </c>
      <c r="AG101" s="235" t="s">
        <v>37</v>
      </c>
      <c r="AH101" s="144" t="s">
        <v>68</v>
      </c>
      <c r="AI101" s="190" t="s">
        <v>52</v>
      </c>
      <c r="AJ101" s="176" t="s">
        <v>57</v>
      </c>
      <c r="AK101" s="230" t="s">
        <v>48</v>
      </c>
      <c r="AL101" s="19" t="s">
        <v>45</v>
      </c>
      <c r="AM101" s="167" t="s">
        <v>48</v>
      </c>
      <c r="AN101" s="156" t="s">
        <v>45</v>
      </c>
      <c r="AO101" s="170" t="s">
        <v>48</v>
      </c>
      <c r="AP101" s="188" t="s">
        <v>48</v>
      </c>
      <c r="AQ101" s="154" t="s">
        <v>57</v>
      </c>
      <c r="AR101" s="116" t="s">
        <v>57</v>
      </c>
      <c r="AS101" s="265" t="s">
        <v>54</v>
      </c>
      <c r="AT101" s="272" t="s">
        <v>54</v>
      </c>
      <c r="AU101" s="19" t="s">
        <v>45</v>
      </c>
      <c r="AV101" s="167" t="s">
        <v>48</v>
      </c>
      <c r="AW101" s="144" t="s">
        <v>68</v>
      </c>
      <c r="AX101" s="119" t="s">
        <v>68</v>
      </c>
      <c r="AY101" s="201" t="s">
        <v>53</v>
      </c>
      <c r="AZ101" s="144" t="s">
        <v>68</v>
      </c>
      <c r="BA101" s="125" t="s">
        <v>40</v>
      </c>
      <c r="BB101" s="176" t="s">
        <v>57</v>
      </c>
      <c r="BC101" s="144" t="s">
        <v>65</v>
      </c>
      <c r="BD101" s="124" t="s">
        <v>45</v>
      </c>
      <c r="BE101" s="182" t="s">
        <v>38</v>
      </c>
      <c r="BF101" s="160" t="s">
        <v>38</v>
      </c>
      <c r="BG101" s="121" t="s">
        <v>38</v>
      </c>
      <c r="BH101" s="185" t="s">
        <v>45</v>
      </c>
      <c r="BI101" s="163" t="s">
        <v>54</v>
      </c>
      <c r="BJ101" s="124" t="s">
        <v>45</v>
      </c>
      <c r="BK101" s="265" t="s">
        <v>54</v>
      </c>
      <c r="BL101" s="154" t="s">
        <v>57</v>
      </c>
      <c r="BM101" s="116" t="s">
        <v>57</v>
      </c>
      <c r="BN101" s="176" t="s">
        <v>57</v>
      </c>
      <c r="BO101" s="121" t="s">
        <v>38</v>
      </c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48">
        <f>SUM(D55, -D58)</f>
        <v>7.0000000000000001E-3</v>
      </c>
      <c r="E102" s="95">
        <f>SUM(E51, -E53)</f>
        <v>2.7E-2</v>
      </c>
      <c r="F102" s="153">
        <f>SUM(F55, -F58)</f>
        <v>2.1499999999999998E-2</v>
      </c>
      <c r="G102" s="155">
        <f>SUM(G54, -G57)</f>
        <v>5.3899999999999997E-2</v>
      </c>
      <c r="H102" s="122">
        <f>SUM(H55, -H58)</f>
        <v>4.07E-2</v>
      </c>
      <c r="I102" s="178">
        <f>SUM(I55, -I58)</f>
        <v>3.1100000000000003E-2</v>
      </c>
      <c r="J102" s="146">
        <f>SUM(J54, -J57)</f>
        <v>2.92E-2</v>
      </c>
      <c r="K102" s="118">
        <f>SUM(K54, -K56)</f>
        <v>3.1899999999999998E-2</v>
      </c>
      <c r="L102" s="181">
        <f>SUM(L55, -L58)</f>
        <v>4.5699999999999998E-2</v>
      </c>
      <c r="M102" s="148">
        <f>SUM(M54, -M56)</f>
        <v>4.1500000000000002E-2</v>
      </c>
      <c r="N102" s="122">
        <f>SUM(N51, -N52)</f>
        <v>5.3699999999999998E-2</v>
      </c>
      <c r="O102" s="177">
        <f>SUM(O54, -O56)</f>
        <v>2.3899999999999998E-2</v>
      </c>
      <c r="P102" s="146">
        <f>SUM(P54, -P56)</f>
        <v>2.0199999999999999E-2</v>
      </c>
      <c r="Q102" s="122">
        <f>SUM(Q54, -Q58)</f>
        <v>1.9700000000000002E-2</v>
      </c>
      <c r="R102" s="181">
        <f>SUM(R54, -R58)</f>
        <v>2.5500000000000002E-2</v>
      </c>
      <c r="S102" s="228">
        <f>SUM(S54, -S58)</f>
        <v>2.4899999999999999E-2</v>
      </c>
      <c r="T102" s="95">
        <f>SUM(T54, -T58)</f>
        <v>2.0999999999999998E-2</v>
      </c>
      <c r="U102" s="147">
        <f>SUM(U54, -U57)</f>
        <v>4.8300000000000003E-2</v>
      </c>
      <c r="V102" s="226">
        <f>SUM(V55, -V57)</f>
        <v>5.79E-2</v>
      </c>
      <c r="W102" s="16">
        <f>SUM(W55, -W57)</f>
        <v>6.409999999999999E-2</v>
      </c>
      <c r="X102" s="152">
        <f>SUM(X54, -X57)</f>
        <v>5.6400000000000006E-2</v>
      </c>
      <c r="Y102" s="148">
        <f>SUM(Y52, -Y53)</f>
        <v>6.5400000000000014E-2</v>
      </c>
      <c r="Z102" s="122">
        <f>SUM(Z56, -Z58)</f>
        <v>6.5600000000000006E-2</v>
      </c>
      <c r="AA102" s="178">
        <f>SUM(AA51, -AA53)</f>
        <v>5.9999999999999984E-2</v>
      </c>
      <c r="AB102" s="148">
        <f>SUM(AB55, -AB57)</f>
        <v>5.8300000000000005E-2</v>
      </c>
      <c r="AC102" s="122">
        <f>SUM(AC54, -AC56)</f>
        <v>6.3299999999999995E-2</v>
      </c>
      <c r="AD102" s="178">
        <f>SUM(AD55, -AD57)</f>
        <v>6.7599999999999993E-2</v>
      </c>
      <c r="AE102" s="226">
        <f>SUM(AE53, -AE54)</f>
        <v>6.0000000000000005E-2</v>
      </c>
      <c r="AF102" s="16">
        <f>SUM(AF54, -AF56)</f>
        <v>6.9699999999999998E-2</v>
      </c>
      <c r="AG102" s="153">
        <f>SUM(AG54, -AG56)</f>
        <v>8.2500000000000004E-2</v>
      </c>
      <c r="AH102" s="146">
        <f>SUM(AH51, -AH53)</f>
        <v>0.09</v>
      </c>
      <c r="AI102" s="117">
        <f>SUM(AI53, -AI55)</f>
        <v>7.4499999999999997E-2</v>
      </c>
      <c r="AJ102" s="178">
        <f>SUM(AJ56, -AJ58)</f>
        <v>7.9399999999999998E-2</v>
      </c>
      <c r="AK102" s="226">
        <f>SUM(AK54, -AK57)</f>
        <v>6.4599999999999991E-2</v>
      </c>
      <c r="AL102" s="221">
        <f>SUM(AL57, -AL58)</f>
        <v>7.7099999999999988E-2</v>
      </c>
      <c r="AM102" s="153">
        <f>SUM(AM54, -AM57)</f>
        <v>9.11E-2</v>
      </c>
      <c r="AN102" s="168">
        <f>SUM(AN56, -AN58)</f>
        <v>8.7400000000000005E-2</v>
      </c>
      <c r="AO102" s="122">
        <f>SUM(AO54, -AO56)</f>
        <v>8.7500000000000008E-2</v>
      </c>
      <c r="AP102" s="181">
        <f>SUM(AP54, -AP56)</f>
        <v>8.09E-2</v>
      </c>
      <c r="AQ102" s="146">
        <f>SUM(AQ57, -AQ58)</f>
        <v>8.6299999999999988E-2</v>
      </c>
      <c r="AR102" s="118">
        <f>SUM(AR57, -AR58)</f>
        <v>0.1033</v>
      </c>
      <c r="AS102" s="181">
        <f>SUM(AS53, -AS54)</f>
        <v>8.6400000000000005E-2</v>
      </c>
      <c r="AT102" s="226">
        <f>SUM(AT53, -AT54)</f>
        <v>8.5000000000000006E-2</v>
      </c>
      <c r="AU102" s="221">
        <f>SUM(AU57, -AU58)</f>
        <v>9.2700000000000018E-2</v>
      </c>
      <c r="AV102" s="153">
        <f>SUM(AV54, -AV57)</f>
        <v>7.6499999999999999E-2</v>
      </c>
      <c r="AW102" s="146">
        <f>SUM(AW51, -AW54)</f>
        <v>9.2999999999999999E-2</v>
      </c>
      <c r="AX102" s="118">
        <f>SUM(AX52, -AX54)</f>
        <v>9.6200000000000008E-2</v>
      </c>
      <c r="AY102" s="178">
        <f>SUM(AY51, -AY53)</f>
        <v>9.4699999999999993E-2</v>
      </c>
      <c r="AZ102" s="146">
        <f>SUM(AZ52, -AZ54)</f>
        <v>8.0999999999999989E-2</v>
      </c>
      <c r="BA102" s="122">
        <f>SUM(BA53, -BA55)</f>
        <v>7.9500000000000001E-2</v>
      </c>
      <c r="BB102" s="178">
        <f>SUM(BB56, -BB58)</f>
        <v>9.0200000000000016E-2</v>
      </c>
      <c r="BC102" s="148">
        <f>SUM(BC52, -BC53)</f>
        <v>9.1099999999999987E-2</v>
      </c>
      <c r="BD102" s="210">
        <f>SUM(BD56, -BD58)</f>
        <v>9.1900000000000009E-2</v>
      </c>
      <c r="BE102" s="180">
        <f>SUM(BE55, -BE58)</f>
        <v>0.1144</v>
      </c>
      <c r="BF102" s="150">
        <f>SUM(BF55, -BF58)</f>
        <v>0.10829999999999999</v>
      </c>
      <c r="BG102" s="120">
        <f>SUM(BG55, -BG58)</f>
        <v>0.10729999999999999</v>
      </c>
      <c r="BH102" s="189">
        <f>SUM(BH55, -BH58)</f>
        <v>0.1086</v>
      </c>
      <c r="BI102" s="148">
        <f>SUM(BI51, -BI53)</f>
        <v>0.1167</v>
      </c>
      <c r="BJ102" s="210">
        <f>SUM(BJ55, -BJ58)</f>
        <v>0.12570000000000001</v>
      </c>
      <c r="BK102" s="181">
        <f>SUM(BK51, -BK54)</f>
        <v>0.10010000000000001</v>
      </c>
      <c r="BL102" s="146">
        <f>SUM(BL57, -BL58)</f>
        <v>0.11630000000000001</v>
      </c>
      <c r="BM102" s="118">
        <f>SUM(BM57, -BM58)</f>
        <v>0.11269999999999999</v>
      </c>
      <c r="BN102" s="178">
        <f>SUM(BN57, -BN58)</f>
        <v>0.11739999999999999</v>
      </c>
      <c r="BO102" s="120">
        <f>SUM(BO57, -BO58)</f>
        <v>0.1109</v>
      </c>
      <c r="BP102" s="7">
        <f t="shared" ref="BK102:BQ102" si="135">SUM(BP91, -BP98)</f>
        <v>0</v>
      </c>
      <c r="BQ102" s="7">
        <f t="shared" si="135"/>
        <v>0</v>
      </c>
      <c r="BS102" s="7">
        <f>SUM(BS91, -BS98,)</f>
        <v>0</v>
      </c>
      <c r="BT102" s="7">
        <f>SUM(BT91, -BT98,)</f>
        <v>0</v>
      </c>
      <c r="BU102" s="7">
        <f t="shared" ref="BU102:BX102" si="136">SUM(BU91, -BU98)</f>
        <v>0</v>
      </c>
      <c r="BV102" s="7">
        <f t="shared" si="136"/>
        <v>0</v>
      </c>
      <c r="BW102" s="7">
        <f t="shared" si="136"/>
        <v>0</v>
      </c>
      <c r="BX102" s="7">
        <f t="shared" si="136"/>
        <v>0</v>
      </c>
      <c r="BY102" s="7">
        <f>SUM(BY91, -BY98,)</f>
        <v>0</v>
      </c>
      <c r="BZ102" s="7">
        <f>SUM(BZ91, -BZ98,)</f>
        <v>0</v>
      </c>
      <c r="CA102" s="7">
        <f t="shared" ref="CA102:CD102" si="137">SUM(CA91, -CA98)</f>
        <v>0</v>
      </c>
      <c r="CB102" s="7">
        <f t="shared" si="137"/>
        <v>0</v>
      </c>
      <c r="CC102" s="7">
        <f t="shared" si="137"/>
        <v>0</v>
      </c>
      <c r="CD102" s="7">
        <f t="shared" si="137"/>
        <v>0</v>
      </c>
      <c r="CE102" s="7">
        <f>SUM(CE91, -CE98,)</f>
        <v>0</v>
      </c>
      <c r="CF102" s="7">
        <f>SUM(CF91, -CF98,)</f>
        <v>0</v>
      </c>
      <c r="CG102" s="7">
        <f t="shared" ref="CG102:CJ102" si="138">SUM(CG91, -CG98)</f>
        <v>0</v>
      </c>
      <c r="CH102" s="7">
        <f t="shared" si="138"/>
        <v>0</v>
      </c>
      <c r="CI102" s="7">
        <f t="shared" si="138"/>
        <v>0</v>
      </c>
      <c r="CJ102" s="7">
        <f t="shared" si="138"/>
        <v>0</v>
      </c>
      <c r="CK102" s="7">
        <f>SUM(CK91, -CK98,)</f>
        <v>0</v>
      </c>
      <c r="CL102" s="7">
        <f>SUM(CL91, -CL98,)</f>
        <v>0</v>
      </c>
      <c r="CM102" s="7">
        <f t="shared" ref="CM102:CP102" si="139">SUM(CM91, -CM98)</f>
        <v>0</v>
      </c>
      <c r="CN102" s="7">
        <f t="shared" si="139"/>
        <v>0</v>
      </c>
      <c r="CO102" s="7">
        <f t="shared" si="139"/>
        <v>0</v>
      </c>
      <c r="CP102" s="7">
        <f t="shared" si="139"/>
        <v>0</v>
      </c>
      <c r="CQ102" s="7">
        <f>SUM(CQ91, -CQ98,)</f>
        <v>0</v>
      </c>
      <c r="CR102" s="7">
        <f>SUM(CR91, -CR98,)</f>
        <v>0</v>
      </c>
      <c r="CS102" s="7">
        <f t="shared" ref="CS102:CV102" si="140">SUM(CS91, -CS98)</f>
        <v>0</v>
      </c>
      <c r="CT102" s="7">
        <f t="shared" si="140"/>
        <v>0</v>
      </c>
      <c r="CU102" s="7">
        <f t="shared" si="140"/>
        <v>0</v>
      </c>
      <c r="CV102" s="7">
        <f t="shared" si="140"/>
        <v>0</v>
      </c>
      <c r="CW102" s="7">
        <f>SUM(CW91, -CW98,)</f>
        <v>0</v>
      </c>
      <c r="CX102" s="7">
        <f>SUM(CX91, -CX98,)</f>
        <v>0</v>
      </c>
      <c r="CY102" s="7">
        <f t="shared" ref="CY102:DB102" si="141">SUM(CY91, -CY98)</f>
        <v>0</v>
      </c>
      <c r="CZ102" s="7">
        <f t="shared" si="141"/>
        <v>0</v>
      </c>
      <c r="DA102" s="7">
        <f t="shared" si="141"/>
        <v>0</v>
      </c>
      <c r="DB102" s="7">
        <f t="shared" si="141"/>
        <v>0</v>
      </c>
      <c r="DC102" s="7">
        <f>SUM(DC91, -DC98,)</f>
        <v>0</v>
      </c>
      <c r="DD102" s="7">
        <f>SUM(DD91, -DD98,)</f>
        <v>0</v>
      </c>
      <c r="DE102" s="7">
        <f t="shared" ref="DE102:DH102" si="142">SUM(DE91, -DE98)</f>
        <v>0</v>
      </c>
      <c r="DF102" s="7">
        <f t="shared" si="142"/>
        <v>0</v>
      </c>
      <c r="DG102" s="7">
        <f t="shared" si="142"/>
        <v>0</v>
      </c>
      <c r="DH102" s="7">
        <f t="shared" si="142"/>
        <v>0</v>
      </c>
      <c r="DI102" s="7">
        <f>SUM(DI91, -DI98,)</f>
        <v>0</v>
      </c>
      <c r="DJ102" s="7">
        <f>SUM(DJ91, -DJ98,)</f>
        <v>0</v>
      </c>
      <c r="DK102" s="7">
        <f t="shared" ref="DK102:DN102" si="143">SUM(DK91, -DK98)</f>
        <v>0</v>
      </c>
      <c r="DL102" s="7">
        <f t="shared" si="143"/>
        <v>0</v>
      </c>
      <c r="DM102" s="7">
        <f t="shared" si="143"/>
        <v>0</v>
      </c>
      <c r="DN102" s="7">
        <f t="shared" si="143"/>
        <v>0</v>
      </c>
      <c r="DO102" s="7">
        <f>SUM(DO91, -DO98,)</f>
        <v>0</v>
      </c>
      <c r="DP102" s="7">
        <f>SUM(DP91, -DP98,)</f>
        <v>0</v>
      </c>
      <c r="DQ102" s="7">
        <f t="shared" ref="DQ102:DT102" si="144">SUM(DQ91, -DQ98)</f>
        <v>0</v>
      </c>
      <c r="DR102" s="7">
        <f t="shared" si="144"/>
        <v>0</v>
      </c>
      <c r="DS102" s="7">
        <f t="shared" si="144"/>
        <v>0</v>
      </c>
      <c r="DT102" s="7">
        <f t="shared" si="144"/>
        <v>0</v>
      </c>
      <c r="DU102" s="7">
        <f>SUM(DU91, -DU98,)</f>
        <v>0</v>
      </c>
      <c r="DV102" s="7">
        <f>SUM(DV91, -DV98,)</f>
        <v>0</v>
      </c>
      <c r="DW102" s="7">
        <f t="shared" ref="DW102:DZ102" si="145">SUM(DW91, -DW98)</f>
        <v>0</v>
      </c>
      <c r="DX102" s="7">
        <f t="shared" si="145"/>
        <v>0</v>
      </c>
      <c r="DY102" s="7">
        <f t="shared" si="145"/>
        <v>0</v>
      </c>
      <c r="DZ102" s="7">
        <f t="shared" si="145"/>
        <v>0</v>
      </c>
      <c r="EA102" s="7">
        <f>SUM(EA91, -EA98,)</f>
        <v>0</v>
      </c>
      <c r="EB102" s="7">
        <f>SUM(EB91, -EB98,)</f>
        <v>0</v>
      </c>
      <c r="EC102" s="7">
        <f t="shared" ref="EC102:EI102" si="146">SUM(EC91, -EC98)</f>
        <v>0</v>
      </c>
      <c r="ED102" s="7">
        <f t="shared" si="146"/>
        <v>0</v>
      </c>
      <c r="EE102" s="7">
        <f t="shared" si="146"/>
        <v>0</v>
      </c>
      <c r="EF102" s="7">
        <f t="shared" si="146"/>
        <v>0</v>
      </c>
      <c r="EG102" s="7">
        <f t="shared" si="146"/>
        <v>0</v>
      </c>
      <c r="EH102" s="7">
        <f t="shared" si="146"/>
        <v>0</v>
      </c>
      <c r="EI102" s="7">
        <f t="shared" si="146"/>
        <v>0</v>
      </c>
    </row>
    <row r="103" spans="1:139" ht="15.75" thickBot="1" x14ac:dyDescent="0.3">
      <c r="A103" s="61"/>
      <c r="B103" s="61"/>
      <c r="C103" s="104"/>
      <c r="D103" s="158" t="s">
        <v>84</v>
      </c>
      <c r="E103" s="33" t="s">
        <v>53</v>
      </c>
      <c r="F103" s="159" t="s">
        <v>47</v>
      </c>
      <c r="G103" s="158" t="s">
        <v>84</v>
      </c>
      <c r="H103" s="123" t="s">
        <v>59</v>
      </c>
      <c r="I103" s="182" t="s">
        <v>41</v>
      </c>
      <c r="J103" s="156" t="s">
        <v>44</v>
      </c>
      <c r="K103" s="121" t="s">
        <v>41</v>
      </c>
      <c r="L103" s="176" t="s">
        <v>67</v>
      </c>
      <c r="M103" s="166" t="s">
        <v>51</v>
      </c>
      <c r="N103" s="126" t="s">
        <v>54</v>
      </c>
      <c r="O103" s="201" t="s">
        <v>37</v>
      </c>
      <c r="P103" s="166" t="s">
        <v>44</v>
      </c>
      <c r="Q103" s="170" t="s">
        <v>48</v>
      </c>
      <c r="R103" s="182" t="s">
        <v>37</v>
      </c>
      <c r="S103" s="234" t="s">
        <v>36</v>
      </c>
      <c r="T103" s="46" t="s">
        <v>39</v>
      </c>
      <c r="U103" s="167" t="s">
        <v>59</v>
      </c>
      <c r="V103" s="237" t="s">
        <v>38</v>
      </c>
      <c r="W103" s="37" t="s">
        <v>59</v>
      </c>
      <c r="X103" s="145" t="s">
        <v>52</v>
      </c>
      <c r="Y103" s="154" t="s">
        <v>39</v>
      </c>
      <c r="Z103" s="124" t="s">
        <v>36</v>
      </c>
      <c r="AA103" s="184" t="s">
        <v>64</v>
      </c>
      <c r="AB103" s="154" t="s">
        <v>46</v>
      </c>
      <c r="AC103" s="116" t="s">
        <v>46</v>
      </c>
      <c r="AD103" s="188" t="s">
        <v>67</v>
      </c>
      <c r="AE103" s="225" t="s">
        <v>68</v>
      </c>
      <c r="AF103" s="46" t="s">
        <v>46</v>
      </c>
      <c r="AG103" s="157" t="s">
        <v>38</v>
      </c>
      <c r="AH103" s="160" t="s">
        <v>38</v>
      </c>
      <c r="AI103" s="125" t="s">
        <v>53</v>
      </c>
      <c r="AJ103" s="184" t="s">
        <v>64</v>
      </c>
      <c r="AK103" s="234" t="s">
        <v>45</v>
      </c>
      <c r="AL103" s="266" t="s">
        <v>54</v>
      </c>
      <c r="AM103" s="164" t="s">
        <v>45</v>
      </c>
      <c r="AN103" s="154" t="s">
        <v>57</v>
      </c>
      <c r="AO103" s="116" t="s">
        <v>57</v>
      </c>
      <c r="AP103" s="185" t="s">
        <v>45</v>
      </c>
      <c r="AQ103" s="165" t="s">
        <v>53</v>
      </c>
      <c r="AR103" s="125" t="s">
        <v>53</v>
      </c>
      <c r="AS103" s="179" t="s">
        <v>55</v>
      </c>
      <c r="AT103" s="225" t="s">
        <v>55</v>
      </c>
      <c r="AU103" s="37" t="s">
        <v>48</v>
      </c>
      <c r="AV103" s="159" t="s">
        <v>64</v>
      </c>
      <c r="AW103" s="163" t="s">
        <v>54</v>
      </c>
      <c r="AX103" s="116" t="s">
        <v>57</v>
      </c>
      <c r="AY103" s="176" t="s">
        <v>57</v>
      </c>
      <c r="AZ103" s="165" t="s">
        <v>40</v>
      </c>
      <c r="BA103" s="124" t="s">
        <v>45</v>
      </c>
      <c r="BB103" s="182" t="s">
        <v>36</v>
      </c>
      <c r="BC103" s="165" t="s">
        <v>40</v>
      </c>
      <c r="BD103" s="125" t="s">
        <v>40</v>
      </c>
      <c r="BE103" s="185" t="s">
        <v>45</v>
      </c>
      <c r="BF103" s="156" t="s">
        <v>45</v>
      </c>
      <c r="BG103" s="124" t="s">
        <v>45</v>
      </c>
      <c r="BH103" s="182" t="s">
        <v>38</v>
      </c>
      <c r="BI103" s="160" t="s">
        <v>38</v>
      </c>
      <c r="BJ103" s="121" t="s">
        <v>38</v>
      </c>
      <c r="BK103" s="176" t="s">
        <v>57</v>
      </c>
      <c r="BL103" s="163" t="s">
        <v>54</v>
      </c>
      <c r="BM103" s="170" t="s">
        <v>48</v>
      </c>
      <c r="BN103" s="179" t="s">
        <v>68</v>
      </c>
      <c r="BO103" s="124" t="s">
        <v>36</v>
      </c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46">
        <f>SUM(D54, -D57)</f>
        <v>6.0999999999999995E-3</v>
      </c>
      <c r="E104" s="95">
        <f>SUM(E57, -E58)</f>
        <v>2.6200000000000001E-2</v>
      </c>
      <c r="F104" s="153">
        <f>SUM(F54, -F57)</f>
        <v>1.5900000000000001E-2</v>
      </c>
      <c r="G104" s="146">
        <f>SUM(G54, -G56)</f>
        <v>4.7E-2</v>
      </c>
      <c r="H104" s="117">
        <f>SUM(H54, -H57)</f>
        <v>3.3000000000000002E-2</v>
      </c>
      <c r="I104" s="181">
        <f>SUM(I53, -I54)</f>
        <v>3.04E-2</v>
      </c>
      <c r="J104" s="148">
        <f>SUM(J56, -J58)</f>
        <v>2.6299999999999997E-2</v>
      </c>
      <c r="K104" s="122">
        <f>SUM(K54, -K55)</f>
        <v>3.0600000000000002E-2</v>
      </c>
      <c r="L104" s="178">
        <f>SUM(L53, -L54)</f>
        <v>4.41E-2</v>
      </c>
      <c r="M104" s="148">
        <f>SUM(M55, -M58)</f>
        <v>4.0399999999999998E-2</v>
      </c>
      <c r="N104" s="122">
        <f>SUM(N54, -N55)</f>
        <v>4.24E-2</v>
      </c>
      <c r="O104" s="181">
        <f>SUM(O55, -O58)</f>
        <v>2.3599999999999996E-2</v>
      </c>
      <c r="P104" s="148">
        <f>SUM(P55, -P58)</f>
        <v>2.01E-2</v>
      </c>
      <c r="Q104" s="122">
        <f>SUM(Q54, -Q57)</f>
        <v>1.9099999999999999E-2</v>
      </c>
      <c r="R104" s="181">
        <f>SUM(R55, -R58)</f>
        <v>1.5300000000000001E-2</v>
      </c>
      <c r="S104" s="228">
        <f>SUM(S55, -S58)</f>
        <v>2.1999999999999999E-2</v>
      </c>
      <c r="T104" s="95">
        <f>SUM(T54, -T57)</f>
        <v>2.0799999999999999E-2</v>
      </c>
      <c r="U104" s="147">
        <f>SUM(U53, -U56)</f>
        <v>3.73E-2</v>
      </c>
      <c r="V104" s="226">
        <f>SUM(V56, -V58)</f>
        <v>5.4999999999999993E-2</v>
      </c>
      <c r="W104" s="96">
        <f>SUM(W53, -W56)</f>
        <v>6.0700000000000004E-2</v>
      </c>
      <c r="X104" s="147">
        <f>SUM(X54, -X56)</f>
        <v>5.0100000000000006E-2</v>
      </c>
      <c r="Y104" s="146">
        <f>SUM(Y54, -Y57)</f>
        <v>6.0999999999999999E-2</v>
      </c>
      <c r="Z104" s="118">
        <f>SUM(Z54, -Z57)</f>
        <v>6.4000000000000001E-2</v>
      </c>
      <c r="AA104" s="181">
        <f>SUM(AA52, -AA53)</f>
        <v>5.4099999999999995E-2</v>
      </c>
      <c r="AB104" s="155">
        <f>SUM(AB54, -AB56)</f>
        <v>5.57E-2</v>
      </c>
      <c r="AC104" s="117">
        <f>SUM(AC55, -AC56)</f>
        <v>5.7999999999999996E-2</v>
      </c>
      <c r="AD104" s="189">
        <f>SUM(AD53, -AD55)</f>
        <v>6.25E-2</v>
      </c>
      <c r="AE104" s="228">
        <f>SUM(AE51, -AE53)</f>
        <v>4.8500000000000001E-2</v>
      </c>
      <c r="AF104" s="96">
        <f>SUM(AF55, -AF57)</f>
        <v>5.8300000000000005E-2</v>
      </c>
      <c r="AG104" s="151">
        <f>SUM(AG56, -AG58)</f>
        <v>6.3999999999999987E-2</v>
      </c>
      <c r="AH104" s="150">
        <f>SUM(AH56, -AH58)</f>
        <v>7.2800000000000004E-2</v>
      </c>
      <c r="AI104" s="118">
        <f>SUM(AI52, -AI53)</f>
        <v>6.8199999999999997E-2</v>
      </c>
      <c r="AJ104" s="181">
        <f>SUM(AJ52, -AJ54)</f>
        <v>7.569999999999999E-2</v>
      </c>
      <c r="AK104" s="236">
        <f>SUM(AK57, -AK58)</f>
        <v>5.7200000000000001E-2</v>
      </c>
      <c r="AL104" s="16">
        <f>SUM(AL53, -AL54)</f>
        <v>7.4300000000000005E-2</v>
      </c>
      <c r="AM104" s="238">
        <f>SUM(AM57, -AM58)</f>
        <v>8.2000000000000017E-2</v>
      </c>
      <c r="AN104" s="146">
        <f>SUM(AN57, -AN58)</f>
        <v>8.6200000000000013E-2</v>
      </c>
      <c r="AO104" s="118">
        <f>SUM(AO57, -AO58)</f>
        <v>8.069999999999998E-2</v>
      </c>
      <c r="AP104" s="189">
        <f>SUM(AP56, -AP58)</f>
        <v>7.8699999999999992E-2</v>
      </c>
      <c r="AQ104" s="146">
        <f>SUM(AQ52, -AQ53)</f>
        <v>6.8100000000000008E-2</v>
      </c>
      <c r="AR104" s="118">
        <f>SUM(AR52, -AR53)</f>
        <v>4.3099999999999999E-2</v>
      </c>
      <c r="AS104" s="180">
        <f>SUM(AS51, -AS53)</f>
        <v>7.9900000000000013E-2</v>
      </c>
      <c r="AT104" s="227">
        <f>SUM(AT51, -AT53)</f>
        <v>6.8199999999999997E-2</v>
      </c>
      <c r="AU104" s="16">
        <f>SUM(AU54, -AU57)</f>
        <v>5.7199999999999994E-2</v>
      </c>
      <c r="AV104" s="153">
        <f>SUM(AV53, -AV54)</f>
        <v>7.5300000000000006E-2</v>
      </c>
      <c r="AW104" s="148">
        <f>SUM(AW52, -AW54)</f>
        <v>7.8899999999999998E-2</v>
      </c>
      <c r="AX104" s="118">
        <f>SUM(AX57, -AX58)</f>
        <v>9.4200000000000006E-2</v>
      </c>
      <c r="AY104" s="178">
        <f>SUM(AY57, -AY58)</f>
        <v>8.0200000000000007E-2</v>
      </c>
      <c r="AZ104" s="148">
        <f>SUM(AZ53, -AZ55)</f>
        <v>7.8699999999999992E-2</v>
      </c>
      <c r="BA104" s="210">
        <f>SUM(BA56, -BA58)</f>
        <v>7.909999999999999E-2</v>
      </c>
      <c r="BB104" s="178">
        <f>SUM(BB55, -BB57)</f>
        <v>8.4900000000000003E-2</v>
      </c>
      <c r="BC104" s="148">
        <f>SUM(BC53, -BC55)</f>
        <v>7.6800000000000007E-2</v>
      </c>
      <c r="BD104" s="122">
        <f>SUM(BD53, -BD55)</f>
        <v>9.06E-2</v>
      </c>
      <c r="BE104" s="189">
        <f>SUM(BE56, -BE58)</f>
        <v>0.1037</v>
      </c>
      <c r="BF104" s="168">
        <f>SUM(BF56, -BF58)</f>
        <v>0.1012</v>
      </c>
      <c r="BG104" s="210">
        <f>SUM(BG56, -BG58)</f>
        <v>0.10639999999999999</v>
      </c>
      <c r="BH104" s="180">
        <f>SUM(BH56, -BH58)</f>
        <v>0.1026</v>
      </c>
      <c r="BI104" s="150">
        <f>SUM(BI56, -BI58)</f>
        <v>0.10390000000000001</v>
      </c>
      <c r="BJ104" s="120">
        <f>SUM(BJ56, -BJ58)</f>
        <v>0.1169</v>
      </c>
      <c r="BK104" s="178">
        <f>SUM(BK57, -BK58)</f>
        <v>9.6599999999999991E-2</v>
      </c>
      <c r="BL104" s="148">
        <f>SUM(BL51, -BL54)</f>
        <v>9.2700000000000005E-2</v>
      </c>
      <c r="BM104" s="122">
        <f>SUM(BM54, -BM55)</f>
        <v>0.1057</v>
      </c>
      <c r="BN104" s="178">
        <f>SUM(BN51, -BN54)</f>
        <v>6.6700000000000009E-2</v>
      </c>
      <c r="BO104" s="118">
        <f>SUM(BO55, -BO57)</f>
        <v>6.9099999999999995E-2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58" t="s">
        <v>51</v>
      </c>
      <c r="E105" s="46" t="s">
        <v>70</v>
      </c>
      <c r="F105" s="162" t="s">
        <v>54</v>
      </c>
      <c r="G105" s="165" t="s">
        <v>53</v>
      </c>
      <c r="H105" s="125" t="s">
        <v>53</v>
      </c>
      <c r="I105" s="185" t="s">
        <v>44</v>
      </c>
      <c r="J105" s="160" t="s">
        <v>40</v>
      </c>
      <c r="K105" s="170" t="s">
        <v>59</v>
      </c>
      <c r="L105" s="182" t="s">
        <v>36</v>
      </c>
      <c r="M105" s="154" t="s">
        <v>67</v>
      </c>
      <c r="N105" s="125" t="s">
        <v>63</v>
      </c>
      <c r="O105" s="183" t="s">
        <v>54</v>
      </c>
      <c r="P105" s="166" t="s">
        <v>37</v>
      </c>
      <c r="Q105" s="170" t="s">
        <v>59</v>
      </c>
      <c r="R105" s="188" t="s">
        <v>48</v>
      </c>
      <c r="S105" s="233" t="s">
        <v>52</v>
      </c>
      <c r="T105" s="46" t="s">
        <v>52</v>
      </c>
      <c r="U105" s="164" t="s">
        <v>44</v>
      </c>
      <c r="V105" s="237" t="s">
        <v>51</v>
      </c>
      <c r="W105" s="46" t="s">
        <v>57</v>
      </c>
      <c r="X105" s="167" t="s">
        <v>48</v>
      </c>
      <c r="Y105" s="156" t="s">
        <v>36</v>
      </c>
      <c r="Z105" s="116" t="s">
        <v>39</v>
      </c>
      <c r="AA105" s="201" t="s">
        <v>44</v>
      </c>
      <c r="AB105" s="187" t="s">
        <v>54</v>
      </c>
      <c r="AC105" s="170" t="s">
        <v>67</v>
      </c>
      <c r="AD105" s="184" t="s">
        <v>64</v>
      </c>
      <c r="AE105" s="229" t="s">
        <v>64</v>
      </c>
      <c r="AF105" s="33" t="s">
        <v>64</v>
      </c>
      <c r="AG105" s="159" t="s">
        <v>64</v>
      </c>
      <c r="AH105" s="165" t="s">
        <v>64</v>
      </c>
      <c r="AI105" s="170" t="s">
        <v>41</v>
      </c>
      <c r="AJ105" s="188" t="s">
        <v>41</v>
      </c>
      <c r="AK105" s="229" t="s">
        <v>53</v>
      </c>
      <c r="AL105" s="37" t="s">
        <v>48</v>
      </c>
      <c r="AM105" s="167" t="s">
        <v>67</v>
      </c>
      <c r="AN105" s="163" t="s">
        <v>54</v>
      </c>
      <c r="AO105" s="262" t="s">
        <v>54</v>
      </c>
      <c r="AP105" s="176" t="s">
        <v>57</v>
      </c>
      <c r="AQ105" s="202" t="s">
        <v>67</v>
      </c>
      <c r="AR105" s="170" t="s">
        <v>67</v>
      </c>
      <c r="AS105" s="188" t="s">
        <v>67</v>
      </c>
      <c r="AT105" s="230" t="s">
        <v>48</v>
      </c>
      <c r="AU105" s="43" t="s">
        <v>55</v>
      </c>
      <c r="AV105" s="167" t="s">
        <v>67</v>
      </c>
      <c r="AW105" s="202" t="s">
        <v>41</v>
      </c>
      <c r="AX105" s="190" t="s">
        <v>53</v>
      </c>
      <c r="AY105" s="179" t="s">
        <v>68</v>
      </c>
      <c r="AZ105" s="154" t="s">
        <v>57</v>
      </c>
      <c r="BA105" s="116" t="s">
        <v>57</v>
      </c>
      <c r="BB105" s="179" t="s">
        <v>65</v>
      </c>
      <c r="BC105" s="154" t="s">
        <v>57</v>
      </c>
      <c r="BD105" s="116" t="s">
        <v>57</v>
      </c>
      <c r="BE105" s="179" t="s">
        <v>68</v>
      </c>
      <c r="BF105" s="154" t="s">
        <v>57</v>
      </c>
      <c r="BG105" s="119" t="s">
        <v>68</v>
      </c>
      <c r="BH105" s="179" t="s">
        <v>68</v>
      </c>
      <c r="BI105" s="154" t="s">
        <v>57</v>
      </c>
      <c r="BJ105" s="190" t="s">
        <v>55</v>
      </c>
      <c r="BK105" s="201" t="s">
        <v>53</v>
      </c>
      <c r="BL105" s="144" t="s">
        <v>68</v>
      </c>
      <c r="BM105" s="119" t="s">
        <v>68</v>
      </c>
      <c r="BN105" s="265" t="s">
        <v>54</v>
      </c>
      <c r="BO105" s="119" t="s">
        <v>68</v>
      </c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48">
        <f>SUM(D54, -D56)</f>
        <v>4.7000000000000011E-3</v>
      </c>
      <c r="E106" s="16">
        <f>SUM(E51, -E52)</f>
        <v>2.58E-2</v>
      </c>
      <c r="F106" s="153">
        <f>SUM(F56, -F58)</f>
        <v>1.5099999999999995E-2</v>
      </c>
      <c r="G106" s="146">
        <f>SUM(G56, -G58)</f>
        <v>4.3599999999999993E-2</v>
      </c>
      <c r="H106" s="118">
        <f>SUM(H56, -H58)</f>
        <v>2.8400000000000002E-2</v>
      </c>
      <c r="I106" s="181">
        <f>SUM(I56, -I58)</f>
        <v>2.7799999999999998E-2</v>
      </c>
      <c r="J106" s="148">
        <f>SUM(J53, -J54)</f>
        <v>1.95E-2</v>
      </c>
      <c r="K106" s="117">
        <f>SUM(K55, -K58)</f>
        <v>1.7599999999999998E-2</v>
      </c>
      <c r="L106" s="178">
        <f>SUM(L55, -L57)</f>
        <v>3.9700000000000006E-2</v>
      </c>
      <c r="M106" s="146">
        <f>SUM(M53, -M54)</f>
        <v>3.9399999999999998E-2</v>
      </c>
      <c r="N106" s="118">
        <f>SUM(N52, -N53)</f>
        <v>3.1600000000000003E-2</v>
      </c>
      <c r="O106" s="181">
        <f>SUM(O53, -O55)</f>
        <v>2.2200000000000001E-2</v>
      </c>
      <c r="P106" s="148">
        <f>SUM(P55, -P57)</f>
        <v>1.8799999999999997E-2</v>
      </c>
      <c r="Q106" s="117">
        <f>SUM(Q54, -Q56)</f>
        <v>1.7500000000000002E-2</v>
      </c>
      <c r="R106" s="181">
        <f>SUM(R54, -R57)</f>
        <v>1.3299999999999999E-2</v>
      </c>
      <c r="S106" s="232">
        <f>SUM(S54, -S57)</f>
        <v>2.1199999999999997E-2</v>
      </c>
      <c r="T106" s="96">
        <f>SUM(T54, -T56)</f>
        <v>1.5799999999999995E-2</v>
      </c>
      <c r="U106" s="153">
        <f>SUM(U55, -U57)</f>
        <v>3.7100000000000008E-2</v>
      </c>
      <c r="V106" s="226">
        <f>SUM(V56, -V57)</f>
        <v>4.2099999999999999E-2</v>
      </c>
      <c r="W106" s="95">
        <f>SUM(W54, -W56)</f>
        <v>5.2499999999999998E-2</v>
      </c>
      <c r="X106" s="153">
        <f>SUM(X53, -X55)</f>
        <v>4.2599999999999999E-2</v>
      </c>
      <c r="Y106" s="146">
        <f>SUM(Y55, -Y57)</f>
        <v>5.9699999999999989E-2</v>
      </c>
      <c r="Z106" s="118">
        <f>SUM(Z55, -Z57)</f>
        <v>6.2799999999999995E-2</v>
      </c>
      <c r="AA106" s="181">
        <f>SUM(AA54, -AA56)</f>
        <v>5.04E-2</v>
      </c>
      <c r="AB106" s="148">
        <f>SUM(AB53, -AB55)</f>
        <v>4.7E-2</v>
      </c>
      <c r="AC106" s="210">
        <f>SUM(AC53, -AC55)</f>
        <v>5.6499999999999995E-2</v>
      </c>
      <c r="AD106" s="181">
        <f>SUM(AD52, -AD53)</f>
        <v>5.1699999999999996E-2</v>
      </c>
      <c r="AE106" s="226">
        <f>SUM(AE52, -AE53)</f>
        <v>4.469999999999999E-2</v>
      </c>
      <c r="AF106" s="16">
        <f>SUM(AF52, -AF53)</f>
        <v>5.2799999999999993E-2</v>
      </c>
      <c r="AG106" s="153">
        <f>SUM(AG52, -AG53)</f>
        <v>6.3800000000000009E-2</v>
      </c>
      <c r="AH106" s="148">
        <f>SUM(AH52, -AH53)</f>
        <v>6.4599999999999991E-2</v>
      </c>
      <c r="AI106" s="122">
        <f>SUM(AI54, -AI56)</f>
        <v>6.7900000000000002E-2</v>
      </c>
      <c r="AJ106" s="181">
        <f>SUM(AJ54, -AJ55)</f>
        <v>7.2499999999999995E-2</v>
      </c>
      <c r="AK106" s="228">
        <f>SUM(AK52, -AK53)</f>
        <v>5.5400000000000005E-2</v>
      </c>
      <c r="AL106" s="16">
        <f>SUM(AL54, -AL57)</f>
        <v>5.8599999999999999E-2</v>
      </c>
      <c r="AM106" s="238">
        <f>SUM(AM54, -AM56)</f>
        <v>7.4900000000000008E-2</v>
      </c>
      <c r="AN106" s="148">
        <f>SUM(AN53, -AN54)</f>
        <v>8.5100000000000009E-2</v>
      </c>
      <c r="AO106" s="122">
        <f>SUM(AO53, -AO54)</f>
        <v>6.8499999999999991E-2</v>
      </c>
      <c r="AP106" s="178">
        <f>SUM(AP57, -AP58)</f>
        <v>7.3300000000000004E-2</v>
      </c>
      <c r="AQ106" s="168">
        <f>SUM(AQ54, -AQ57)</f>
        <v>6.6799999999999998E-2</v>
      </c>
      <c r="AR106" s="210">
        <f>SUM(AR54, -AR57)</f>
        <v>5.67E-2</v>
      </c>
      <c r="AS106" s="189">
        <f>SUM(AS54, -AS57)</f>
        <v>6.8699999999999997E-2</v>
      </c>
      <c r="AT106" s="226">
        <f>SUM(AT54, -AT57)</f>
        <v>5.8700000000000009E-2</v>
      </c>
      <c r="AU106" s="98">
        <f>SUM(AU51, -AU53)</f>
        <v>5.5099999999999996E-2</v>
      </c>
      <c r="AV106" s="238">
        <f>SUM(AV54, -AV56)</f>
        <v>5.7099999999999998E-2</v>
      </c>
      <c r="AW106" s="148">
        <f>SUM(AW54, -AW55)</f>
        <v>7.2399999999999992E-2</v>
      </c>
      <c r="AX106" s="118">
        <f>SUM(AX51, -AX53)</f>
        <v>8.09E-2</v>
      </c>
      <c r="AY106" s="178">
        <f>SUM(AY52, -AY54)</f>
        <v>7.9899999999999999E-2</v>
      </c>
      <c r="AZ106" s="146">
        <f>SUM(AZ57, -AZ58)</f>
        <v>6.9300000000000014E-2</v>
      </c>
      <c r="BA106" s="118">
        <f>SUM(BA57, -BA58)</f>
        <v>7.0499999999999993E-2</v>
      </c>
      <c r="BB106" s="181">
        <f>SUM(BB52, -BB53)</f>
        <v>7.8E-2</v>
      </c>
      <c r="BC106" s="146">
        <f>SUM(BC56, -BC58)</f>
        <v>7.5400000000000009E-2</v>
      </c>
      <c r="BD106" s="118">
        <f>SUM(BD57, -BD58)</f>
        <v>8.0500000000000002E-2</v>
      </c>
      <c r="BE106" s="178">
        <f>SUM(BE52, -BE54)</f>
        <v>9.2100000000000001E-2</v>
      </c>
      <c r="BF106" s="146">
        <f>SUM(BF57, -BF58)</f>
        <v>7.6200000000000004E-2</v>
      </c>
      <c r="BG106" s="118">
        <f>SUM(BG52, -BG54)</f>
        <v>8.3499999999999991E-2</v>
      </c>
      <c r="BH106" s="178">
        <f>SUM(BH52, -BH54)</f>
        <v>7.8499999999999986E-2</v>
      </c>
      <c r="BI106" s="146">
        <f>SUM(BI57, -BI58)</f>
        <v>8.2299999999999998E-2</v>
      </c>
      <c r="BJ106" s="120">
        <f>SUM(BJ51, -BJ52)</f>
        <v>8.0800000000000011E-2</v>
      </c>
      <c r="BK106" s="178">
        <f>SUM(BK51, -BK53)</f>
        <v>8.5300000000000015E-2</v>
      </c>
      <c r="BL106" s="146">
        <f>SUM(BL52, -BL54)</f>
        <v>6.5200000000000008E-2</v>
      </c>
      <c r="BM106" s="118">
        <f>SUM(BM52, -BM54)</f>
        <v>9.7200000000000009E-2</v>
      </c>
      <c r="BN106" s="181">
        <f>SUM(BN52, -BN54)</f>
        <v>5.2999999999999992E-2</v>
      </c>
      <c r="BO106" s="118">
        <f>SUM(BO51, -BO54)</f>
        <v>5.8200000000000002E-2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0" t="s">
        <v>40</v>
      </c>
      <c r="E107" s="28" t="s">
        <v>84</v>
      </c>
      <c r="F107" s="145" t="s">
        <v>70</v>
      </c>
      <c r="G107" s="160" t="s">
        <v>38</v>
      </c>
      <c r="H107" s="119" t="s">
        <v>42</v>
      </c>
      <c r="I107" s="186" t="s">
        <v>51</v>
      </c>
      <c r="J107" s="165" t="s">
        <v>47</v>
      </c>
      <c r="K107" s="124" t="s">
        <v>45</v>
      </c>
      <c r="L107" s="201" t="s">
        <v>51</v>
      </c>
      <c r="M107" s="187" t="s">
        <v>54</v>
      </c>
      <c r="N107" s="116" t="s">
        <v>67</v>
      </c>
      <c r="O107" s="176" t="s">
        <v>52</v>
      </c>
      <c r="P107" s="166" t="s">
        <v>51</v>
      </c>
      <c r="Q107" s="126" t="s">
        <v>54</v>
      </c>
      <c r="R107" s="188" t="s">
        <v>59</v>
      </c>
      <c r="S107" s="234" t="s">
        <v>44</v>
      </c>
      <c r="T107" s="46" t="s">
        <v>46</v>
      </c>
      <c r="U107" s="235" t="s">
        <v>37</v>
      </c>
      <c r="V107" s="233" t="s">
        <v>57</v>
      </c>
      <c r="W107" s="19" t="s">
        <v>45</v>
      </c>
      <c r="X107" s="164" t="s">
        <v>36</v>
      </c>
      <c r="Y107" s="154" t="s">
        <v>52</v>
      </c>
      <c r="Z107" s="125" t="s">
        <v>64</v>
      </c>
      <c r="AA107" s="176" t="s">
        <v>39</v>
      </c>
      <c r="AB107" s="156" t="s">
        <v>45</v>
      </c>
      <c r="AC107" s="125" t="s">
        <v>64</v>
      </c>
      <c r="AD107" s="176" t="s">
        <v>46</v>
      </c>
      <c r="AE107" s="233" t="s">
        <v>57</v>
      </c>
      <c r="AF107" s="12" t="s">
        <v>38</v>
      </c>
      <c r="AG107" s="235" t="s">
        <v>52</v>
      </c>
      <c r="AH107" s="166" t="s">
        <v>52</v>
      </c>
      <c r="AI107" s="170" t="s">
        <v>67</v>
      </c>
      <c r="AJ107" s="179" t="s">
        <v>65</v>
      </c>
      <c r="AK107" s="272" t="s">
        <v>54</v>
      </c>
      <c r="AL107" s="33" t="s">
        <v>53</v>
      </c>
      <c r="AM107" s="167" t="s">
        <v>41</v>
      </c>
      <c r="AN107" s="202" t="s">
        <v>41</v>
      </c>
      <c r="AO107" s="119" t="s">
        <v>55</v>
      </c>
      <c r="AP107" s="265" t="s">
        <v>54</v>
      </c>
      <c r="AQ107" s="163" t="s">
        <v>54</v>
      </c>
      <c r="AR107" s="262" t="s">
        <v>54</v>
      </c>
      <c r="AS107" s="188" t="s">
        <v>48</v>
      </c>
      <c r="AT107" s="261" t="s">
        <v>36</v>
      </c>
      <c r="AU107" s="12" t="s">
        <v>36</v>
      </c>
      <c r="AV107" s="157" t="s">
        <v>36</v>
      </c>
      <c r="AW107" s="160" t="s">
        <v>39</v>
      </c>
      <c r="AX107" s="170" t="s">
        <v>41</v>
      </c>
      <c r="AY107" s="188" t="s">
        <v>41</v>
      </c>
      <c r="AZ107" s="166" t="s">
        <v>55</v>
      </c>
      <c r="BA107" s="119" t="s">
        <v>65</v>
      </c>
      <c r="BB107" s="184" t="s">
        <v>40</v>
      </c>
      <c r="BC107" s="166" t="s">
        <v>55</v>
      </c>
      <c r="BD107" s="190" t="s">
        <v>55</v>
      </c>
      <c r="BE107" s="176" t="s">
        <v>57</v>
      </c>
      <c r="BF107" s="144" t="s">
        <v>68</v>
      </c>
      <c r="BG107" s="116" t="s">
        <v>57</v>
      </c>
      <c r="BH107" s="176" t="s">
        <v>57</v>
      </c>
      <c r="BI107" s="166" t="s">
        <v>55</v>
      </c>
      <c r="BJ107" s="116" t="s">
        <v>57</v>
      </c>
      <c r="BK107" s="179" t="s">
        <v>68</v>
      </c>
      <c r="BL107" s="166" t="s">
        <v>53</v>
      </c>
      <c r="BM107" s="190" t="s">
        <v>53</v>
      </c>
      <c r="BN107" s="185" t="s">
        <v>46</v>
      </c>
      <c r="BO107" s="124" t="s">
        <v>46</v>
      </c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48">
        <f>SUM(D55, -D57)</f>
        <v>4.4999999999999997E-3</v>
      </c>
      <c r="E108" s="95">
        <f>SUM(E54, -E57)</f>
        <v>6.9000000000000016E-3</v>
      </c>
      <c r="F108" s="153">
        <f>SUM(F51, -F52)</f>
        <v>1.3600000000000001E-2</v>
      </c>
      <c r="G108" s="148">
        <f>SUM(G53, -G54)</f>
        <v>4.07E-2</v>
      </c>
      <c r="H108" s="122">
        <f>SUM(H52, -H53)</f>
        <v>2.3699999999999999E-2</v>
      </c>
      <c r="I108" s="181">
        <f>SUM(I57, -I58)</f>
        <v>2.47E-2</v>
      </c>
      <c r="J108" s="148">
        <f>SUM(J54, -J56)</f>
        <v>1.6999999999999998E-2</v>
      </c>
      <c r="K108" s="118">
        <f>SUM(K56, -K58)</f>
        <v>1.6300000000000002E-2</v>
      </c>
      <c r="L108" s="181">
        <f>SUM(L56, -L58)</f>
        <v>3.5699999999999996E-2</v>
      </c>
      <c r="M108" s="148">
        <f>SUM(M54, -M55)</f>
        <v>3.2000000000000001E-2</v>
      </c>
      <c r="N108" s="118">
        <f>SUM(N53, -N54)</f>
        <v>2.6200000000000001E-2</v>
      </c>
      <c r="O108" s="177">
        <f>SUM(O54, -O55)</f>
        <v>2.01E-2</v>
      </c>
      <c r="P108" s="148">
        <f>SUM(P55, -P56)</f>
        <v>1.84E-2</v>
      </c>
      <c r="Q108" s="122">
        <f>SUM(Q54, -Q55)</f>
        <v>1.6100000000000003E-2</v>
      </c>
      <c r="R108" s="177">
        <f>SUM(R54, -R56)</f>
        <v>1.3100000000000001E-2</v>
      </c>
      <c r="S108" s="226">
        <f>SUM(S55, -S57)</f>
        <v>1.8299999999999997E-2</v>
      </c>
      <c r="T108" s="96">
        <f>SUM(T54, -T55)</f>
        <v>1.4800000000000001E-2</v>
      </c>
      <c r="U108" s="153">
        <f>SUM(U57, -U58)</f>
        <v>3.1899999999999991E-2</v>
      </c>
      <c r="V108" s="228">
        <f>SUM(V53, -V56)</f>
        <v>4.2000000000000003E-2</v>
      </c>
      <c r="W108" s="221">
        <f>SUM(W55, -W56)</f>
        <v>3.4700000000000002E-2</v>
      </c>
      <c r="X108" s="152">
        <f>SUM(X55, -X57)</f>
        <v>3.9600000000000003E-2</v>
      </c>
      <c r="Y108" s="155">
        <f>SUM(Y54, -Y56)</f>
        <v>5.1900000000000002E-2</v>
      </c>
      <c r="Z108" s="122">
        <f>SUM(Z52, -Z53)</f>
        <v>6.2599999999999989E-2</v>
      </c>
      <c r="AA108" s="178">
        <f>SUM(AA55, -AA57)</f>
        <v>4.53E-2</v>
      </c>
      <c r="AB108" s="168">
        <f>SUM(AB56, -AB58)</f>
        <v>4.3800000000000006E-2</v>
      </c>
      <c r="AC108" s="122">
        <f>SUM(AC52, -AC53)</f>
        <v>5.2800000000000007E-2</v>
      </c>
      <c r="AD108" s="177">
        <f>SUM(AD55, -AD56)</f>
        <v>5.1199999999999996E-2</v>
      </c>
      <c r="AE108" s="228">
        <f>SUM(AE55, -AE58)</f>
        <v>4.4199999999999996E-2</v>
      </c>
      <c r="AF108" s="98">
        <f>SUM(AF56, -AF58)</f>
        <v>5.0099999999999992E-2</v>
      </c>
      <c r="AG108" s="147">
        <f>SUM(AG54, -AG55)</f>
        <v>5.57E-2</v>
      </c>
      <c r="AH108" s="155">
        <f>SUM(AH54, -AH55)</f>
        <v>6.1899999999999997E-2</v>
      </c>
      <c r="AI108" s="210">
        <f>SUM(AI54, -AI55)</f>
        <v>5.4199999999999998E-2</v>
      </c>
      <c r="AJ108" s="181">
        <f>SUM(AJ51, -AJ52)</f>
        <v>6.2600000000000017E-2</v>
      </c>
      <c r="AK108" s="226">
        <f>SUM(AK53, -AK54)</f>
        <v>5.45E-2</v>
      </c>
      <c r="AL108" s="95">
        <f>SUM(AL52, -AL53)</f>
        <v>4.4500000000000005E-2</v>
      </c>
      <c r="AM108" s="153">
        <f>SUM(AM54, -AM55)</f>
        <v>5.5E-2</v>
      </c>
      <c r="AN108" s="148">
        <f>SUM(AN54, -AN55)</f>
        <v>6.2899999999999998E-2</v>
      </c>
      <c r="AO108" s="120">
        <f>SUM(AO51, -AO53)</f>
        <v>6.83E-2</v>
      </c>
      <c r="AP108" s="181">
        <f>SUM(AP53, -AP54)</f>
        <v>6.2099999999999995E-2</v>
      </c>
      <c r="AQ108" s="148">
        <f>SUM(AQ53, -AQ54)</f>
        <v>6.54E-2</v>
      </c>
      <c r="AR108" s="122">
        <f>SUM(AR53, -AR54)</f>
        <v>8.3500000000000005E-2</v>
      </c>
      <c r="AS108" s="181">
        <f>SUM(AS54, -AS56)</f>
        <v>6.5299999999999997E-2</v>
      </c>
      <c r="AT108" s="228">
        <f>SUM(AT55, -AT57)</f>
        <v>5.3800000000000008E-2</v>
      </c>
      <c r="AU108" s="95">
        <f>SUM(AU55, -AU57)</f>
        <v>5.0299999999999997E-2</v>
      </c>
      <c r="AV108" s="152">
        <f>SUM(AV55, -AV57)</f>
        <v>4.9600000000000005E-2</v>
      </c>
      <c r="AW108" s="146">
        <f>SUM(AW55, -AW57)</f>
        <v>5.1799999999999999E-2</v>
      </c>
      <c r="AX108" s="122">
        <f>SUM(AX54, -AX55)</f>
        <v>7.4099999999999999E-2</v>
      </c>
      <c r="AY108" s="181">
        <f>SUM(AY54, -AY55)</f>
        <v>7.3399999999999993E-2</v>
      </c>
      <c r="AZ108" s="150">
        <f>SUM(AZ51, -AZ52)</f>
        <v>6.6000000000000003E-2</v>
      </c>
      <c r="BA108" s="122">
        <f>SUM(BA52, -BA53)</f>
        <v>6.4500000000000002E-2</v>
      </c>
      <c r="BB108" s="181">
        <f>SUM(BB53, -BB55)</f>
        <v>6.83E-2</v>
      </c>
      <c r="BC108" s="150">
        <f>SUM(BC51, -BC52)</f>
        <v>7.4500000000000011E-2</v>
      </c>
      <c r="BD108" s="120">
        <f>SUM(BD51, -BD52)</f>
        <v>7.9799999999999996E-2</v>
      </c>
      <c r="BE108" s="178">
        <f>SUM(BE57, -BE58)</f>
        <v>7.2999999999999995E-2</v>
      </c>
      <c r="BF108" s="146">
        <f>SUM(BF52, -BF54)</f>
        <v>7.5200000000000017E-2</v>
      </c>
      <c r="BG108" s="118">
        <f>SUM(BG57, -BG58)</f>
        <v>6.8599999999999994E-2</v>
      </c>
      <c r="BH108" s="178">
        <f>SUM(BH57, -BH58)</f>
        <v>7.4800000000000005E-2</v>
      </c>
      <c r="BI108" s="150">
        <f>SUM(BI51, -BI52)</f>
        <v>6.4399999999999999E-2</v>
      </c>
      <c r="BJ108" s="118">
        <f>SUM(BJ57, -BJ58)</f>
        <v>7.7600000000000002E-2</v>
      </c>
      <c r="BK108" s="178">
        <f>SUM(BK52, -BK54)</f>
        <v>7.2999999999999995E-2</v>
      </c>
      <c r="BL108" s="146">
        <f>SUM(BL51, -BL53)</f>
        <v>4.8500000000000001E-2</v>
      </c>
      <c r="BM108" s="118">
        <f>SUM(BM51, -BM53)</f>
        <v>6.1099999999999988E-2</v>
      </c>
      <c r="BN108" s="275">
        <f>SUM(BN55, -BN57)</f>
        <v>5.28E-2</v>
      </c>
      <c r="BO108" s="249">
        <f>SUM(BO55, -BO56)</f>
        <v>5.0900000000000001E-2</v>
      </c>
      <c r="BP108" s="7">
        <f t="shared" ref="BK108:BQ108" si="147">SUM(BP97, -BP104)</f>
        <v>0</v>
      </c>
      <c r="BQ108" s="7">
        <f t="shared" si="147"/>
        <v>0</v>
      </c>
      <c r="BS108" s="7">
        <f>SUM(BS97, -BS104,)</f>
        <v>0</v>
      </c>
      <c r="BT108" s="7">
        <f>SUM(BT97, -BT104,)</f>
        <v>0</v>
      </c>
      <c r="BU108" s="7">
        <f t="shared" ref="BU108:BX108" si="148">SUM(BU97, -BU104)</f>
        <v>0</v>
      </c>
      <c r="BV108" s="7">
        <f t="shared" si="148"/>
        <v>0</v>
      </c>
      <c r="BW108" s="7">
        <f t="shared" si="148"/>
        <v>0</v>
      </c>
      <c r="BX108" s="7">
        <f t="shared" si="148"/>
        <v>0</v>
      </c>
      <c r="BY108" s="7">
        <f>SUM(BY97, -BY104,)</f>
        <v>0</v>
      </c>
      <c r="BZ108" s="7">
        <f>SUM(BZ97, -BZ104,)</f>
        <v>0</v>
      </c>
      <c r="CA108" s="7">
        <f t="shared" ref="CA108:CD108" si="149">SUM(CA97, -CA104)</f>
        <v>0</v>
      </c>
      <c r="CB108" s="7">
        <f t="shared" si="149"/>
        <v>0</v>
      </c>
      <c r="CC108" s="7">
        <f t="shared" si="149"/>
        <v>0</v>
      </c>
      <c r="CD108" s="7">
        <f t="shared" si="149"/>
        <v>0</v>
      </c>
      <c r="CE108" s="7">
        <f>SUM(CE97, -CE104,)</f>
        <v>0</v>
      </c>
      <c r="CF108" s="7">
        <f>SUM(CF97, -CF104,)</f>
        <v>0</v>
      </c>
      <c r="CG108" s="7">
        <f t="shared" ref="CG108:CJ108" si="150">SUM(CG97, -CG104)</f>
        <v>0</v>
      </c>
      <c r="CH108" s="7">
        <f t="shared" si="150"/>
        <v>0</v>
      </c>
      <c r="CI108" s="7">
        <f t="shared" si="150"/>
        <v>0</v>
      </c>
      <c r="CJ108" s="7">
        <f t="shared" si="150"/>
        <v>0</v>
      </c>
      <c r="CK108" s="7">
        <f>SUM(CK97, -CK104,)</f>
        <v>0</v>
      </c>
      <c r="CL108" s="7">
        <f>SUM(CL97, -CL104,)</f>
        <v>0</v>
      </c>
      <c r="CM108" s="7">
        <f t="shared" ref="CM108:CP108" si="151">SUM(CM97, -CM104)</f>
        <v>0</v>
      </c>
      <c r="CN108" s="7">
        <f t="shared" si="151"/>
        <v>0</v>
      </c>
      <c r="CO108" s="7">
        <f t="shared" si="151"/>
        <v>0</v>
      </c>
      <c r="CP108" s="7">
        <f t="shared" si="151"/>
        <v>0</v>
      </c>
      <c r="CQ108" s="7">
        <f>SUM(CQ97, -CQ104,)</f>
        <v>0</v>
      </c>
      <c r="CR108" s="7">
        <f>SUM(CR97, -CR104,)</f>
        <v>0</v>
      </c>
      <c r="CS108" s="7">
        <f t="shared" ref="CS108:CV108" si="152">SUM(CS97, -CS104)</f>
        <v>0</v>
      </c>
      <c r="CT108" s="7">
        <f t="shared" si="152"/>
        <v>0</v>
      </c>
      <c r="CU108" s="7">
        <f t="shared" si="152"/>
        <v>0</v>
      </c>
      <c r="CV108" s="7">
        <f t="shared" si="152"/>
        <v>0</v>
      </c>
      <c r="CW108" s="7">
        <f>SUM(CW97, -CW104,)</f>
        <v>0</v>
      </c>
      <c r="CX108" s="7">
        <f>SUM(CX97, -CX104,)</f>
        <v>0</v>
      </c>
      <c r="CY108" s="7">
        <f t="shared" ref="CY108:DB108" si="153">SUM(CY97, -CY104)</f>
        <v>0</v>
      </c>
      <c r="CZ108" s="7">
        <f t="shared" si="153"/>
        <v>0</v>
      </c>
      <c r="DA108" s="7">
        <f t="shared" si="153"/>
        <v>0</v>
      </c>
      <c r="DB108" s="7">
        <f t="shared" si="153"/>
        <v>0</v>
      </c>
      <c r="DC108" s="7">
        <f>SUM(DC97, -DC104,)</f>
        <v>0</v>
      </c>
      <c r="DD108" s="7">
        <f>SUM(DD97, -DD104,)</f>
        <v>0</v>
      </c>
      <c r="DE108" s="7">
        <f t="shared" ref="DE108:DH108" si="154">SUM(DE97, -DE104)</f>
        <v>0</v>
      </c>
      <c r="DF108" s="7">
        <f t="shared" si="154"/>
        <v>0</v>
      </c>
      <c r="DG108" s="7">
        <f t="shared" si="154"/>
        <v>0</v>
      </c>
      <c r="DH108" s="7">
        <f t="shared" si="154"/>
        <v>0</v>
      </c>
      <c r="DI108" s="7">
        <f>SUM(DI97, -DI104,)</f>
        <v>0</v>
      </c>
      <c r="DJ108" s="7">
        <f>SUM(DJ97, -DJ104,)</f>
        <v>0</v>
      </c>
      <c r="DK108" s="7">
        <f t="shared" ref="DK108:DN108" si="155">SUM(DK97, -DK104)</f>
        <v>0</v>
      </c>
      <c r="DL108" s="7">
        <f t="shared" si="155"/>
        <v>0</v>
      </c>
      <c r="DM108" s="7">
        <f t="shared" si="155"/>
        <v>0</v>
      </c>
      <c r="DN108" s="7">
        <f t="shared" si="155"/>
        <v>0</v>
      </c>
      <c r="DO108" s="7">
        <f>SUM(DO97, -DO104,)</f>
        <v>0</v>
      </c>
      <c r="DP108" s="7">
        <f>SUM(DP97, -DP104,)</f>
        <v>0</v>
      </c>
      <c r="DQ108" s="7">
        <f t="shared" ref="DQ108:DT108" si="156">SUM(DQ97, -DQ104)</f>
        <v>0</v>
      </c>
      <c r="DR108" s="7">
        <f t="shared" si="156"/>
        <v>0</v>
      </c>
      <c r="DS108" s="7">
        <f t="shared" si="156"/>
        <v>0</v>
      </c>
      <c r="DT108" s="7">
        <f t="shared" si="156"/>
        <v>0</v>
      </c>
      <c r="DU108" s="7">
        <f>SUM(DU97, -DU104,)</f>
        <v>0</v>
      </c>
      <c r="DV108" s="7">
        <f>SUM(DV97, -DV104,)</f>
        <v>0</v>
      </c>
      <c r="DW108" s="7">
        <f t="shared" ref="DW108:DZ108" si="157">SUM(DW97, -DW104)</f>
        <v>0</v>
      </c>
      <c r="DX108" s="7">
        <f t="shared" si="157"/>
        <v>0</v>
      </c>
      <c r="DY108" s="7">
        <f t="shared" si="157"/>
        <v>0</v>
      </c>
      <c r="DZ108" s="7">
        <f t="shared" si="157"/>
        <v>0</v>
      </c>
      <c r="EA108" s="7">
        <f>SUM(EA97, -EA104,)</f>
        <v>0</v>
      </c>
      <c r="EB108" s="7">
        <f>SUM(EB97, -EB104,)</f>
        <v>0</v>
      </c>
      <c r="EC108" s="7">
        <f t="shared" ref="EC108:EI108" si="158">SUM(EC97, -EC104)</f>
        <v>0</v>
      </c>
      <c r="ED108" s="7">
        <f t="shared" si="158"/>
        <v>0</v>
      </c>
      <c r="EE108" s="7">
        <f t="shared" si="158"/>
        <v>0</v>
      </c>
      <c r="EF108" s="7">
        <f t="shared" si="158"/>
        <v>0</v>
      </c>
      <c r="EG108" s="7">
        <f t="shared" si="158"/>
        <v>0</v>
      </c>
      <c r="EH108" s="7">
        <f t="shared" si="158"/>
        <v>0</v>
      </c>
      <c r="EI108" s="7">
        <f t="shared" si="158"/>
        <v>0</v>
      </c>
    </row>
    <row r="109" spans="1:139" ht="15.75" thickBot="1" x14ac:dyDescent="0.3">
      <c r="A109" s="61"/>
      <c r="B109" s="61"/>
      <c r="C109" s="104"/>
      <c r="D109" s="154" t="s">
        <v>46</v>
      </c>
      <c r="E109" s="28" t="s">
        <v>45</v>
      </c>
      <c r="F109" s="159" t="s">
        <v>64</v>
      </c>
      <c r="G109" s="187" t="s">
        <v>54</v>
      </c>
      <c r="H109" s="123" t="s">
        <v>84</v>
      </c>
      <c r="I109" s="188" t="s">
        <v>59</v>
      </c>
      <c r="J109" s="202" t="s">
        <v>59</v>
      </c>
      <c r="K109" s="126" t="s">
        <v>54</v>
      </c>
      <c r="L109" s="183" t="s">
        <v>54</v>
      </c>
      <c r="M109" s="160" t="s">
        <v>38</v>
      </c>
      <c r="N109" s="190" t="s">
        <v>51</v>
      </c>
      <c r="O109" s="185" t="s">
        <v>36</v>
      </c>
      <c r="P109" s="187" t="s">
        <v>54</v>
      </c>
      <c r="Q109" s="190" t="s">
        <v>37</v>
      </c>
      <c r="R109" s="186" t="s">
        <v>51</v>
      </c>
      <c r="S109" s="233" t="s">
        <v>57</v>
      </c>
      <c r="T109" s="19" t="s">
        <v>45</v>
      </c>
      <c r="U109" s="145" t="s">
        <v>57</v>
      </c>
      <c r="V109" s="233" t="s">
        <v>46</v>
      </c>
      <c r="W109" s="28" t="s">
        <v>38</v>
      </c>
      <c r="X109" s="235" t="s">
        <v>51</v>
      </c>
      <c r="Y109" s="156" t="s">
        <v>44</v>
      </c>
      <c r="Z109" s="190" t="s">
        <v>37</v>
      </c>
      <c r="AA109" s="185" t="s">
        <v>45</v>
      </c>
      <c r="AB109" s="166" t="s">
        <v>44</v>
      </c>
      <c r="AC109" s="126" t="s">
        <v>54</v>
      </c>
      <c r="AD109" s="183" t="s">
        <v>54</v>
      </c>
      <c r="AE109" s="234" t="s">
        <v>45</v>
      </c>
      <c r="AF109" s="97" t="s">
        <v>54</v>
      </c>
      <c r="AG109" s="145" t="s">
        <v>46</v>
      </c>
      <c r="AH109" s="154" t="s">
        <v>46</v>
      </c>
      <c r="AI109" s="116" t="s">
        <v>46</v>
      </c>
      <c r="AJ109" s="184" t="s">
        <v>53</v>
      </c>
      <c r="AK109" s="233" t="s">
        <v>46</v>
      </c>
      <c r="AL109" s="46" t="s">
        <v>46</v>
      </c>
      <c r="AM109" s="149" t="s">
        <v>55</v>
      </c>
      <c r="AN109" s="144" t="s">
        <v>55</v>
      </c>
      <c r="AO109" s="170" t="s">
        <v>41</v>
      </c>
      <c r="AP109" s="182" t="s">
        <v>39</v>
      </c>
      <c r="AQ109" s="202" t="s">
        <v>48</v>
      </c>
      <c r="AR109" s="170" t="s">
        <v>48</v>
      </c>
      <c r="AS109" s="182" t="s">
        <v>39</v>
      </c>
      <c r="AT109" s="225" t="s">
        <v>65</v>
      </c>
      <c r="AU109" s="43" t="s">
        <v>65</v>
      </c>
      <c r="AV109" s="149" t="s">
        <v>65</v>
      </c>
      <c r="AW109" s="144" t="s">
        <v>65</v>
      </c>
      <c r="AX109" s="121" t="s">
        <v>39</v>
      </c>
      <c r="AY109" s="201" t="s">
        <v>55</v>
      </c>
      <c r="AZ109" s="144" t="s">
        <v>65</v>
      </c>
      <c r="BA109" s="121" t="s">
        <v>39</v>
      </c>
      <c r="BB109" s="201" t="s">
        <v>55</v>
      </c>
      <c r="BC109" s="160" t="s">
        <v>36</v>
      </c>
      <c r="BD109" s="121" t="s">
        <v>39</v>
      </c>
      <c r="BE109" s="201" t="s">
        <v>55</v>
      </c>
      <c r="BF109" s="166" t="s">
        <v>55</v>
      </c>
      <c r="BG109" s="119" t="s">
        <v>65</v>
      </c>
      <c r="BH109" s="201" t="s">
        <v>55</v>
      </c>
      <c r="BI109" s="144" t="s">
        <v>65</v>
      </c>
      <c r="BJ109" s="119" t="s">
        <v>68</v>
      </c>
      <c r="BK109" s="179" t="s">
        <v>65</v>
      </c>
      <c r="BL109" s="165" t="s">
        <v>64</v>
      </c>
      <c r="BM109" s="125" t="s">
        <v>64</v>
      </c>
      <c r="BN109" s="185" t="s">
        <v>36</v>
      </c>
      <c r="BO109" s="262" t="s">
        <v>54</v>
      </c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5">
        <f>SUM(D52, -D53)</f>
        <v>3.9999999999999992E-3</v>
      </c>
      <c r="E110" s="95">
        <f>SUM(E54, -E56)</f>
        <v>4.4000000000000011E-3</v>
      </c>
      <c r="F110" s="153">
        <f>SUM(F54, -F56)</f>
        <v>1.1600000000000003E-2</v>
      </c>
      <c r="G110" s="148">
        <f>SUM(G57, -G58)</f>
        <v>3.6699999999999997E-2</v>
      </c>
      <c r="H110" s="118">
        <f>SUM(H54, -H56)</f>
        <v>2.3300000000000001E-2</v>
      </c>
      <c r="I110" s="177">
        <f>SUM(I54, -I57)</f>
        <v>1.7100000000000001E-2</v>
      </c>
      <c r="J110" s="155">
        <f>SUM(J55, -J57)</f>
        <v>1.6E-2</v>
      </c>
      <c r="K110" s="122">
        <f>SUM(K55, -K57)</f>
        <v>1.5899999999999997E-2</v>
      </c>
      <c r="L110" s="181">
        <f>SUM(L54, -L56)</f>
        <v>3.3800000000000004E-2</v>
      </c>
      <c r="M110" s="148">
        <f>SUM(M56, -M58)</f>
        <v>3.0899999999999997E-2</v>
      </c>
      <c r="N110" s="122">
        <f>SUM(N55, -N58)</f>
        <v>1.67E-2</v>
      </c>
      <c r="O110" s="178">
        <f>SUM(O56, -O58)</f>
        <v>1.9799999999999998E-2</v>
      </c>
      <c r="P110" s="148">
        <f>SUM(P53, -P55)</f>
        <v>5.5000000000000014E-3</v>
      </c>
      <c r="Q110" s="122">
        <f>SUM(Q55, -Q58)</f>
        <v>3.599999999999999E-3</v>
      </c>
      <c r="R110" s="181">
        <f>SUM(R56, -R58)</f>
        <v>1.2400000000000001E-2</v>
      </c>
      <c r="S110" s="228">
        <f>SUM(S54, -S56)</f>
        <v>1.7099999999999997E-2</v>
      </c>
      <c r="T110" s="221">
        <f>SUM(T55, -T58)</f>
        <v>6.1999999999999972E-3</v>
      </c>
      <c r="U110" s="152">
        <f>SUM(U54, -U56)</f>
        <v>2.6200000000000001E-2</v>
      </c>
      <c r="V110" s="232">
        <f>SUM(V53, -V55)</f>
        <v>2.6200000000000001E-2</v>
      </c>
      <c r="W110" s="16">
        <f>SUM(W56, -W58)</f>
        <v>3.0299999999999994E-2</v>
      </c>
      <c r="X110" s="153">
        <f>SUM(X56, -X58)</f>
        <v>3.599999999999999E-2</v>
      </c>
      <c r="Y110" s="148">
        <f>SUM(Y55, -Y56)</f>
        <v>5.0599999999999992E-2</v>
      </c>
      <c r="Z110" s="122">
        <f>SUM(Z56, -Z57)</f>
        <v>5.1400000000000001E-2</v>
      </c>
      <c r="AA110" s="189">
        <f>SUM(AA56, -AA58)</f>
        <v>4.2800000000000005E-2</v>
      </c>
      <c r="AB110" s="148">
        <f>SUM(AB55, -AB56)</f>
        <v>4.1200000000000001E-2</v>
      </c>
      <c r="AC110" s="122">
        <f>SUM(AC53, -AC54)</f>
        <v>5.1199999999999996E-2</v>
      </c>
      <c r="AD110" s="181">
        <f>SUM(AD53, -AD54)</f>
        <v>4.53E-2</v>
      </c>
      <c r="AE110" s="236">
        <f>SUM(AE56, -AE58)</f>
        <v>3.5000000000000003E-2</v>
      </c>
      <c r="AF110" s="16">
        <f>SUM(AF53, -AF54)</f>
        <v>4.99E-2</v>
      </c>
      <c r="AG110" s="147">
        <f>SUM(AG55, -AG57)</f>
        <v>4.9399999999999999E-2</v>
      </c>
      <c r="AH110" s="155">
        <f>SUM(AH55, -AH57)</f>
        <v>5.9700000000000003E-2</v>
      </c>
      <c r="AI110" s="117">
        <f>SUM(AI55, -AI57)</f>
        <v>4.8899999999999999E-2</v>
      </c>
      <c r="AJ110" s="178">
        <f>SUM(AJ52, -AJ53)</f>
        <v>5.5099999999999996E-2</v>
      </c>
      <c r="AK110" s="232">
        <f>SUM(AK55, -AK57)</f>
        <v>5.4099999999999995E-2</v>
      </c>
      <c r="AL110" s="96">
        <f>SUM(AL55, -AL57)</f>
        <v>4.1499999999999995E-2</v>
      </c>
      <c r="AM110" s="151">
        <f>SUM(AM51, -AM53)</f>
        <v>3.7600000000000008E-2</v>
      </c>
      <c r="AN110" s="150">
        <f>SUM(AN51, -AN53)</f>
        <v>5.7500000000000009E-2</v>
      </c>
      <c r="AO110" s="122">
        <f>SUM(AO54, -AO55)</f>
        <v>6.5600000000000006E-2</v>
      </c>
      <c r="AP110" s="178">
        <f>SUM(AP55, -AP57)</f>
        <v>5.6699999999999993E-2</v>
      </c>
      <c r="AQ110" s="148">
        <f>SUM(AQ54, -AQ56)</f>
        <v>5.8499999999999996E-2</v>
      </c>
      <c r="AR110" s="122">
        <f>SUM(AR54, -AR56)</f>
        <v>5.5599999999999997E-2</v>
      </c>
      <c r="AS110" s="178">
        <f>SUM(AS55, -AS57)</f>
        <v>5.0900000000000001E-2</v>
      </c>
      <c r="AT110" s="226">
        <f>SUM(AT51, -AT52)</f>
        <v>4.5399999999999996E-2</v>
      </c>
      <c r="AU110" s="16">
        <f>SUM(AU51, -AU52)</f>
        <v>5.0299999999999984E-2</v>
      </c>
      <c r="AV110" s="153">
        <f>SUM(AV51, -AV53)</f>
        <v>4.6199999999999991E-2</v>
      </c>
      <c r="AW110" s="148">
        <f>SUM(AW51, -AW53)</f>
        <v>4.8199999999999993E-2</v>
      </c>
      <c r="AX110" s="118">
        <f>SUM(AX55, -AX57)</f>
        <v>5.2799999999999993E-2</v>
      </c>
      <c r="AY110" s="180">
        <f>SUM(AY51, -AY52)</f>
        <v>6.5099999999999991E-2</v>
      </c>
      <c r="AZ110" s="148">
        <f>SUM(AZ52, -AZ53)</f>
        <v>6.4500000000000002E-2</v>
      </c>
      <c r="BA110" s="118">
        <f>SUM(BA55, -BA57)</f>
        <v>6.0499999999999998E-2</v>
      </c>
      <c r="BB110" s="180">
        <f>SUM(BB51, -BB52)</f>
        <v>6.7599999999999993E-2</v>
      </c>
      <c r="BC110" s="146">
        <f>SUM(BC55, -BC57)</f>
        <v>6.8600000000000008E-2</v>
      </c>
      <c r="BD110" s="118">
        <f>SUM(BD55, -BD57)</f>
        <v>6.6799999999999998E-2</v>
      </c>
      <c r="BE110" s="180">
        <f>SUM(BE51, -BE52)</f>
        <v>7.2099999999999997E-2</v>
      </c>
      <c r="BF110" s="150">
        <f>SUM(BF51, -BF52)</f>
        <v>5.9499999999999997E-2</v>
      </c>
      <c r="BG110" s="122">
        <f>SUM(BG52, -BG53)</f>
        <v>5.6399999999999992E-2</v>
      </c>
      <c r="BH110" s="180">
        <f>SUM(BH51, -BH52)</f>
        <v>7.4499999999999997E-2</v>
      </c>
      <c r="BI110" s="148">
        <f>SUM(BI52, -BI54)</f>
        <v>5.28E-2</v>
      </c>
      <c r="BJ110" s="118">
        <f>SUM(BJ52, -BJ54)</f>
        <v>6.3399999999999998E-2</v>
      </c>
      <c r="BK110" s="181">
        <f>SUM(BK52, -BK53)</f>
        <v>5.8200000000000002E-2</v>
      </c>
      <c r="BL110" s="148">
        <f>SUM(BL53, -BL54)</f>
        <v>4.4200000000000003E-2</v>
      </c>
      <c r="BM110" s="122">
        <f>SUM(BM53, -BM54)</f>
        <v>5.8999999999999997E-2</v>
      </c>
      <c r="BN110" s="178">
        <f>SUM(BN55, -BN56)</f>
        <v>4.5999999999999999E-2</v>
      </c>
      <c r="BO110" s="122">
        <f>SUM(BO52, -BO54)</f>
        <v>4.99E-2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3" t="s">
        <v>54</v>
      </c>
      <c r="E111" s="28" t="s">
        <v>59</v>
      </c>
      <c r="F111" s="164" t="s">
        <v>44</v>
      </c>
      <c r="G111" s="156" t="s">
        <v>48</v>
      </c>
      <c r="H111" s="124" t="s">
        <v>48</v>
      </c>
      <c r="I111" s="188" t="s">
        <v>48</v>
      </c>
      <c r="J111" s="158" t="s">
        <v>51</v>
      </c>
      <c r="K111" s="124" t="s">
        <v>44</v>
      </c>
      <c r="L111" s="201" t="s">
        <v>44</v>
      </c>
      <c r="M111" s="165" t="s">
        <v>63</v>
      </c>
      <c r="N111" s="190" t="s">
        <v>44</v>
      </c>
      <c r="O111" s="201" t="s">
        <v>51</v>
      </c>
      <c r="P111" s="202" t="s">
        <v>67</v>
      </c>
      <c r="Q111" s="190" t="s">
        <v>44</v>
      </c>
      <c r="R111" s="185" t="s">
        <v>44</v>
      </c>
      <c r="S111" s="234" t="s">
        <v>45</v>
      </c>
      <c r="T111" s="19" t="s">
        <v>36</v>
      </c>
      <c r="U111" s="167" t="s">
        <v>48</v>
      </c>
      <c r="V111" s="230" t="s">
        <v>59</v>
      </c>
      <c r="W111" s="28" t="s">
        <v>51</v>
      </c>
      <c r="X111" s="164" t="s">
        <v>44</v>
      </c>
      <c r="Y111" s="144" t="s">
        <v>65</v>
      </c>
      <c r="Z111" s="119" t="s">
        <v>65</v>
      </c>
      <c r="AA111" s="176" t="s">
        <v>46</v>
      </c>
      <c r="AB111" s="202" t="s">
        <v>67</v>
      </c>
      <c r="AC111" s="124" t="s">
        <v>45</v>
      </c>
      <c r="AD111" s="185" t="s">
        <v>45</v>
      </c>
      <c r="AE111" s="233" t="s">
        <v>39</v>
      </c>
      <c r="AF111" s="46" t="s">
        <v>39</v>
      </c>
      <c r="AG111" s="164" t="s">
        <v>45</v>
      </c>
      <c r="AH111" s="156" t="s">
        <v>45</v>
      </c>
      <c r="AI111" s="119" t="s">
        <v>65</v>
      </c>
      <c r="AJ111" s="185" t="s">
        <v>45</v>
      </c>
      <c r="AK111" s="225" t="s">
        <v>65</v>
      </c>
      <c r="AL111" s="43" t="s">
        <v>65</v>
      </c>
      <c r="AM111" s="157" t="s">
        <v>36</v>
      </c>
      <c r="AN111" s="165" t="s">
        <v>53</v>
      </c>
      <c r="AO111" s="125" t="s">
        <v>53</v>
      </c>
      <c r="AP111" s="184" t="s">
        <v>53</v>
      </c>
      <c r="AQ111" s="160" t="s">
        <v>39</v>
      </c>
      <c r="AR111" s="121" t="s">
        <v>39</v>
      </c>
      <c r="AS111" s="182" t="s">
        <v>36</v>
      </c>
      <c r="AT111" s="230" t="s">
        <v>67</v>
      </c>
      <c r="AU111" s="37" t="s">
        <v>67</v>
      </c>
      <c r="AV111" s="235" t="s">
        <v>53</v>
      </c>
      <c r="AW111" s="165" t="s">
        <v>64</v>
      </c>
      <c r="AX111" s="119" t="s">
        <v>65</v>
      </c>
      <c r="AY111" s="184" t="s">
        <v>64</v>
      </c>
      <c r="AZ111" s="202" t="s">
        <v>41</v>
      </c>
      <c r="BA111" s="170" t="s">
        <v>41</v>
      </c>
      <c r="BB111" s="185" t="s">
        <v>45</v>
      </c>
      <c r="BC111" s="156" t="s">
        <v>45</v>
      </c>
      <c r="BD111" s="119" t="s">
        <v>65</v>
      </c>
      <c r="BE111" s="179" t="s">
        <v>65</v>
      </c>
      <c r="BF111" s="144" t="s">
        <v>65</v>
      </c>
      <c r="BG111" s="190" t="s">
        <v>55</v>
      </c>
      <c r="BH111" s="179" t="s">
        <v>65</v>
      </c>
      <c r="BI111" s="144" t="s">
        <v>68</v>
      </c>
      <c r="BJ111" s="119" t="s">
        <v>65</v>
      </c>
      <c r="BK111" s="185" t="s">
        <v>46</v>
      </c>
      <c r="BL111" s="156" t="s">
        <v>46</v>
      </c>
      <c r="BM111" s="124" t="s">
        <v>46</v>
      </c>
      <c r="BN111" s="184" t="s">
        <v>64</v>
      </c>
      <c r="BO111" s="125" t="s">
        <v>64</v>
      </c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48">
        <f>SUM(D56, -D58)</f>
        <v>3.899999999999999E-3</v>
      </c>
      <c r="E112" s="96">
        <f>SUM(E54, -E55)</f>
        <v>3.4999999999999996E-3</v>
      </c>
      <c r="F112" s="153">
        <f>SUM(F57, -F58)</f>
        <v>1.0799999999999997E-2</v>
      </c>
      <c r="G112" s="148">
        <f>SUM(G55, -G57)</f>
        <v>3.0499999999999999E-2</v>
      </c>
      <c r="H112" s="122">
        <f>SUM(H55, -H57)</f>
        <v>2.1999999999999999E-2</v>
      </c>
      <c r="I112" s="181">
        <f>SUM(I54, -I56)</f>
        <v>1.4000000000000002E-2</v>
      </c>
      <c r="J112" s="148">
        <f>SUM(J57, -J58)</f>
        <v>1.4099999999999994E-2</v>
      </c>
      <c r="K112" s="122">
        <f>SUM(K56, -K57)</f>
        <v>1.4600000000000002E-2</v>
      </c>
      <c r="L112" s="181">
        <f>SUM(L56, -L57)</f>
        <v>2.9700000000000004E-2</v>
      </c>
      <c r="M112" s="146">
        <f>SUM(M52, -M53)</f>
        <v>2.9300000000000007E-2</v>
      </c>
      <c r="N112" s="122">
        <f>SUM(N55, -N57)</f>
        <v>1.26E-2</v>
      </c>
      <c r="O112" s="181">
        <f>SUM(O55, -O57)</f>
        <v>1.1999999999999997E-2</v>
      </c>
      <c r="P112" s="146">
        <f>SUM(P53, -P54)</f>
        <v>3.7000000000000019E-3</v>
      </c>
      <c r="Q112" s="122">
        <f>SUM(Q55, -Q57)</f>
        <v>2.9999999999999957E-3</v>
      </c>
      <c r="R112" s="181">
        <f>SUM(R57, -R58)</f>
        <v>1.2200000000000003E-2</v>
      </c>
      <c r="S112" s="236">
        <f>SUM(S55, -S56)</f>
        <v>1.4199999999999997E-2</v>
      </c>
      <c r="T112" s="95">
        <f>SUM(T55, -T57)</f>
        <v>5.9999999999999984E-3</v>
      </c>
      <c r="U112" s="153">
        <f>SUM(U53, -U55)</f>
        <v>2.23E-2</v>
      </c>
      <c r="V112" s="232">
        <f>SUM(V54, -V56)</f>
        <v>2.4500000000000001E-2</v>
      </c>
      <c r="W112" s="16">
        <f>SUM(W56, -W57)</f>
        <v>2.9399999999999996E-2</v>
      </c>
      <c r="X112" s="153">
        <f>SUM(X55, -X56)</f>
        <v>3.3300000000000003E-2</v>
      </c>
      <c r="Y112" s="148">
        <f>SUM(Y51, -Y52)</f>
        <v>4.5399999999999996E-2</v>
      </c>
      <c r="Z112" s="122">
        <f>SUM(Z51, -Z52)</f>
        <v>2.9600000000000015E-2</v>
      </c>
      <c r="AA112" s="177">
        <f>SUM(AA55, -AA56)</f>
        <v>3.1400000000000004E-2</v>
      </c>
      <c r="AB112" s="168">
        <f>SUM(AB53, -AB54)</f>
        <v>3.2500000000000001E-2</v>
      </c>
      <c r="AC112" s="210">
        <f>SUM(AC56, -AC58)</f>
        <v>3.0299999999999994E-2</v>
      </c>
      <c r="AD112" s="189">
        <f>SUM(AD56, -AD58)</f>
        <v>2.4000000000000007E-2</v>
      </c>
      <c r="AE112" s="228">
        <f>SUM(AE55, -AE57)</f>
        <v>3.139999999999999E-2</v>
      </c>
      <c r="AF112" s="95">
        <f>SUM(AF55, -AF56)</f>
        <v>4.7700000000000006E-2</v>
      </c>
      <c r="AG112" s="238">
        <f>SUM(AG57, -AG58)</f>
        <v>4.1399999999999992E-2</v>
      </c>
      <c r="AH112" s="168">
        <f>SUM(AH57, -AH58)</f>
        <v>4.2200000000000001E-2</v>
      </c>
      <c r="AI112" s="122">
        <f>SUM(AI51, -AI52)</f>
        <v>4.8600000000000018E-2</v>
      </c>
      <c r="AJ112" s="189">
        <f>SUM(AJ57, -AJ58)</f>
        <v>5.1900000000000002E-2</v>
      </c>
      <c r="AK112" s="226">
        <f>SUM(AK51, -AK52)</f>
        <v>5.3699999999999984E-2</v>
      </c>
      <c r="AL112" s="16">
        <f>SUM(AL51, -AL52)</f>
        <v>3.6799999999999986E-2</v>
      </c>
      <c r="AM112" s="152">
        <f>SUM(AM55, -AM57)</f>
        <v>3.6099999999999993E-2</v>
      </c>
      <c r="AN112" s="146">
        <f>SUM(AN52, -AN53)</f>
        <v>3.0999999999999986E-2</v>
      </c>
      <c r="AO112" s="118">
        <f>SUM(AO52, -AO53)</f>
        <v>5.3999999999999992E-2</v>
      </c>
      <c r="AP112" s="178">
        <f>SUM(AP52, -AP53)</f>
        <v>5.6099999999999997E-2</v>
      </c>
      <c r="AQ112" s="146">
        <f>SUM(AQ55, -AQ57)</f>
        <v>4.19E-2</v>
      </c>
      <c r="AR112" s="118">
        <f>SUM(AR55, -AR57)</f>
        <v>4.9200000000000001E-2</v>
      </c>
      <c r="AS112" s="178">
        <f>SUM(AS55, -AS56)</f>
        <v>4.7500000000000001E-2</v>
      </c>
      <c r="AT112" s="236">
        <f>SUM(AT54, -AT56)</f>
        <v>3.8900000000000004E-2</v>
      </c>
      <c r="AU112" s="221">
        <f>SUM(AU54, -AU56)</f>
        <v>4.3099999999999999E-2</v>
      </c>
      <c r="AV112" s="152">
        <f>SUM(AV52, -AV53)</f>
        <v>4.3700000000000003E-2</v>
      </c>
      <c r="AW112" s="148">
        <f>SUM(AW53, -AW54)</f>
        <v>4.48E-2</v>
      </c>
      <c r="AX112" s="122">
        <f>SUM(AX52, -AX53)</f>
        <v>5.2400000000000002E-2</v>
      </c>
      <c r="AY112" s="181">
        <f>SUM(AY53, -AY54)</f>
        <v>5.0299999999999997E-2</v>
      </c>
      <c r="AZ112" s="148">
        <f>SUM(AZ54, -AZ55)</f>
        <v>6.2199999999999998E-2</v>
      </c>
      <c r="BA112" s="122">
        <f>SUM(BA54, -BA55)</f>
        <v>5.6300000000000003E-2</v>
      </c>
      <c r="BB112" s="189">
        <f>SUM(BB57, -BB58)</f>
        <v>5.4700000000000013E-2</v>
      </c>
      <c r="BC112" s="168">
        <f>SUM(BC57, -BC58)</f>
        <v>6.7400000000000002E-2</v>
      </c>
      <c r="BD112" s="122">
        <f>SUM(BD52, -BD53)</f>
        <v>6.6399999999999987E-2</v>
      </c>
      <c r="BE112" s="181">
        <f>SUM(BE52, -BE53)</f>
        <v>5.7499999999999996E-2</v>
      </c>
      <c r="BF112" s="148">
        <f>SUM(BF52, -BF53)</f>
        <v>4.880000000000001E-2</v>
      </c>
      <c r="BG112" s="120">
        <f>SUM(BG51, -BG52)</f>
        <v>5.2000000000000018E-2</v>
      </c>
      <c r="BH112" s="181">
        <f>SUM(BH52, -BH53)</f>
        <v>4.8799999999999996E-2</v>
      </c>
      <c r="BI112" s="146">
        <f>SUM(BI52, -BI53)</f>
        <v>5.2299999999999999E-2</v>
      </c>
      <c r="BJ112" s="122">
        <f>SUM(BJ52, -BJ53)</f>
        <v>5.4400000000000004E-2</v>
      </c>
      <c r="BK112" s="275">
        <f>SUM(BK55, -BK57)</f>
        <v>4.1199999999999994E-2</v>
      </c>
      <c r="BL112" s="248">
        <f>SUM(BL55, -BL57)</f>
        <v>4.0099999999999997E-2</v>
      </c>
      <c r="BM112" s="249">
        <f>SUM(BM55, -BM57)</f>
        <v>5.1500000000000004E-2</v>
      </c>
      <c r="BN112" s="181">
        <f>SUM(BN53, -BN54)</f>
        <v>4.4500000000000012E-2</v>
      </c>
      <c r="BO112" s="122">
        <f>SUM(BO53, -BO54)</f>
        <v>4.7899999999999998E-2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0" t="s">
        <v>37</v>
      </c>
      <c r="E113" s="37" t="s">
        <v>64</v>
      </c>
      <c r="F113" s="161" t="s">
        <v>45</v>
      </c>
      <c r="G113" s="156" t="s">
        <v>47</v>
      </c>
      <c r="H113" s="126" t="s">
        <v>54</v>
      </c>
      <c r="I113" s="188" t="s">
        <v>64</v>
      </c>
      <c r="J113" s="165" t="s">
        <v>64</v>
      </c>
      <c r="K113" s="119" t="s">
        <v>70</v>
      </c>
      <c r="L113" s="188" t="s">
        <v>41</v>
      </c>
      <c r="M113" s="166" t="s">
        <v>44</v>
      </c>
      <c r="N113" s="190" t="s">
        <v>37</v>
      </c>
      <c r="O113" s="186" t="s">
        <v>38</v>
      </c>
      <c r="P113" s="154" t="s">
        <v>52</v>
      </c>
      <c r="Q113" s="123" t="s">
        <v>38</v>
      </c>
      <c r="R113" s="188" t="s">
        <v>41</v>
      </c>
      <c r="S113" s="237" t="s">
        <v>38</v>
      </c>
      <c r="T113" s="24" t="s">
        <v>51</v>
      </c>
      <c r="U113" s="161" t="s">
        <v>51</v>
      </c>
      <c r="V113" s="233" t="s">
        <v>67</v>
      </c>
      <c r="W113" s="37" t="s">
        <v>48</v>
      </c>
      <c r="X113" s="157" t="s">
        <v>38</v>
      </c>
      <c r="Y113" s="166" t="s">
        <v>51</v>
      </c>
      <c r="Z113" s="121" t="s">
        <v>38</v>
      </c>
      <c r="AA113" s="182" t="s">
        <v>38</v>
      </c>
      <c r="AB113" s="160" t="s">
        <v>38</v>
      </c>
      <c r="AC113" s="121" t="s">
        <v>38</v>
      </c>
      <c r="AD113" s="179" t="s">
        <v>65</v>
      </c>
      <c r="AE113" s="234" t="s">
        <v>36</v>
      </c>
      <c r="AF113" s="19" t="s">
        <v>45</v>
      </c>
      <c r="AG113" s="162" t="s">
        <v>54</v>
      </c>
      <c r="AH113" s="187" t="s">
        <v>54</v>
      </c>
      <c r="AI113" s="124" t="s">
        <v>45</v>
      </c>
      <c r="AJ113" s="182" t="s">
        <v>36</v>
      </c>
      <c r="AK113" s="261" t="s">
        <v>36</v>
      </c>
      <c r="AL113" s="37" t="s">
        <v>41</v>
      </c>
      <c r="AM113" s="157" t="s">
        <v>39</v>
      </c>
      <c r="AN113" s="160" t="s">
        <v>39</v>
      </c>
      <c r="AO113" s="121" t="s">
        <v>39</v>
      </c>
      <c r="AP113" s="179" t="s">
        <v>65</v>
      </c>
      <c r="AQ113" s="144" t="s">
        <v>65</v>
      </c>
      <c r="AR113" s="119" t="s">
        <v>65</v>
      </c>
      <c r="AS113" s="184" t="s">
        <v>53</v>
      </c>
      <c r="AT113" s="261" t="s">
        <v>39</v>
      </c>
      <c r="AU113" s="12" t="s">
        <v>39</v>
      </c>
      <c r="AV113" s="157" t="s">
        <v>39</v>
      </c>
      <c r="AW113" s="160" t="s">
        <v>36</v>
      </c>
      <c r="AX113" s="125" t="s">
        <v>64</v>
      </c>
      <c r="AY113" s="182" t="s">
        <v>39</v>
      </c>
      <c r="AZ113" s="160" t="s">
        <v>39</v>
      </c>
      <c r="BA113" s="121" t="s">
        <v>36</v>
      </c>
      <c r="BB113" s="182" t="s">
        <v>39</v>
      </c>
      <c r="BC113" s="160" t="s">
        <v>39</v>
      </c>
      <c r="BD113" s="170" t="s">
        <v>41</v>
      </c>
      <c r="BE113" s="182" t="s">
        <v>39</v>
      </c>
      <c r="BF113" s="160" t="s">
        <v>39</v>
      </c>
      <c r="BG113" s="121" t="s">
        <v>39</v>
      </c>
      <c r="BH113" s="185" t="s">
        <v>46</v>
      </c>
      <c r="BI113" s="156" t="s">
        <v>46</v>
      </c>
      <c r="BJ113" s="124" t="s">
        <v>46</v>
      </c>
      <c r="BK113" s="182" t="s">
        <v>39</v>
      </c>
      <c r="BL113" s="166" t="s">
        <v>55</v>
      </c>
      <c r="BM113" s="119" t="s">
        <v>65</v>
      </c>
      <c r="BN113" s="179" t="s">
        <v>65</v>
      </c>
      <c r="BO113" s="116" t="s">
        <v>39</v>
      </c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48">
        <f>SUM(D55, -D56)</f>
        <v>3.1000000000000012E-3</v>
      </c>
      <c r="E114" s="16">
        <f>SUM(E55, -E57)</f>
        <v>3.400000000000002E-3</v>
      </c>
      <c r="F114" s="152">
        <f>SUM(F55, -F57)</f>
        <v>1.0700000000000001E-2</v>
      </c>
      <c r="G114" s="148">
        <f>SUM(G55, -G56)</f>
        <v>2.3600000000000003E-2</v>
      </c>
      <c r="H114" s="122">
        <f>SUM(H57, -H58)</f>
        <v>1.8700000000000001E-2</v>
      </c>
      <c r="I114" s="181">
        <f>SUM(I54, -I55)</f>
        <v>1.0699999999999998E-2</v>
      </c>
      <c r="J114" s="148">
        <f>SUM(J54, -J55)</f>
        <v>1.32E-2</v>
      </c>
      <c r="K114" s="122">
        <f>SUM(K51, -K52)</f>
        <v>1.4700000000000005E-2</v>
      </c>
      <c r="L114" s="181">
        <f>SUM(L54, -L55)</f>
        <v>2.3800000000000002E-2</v>
      </c>
      <c r="M114" s="148">
        <f>SUM(M55, -M57)</f>
        <v>2.4E-2</v>
      </c>
      <c r="N114" s="122">
        <f>SUM(N55, -N56)</f>
        <v>1.1799999999999998E-2</v>
      </c>
      <c r="O114" s="181">
        <f>SUM(O57, -O58)</f>
        <v>1.1599999999999999E-2</v>
      </c>
      <c r="P114" s="155">
        <f>SUM(P54, -P55)</f>
        <v>1.7999999999999995E-3</v>
      </c>
      <c r="Q114" s="122">
        <f>SUM(Q56, -Q58)</f>
        <v>2.2000000000000006E-3</v>
      </c>
      <c r="R114" s="181">
        <f>SUM(R54, -R55)</f>
        <v>1.0200000000000001E-2</v>
      </c>
      <c r="S114" s="226">
        <f>SUM(S56, -S58)</f>
        <v>7.8000000000000014E-3</v>
      </c>
      <c r="T114" s="16">
        <f>SUM(T56, -T58)</f>
        <v>5.2000000000000032E-3</v>
      </c>
      <c r="U114" s="153">
        <f>SUM(U56, -U57)</f>
        <v>2.2100000000000002E-2</v>
      </c>
      <c r="V114" s="236">
        <f>SUM(V53, -V54)</f>
        <v>1.7500000000000002E-2</v>
      </c>
      <c r="W114" s="16">
        <f>SUM(W53, -W55)</f>
        <v>2.5999999999999999E-2</v>
      </c>
      <c r="X114" s="153">
        <f>SUM(X57, -X58)</f>
        <v>2.969999999999999E-2</v>
      </c>
      <c r="Y114" s="148">
        <f>SUM(Y56, -Y58)</f>
        <v>2.3199999999999998E-2</v>
      </c>
      <c r="Z114" s="122">
        <f>SUM(Z57, -Z58)</f>
        <v>1.4200000000000004E-2</v>
      </c>
      <c r="AA114" s="181">
        <f>SUM(AA57, -AA58)</f>
        <v>2.8900000000000009E-2</v>
      </c>
      <c r="AB114" s="148">
        <f>SUM(AB57, -AB58)</f>
        <v>2.6700000000000002E-2</v>
      </c>
      <c r="AC114" s="122">
        <f>SUM(AC57, -AC58)</f>
        <v>1.8299999999999997E-2</v>
      </c>
      <c r="AD114" s="181">
        <f>SUM(AD51, -AD52)</f>
        <v>1.7899999999999999E-2</v>
      </c>
      <c r="AE114" s="228">
        <f>SUM(AE56, -AE57)</f>
        <v>2.2199999999999998E-2</v>
      </c>
      <c r="AF114" s="221">
        <f>SUM(AF57, -AF58)</f>
        <v>3.9499999999999993E-2</v>
      </c>
      <c r="AG114" s="153">
        <f>SUM(AG53, -AG54)</f>
        <v>3.6799999999999999E-2</v>
      </c>
      <c r="AH114" s="148">
        <f>SUM(AH53, -AH54)</f>
        <v>3.6699999999999997E-2</v>
      </c>
      <c r="AI114" s="210">
        <f>SUM(AI57, -AI58)</f>
        <v>4.5600000000000016E-2</v>
      </c>
      <c r="AJ114" s="178">
        <f>SUM(AJ55, -AJ57)</f>
        <v>3.5800000000000005E-2</v>
      </c>
      <c r="AK114" s="228">
        <f>SUM(AK56, -AK57)</f>
        <v>3.9899999999999998E-2</v>
      </c>
      <c r="AL114" s="16">
        <f>SUM(AL54, -AL56)</f>
        <v>3.2500000000000001E-2</v>
      </c>
      <c r="AM114" s="152">
        <f>SUM(AM55, -AM56)</f>
        <v>1.9900000000000001E-2</v>
      </c>
      <c r="AN114" s="146">
        <f>SUM(AN55, -AN57)</f>
        <v>3.0399999999999996E-2</v>
      </c>
      <c r="AO114" s="118">
        <f>SUM(AO55, -AO57)</f>
        <v>3.3100000000000004E-2</v>
      </c>
      <c r="AP114" s="181">
        <f>SUM(AP51, -AP52)</f>
        <v>5.5499999999999994E-2</v>
      </c>
      <c r="AQ114" s="148">
        <f>SUM(AQ51, -AQ52)</f>
        <v>4.1300000000000003E-2</v>
      </c>
      <c r="AR114" s="122">
        <f>SUM(AR51, -AR52)</f>
        <v>4.7899999999999984E-2</v>
      </c>
      <c r="AS114" s="178">
        <f>SUM(AS52, -AS53)</f>
        <v>4.1499999999999995E-2</v>
      </c>
      <c r="AT114" s="228">
        <f>SUM(AT55, -AT56)</f>
        <v>3.4000000000000002E-2</v>
      </c>
      <c r="AU114" s="95">
        <f>SUM(AU55, -AU56)</f>
        <v>3.6199999999999996E-2</v>
      </c>
      <c r="AV114" s="152">
        <f>SUM(AV55, -AV56)</f>
        <v>3.0200000000000001E-2</v>
      </c>
      <c r="AW114" s="146">
        <f>SUM(AW55, -AW56)</f>
        <v>4.3399999999999994E-2</v>
      </c>
      <c r="AX114" s="122">
        <f>SUM(AX53, -AX54)</f>
        <v>4.3799999999999999E-2</v>
      </c>
      <c r="AY114" s="178">
        <f>SUM(AY55, -AY57)</f>
        <v>4.7199999999999999E-2</v>
      </c>
      <c r="AZ114" s="146">
        <f>SUM(AZ55, -AZ57)</f>
        <v>5.6599999999999998E-2</v>
      </c>
      <c r="BA114" s="118">
        <f>SUM(BA55, -BA56)</f>
        <v>5.1900000000000002E-2</v>
      </c>
      <c r="BB114" s="178">
        <f>SUM(BB55, -BB56)</f>
        <v>4.9399999999999999E-2</v>
      </c>
      <c r="BC114" s="146">
        <f>SUM(BC55, -BC56)</f>
        <v>6.0600000000000001E-2</v>
      </c>
      <c r="BD114" s="122">
        <f>SUM(BD54, -BD55)</f>
        <v>6.1899999999999997E-2</v>
      </c>
      <c r="BE114" s="178">
        <f>SUM(BE55, -BE57)</f>
        <v>4.1400000000000006E-2</v>
      </c>
      <c r="BF114" s="146">
        <f>SUM(BF55, -BF57)</f>
        <v>3.209999999999999E-2</v>
      </c>
      <c r="BG114" s="118">
        <f>SUM(BG55, -BG57)</f>
        <v>3.8699999999999998E-2</v>
      </c>
      <c r="BH114" s="275">
        <f>SUM(BH55, -BH57)</f>
        <v>3.3799999999999997E-2</v>
      </c>
      <c r="BI114" s="248">
        <f>SUM(BI55, -BI57)</f>
        <v>3.5799999999999998E-2</v>
      </c>
      <c r="BJ114" s="249">
        <f>SUM(BJ55, -BJ57)</f>
        <v>4.8100000000000004E-2</v>
      </c>
      <c r="BK114" s="178">
        <f>SUM(BK56, -BK57)</f>
        <v>3.15E-2</v>
      </c>
      <c r="BL114" s="150">
        <f>SUM(BL51, -BL52)</f>
        <v>2.7499999999999997E-2</v>
      </c>
      <c r="BM114" s="122">
        <f>SUM(BM52, -BM53)</f>
        <v>3.8200000000000012E-2</v>
      </c>
      <c r="BN114" s="181">
        <f>SUM(BN51, -BN53)</f>
        <v>2.2199999999999998E-2</v>
      </c>
      <c r="BO114" s="118">
        <f>SUM(BO56, -BO57)</f>
        <v>1.8199999999999994E-2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5" t="s">
        <v>64</v>
      </c>
      <c r="E115" s="19" t="s">
        <v>47</v>
      </c>
      <c r="F115" s="161" t="s">
        <v>59</v>
      </c>
      <c r="G115" s="158" t="s">
        <v>45</v>
      </c>
      <c r="H115" s="124" t="s">
        <v>47</v>
      </c>
      <c r="I115" s="184" t="s">
        <v>84</v>
      </c>
      <c r="J115" s="156" t="s">
        <v>45</v>
      </c>
      <c r="K115" s="125" t="s">
        <v>40</v>
      </c>
      <c r="L115" s="184" t="s">
        <v>63</v>
      </c>
      <c r="M115" s="156" t="s">
        <v>45</v>
      </c>
      <c r="N115" s="121" t="s">
        <v>38</v>
      </c>
      <c r="O115" s="185" t="s">
        <v>45</v>
      </c>
      <c r="P115" s="158" t="s">
        <v>45</v>
      </c>
      <c r="Q115" s="123" t="s">
        <v>45</v>
      </c>
      <c r="R115" s="182" t="s">
        <v>36</v>
      </c>
      <c r="S115" s="237" t="s">
        <v>51</v>
      </c>
      <c r="T115" s="24" t="s">
        <v>37</v>
      </c>
      <c r="U115" s="164" t="s">
        <v>45</v>
      </c>
      <c r="V115" s="234" t="s">
        <v>45</v>
      </c>
      <c r="W115" s="46" t="s">
        <v>46</v>
      </c>
      <c r="X115" s="167" t="s">
        <v>67</v>
      </c>
      <c r="Y115" s="160" t="s">
        <v>38</v>
      </c>
      <c r="Z115" s="124" t="s">
        <v>44</v>
      </c>
      <c r="AA115" s="201" t="s">
        <v>52</v>
      </c>
      <c r="AB115" s="144" t="s">
        <v>65</v>
      </c>
      <c r="AC115" s="119" t="s">
        <v>65</v>
      </c>
      <c r="AD115" s="201" t="s">
        <v>52</v>
      </c>
      <c r="AE115" s="261" t="s">
        <v>38</v>
      </c>
      <c r="AF115" s="43" t="s">
        <v>65</v>
      </c>
      <c r="AG115" s="145" t="s">
        <v>39</v>
      </c>
      <c r="AH115" s="160" t="s">
        <v>36</v>
      </c>
      <c r="AI115" s="121" t="s">
        <v>36</v>
      </c>
      <c r="AJ115" s="176" t="s">
        <v>46</v>
      </c>
      <c r="AK115" s="230" t="s">
        <v>41</v>
      </c>
      <c r="AL115" s="12" t="s">
        <v>36</v>
      </c>
      <c r="AM115" s="149" t="s">
        <v>65</v>
      </c>
      <c r="AN115" s="160" t="s">
        <v>36</v>
      </c>
      <c r="AO115" s="121" t="s">
        <v>36</v>
      </c>
      <c r="AP115" s="182" t="s">
        <v>36</v>
      </c>
      <c r="AQ115" s="160" t="s">
        <v>36</v>
      </c>
      <c r="AR115" s="121" t="s">
        <v>36</v>
      </c>
      <c r="AS115" s="179" t="s">
        <v>65</v>
      </c>
      <c r="AT115" s="229" t="s">
        <v>53</v>
      </c>
      <c r="AU115" s="46" t="s">
        <v>46</v>
      </c>
      <c r="AV115" s="167" t="s">
        <v>41</v>
      </c>
      <c r="AW115" s="166" t="s">
        <v>53</v>
      </c>
      <c r="AX115" s="121" t="s">
        <v>36</v>
      </c>
      <c r="AY115" s="182" t="s">
        <v>36</v>
      </c>
      <c r="AZ115" s="160" t="s">
        <v>36</v>
      </c>
      <c r="BA115" s="190" t="s">
        <v>55</v>
      </c>
      <c r="BB115" s="188" t="s">
        <v>41</v>
      </c>
      <c r="BC115" s="202" t="s">
        <v>41</v>
      </c>
      <c r="BD115" s="121" t="s">
        <v>36</v>
      </c>
      <c r="BE115" s="184" t="s">
        <v>64</v>
      </c>
      <c r="BF115" s="165" t="s">
        <v>64</v>
      </c>
      <c r="BG115" s="124" t="s">
        <v>46</v>
      </c>
      <c r="BH115" s="184" t="s">
        <v>64</v>
      </c>
      <c r="BI115" s="160" t="s">
        <v>39</v>
      </c>
      <c r="BJ115" s="121" t="s">
        <v>39</v>
      </c>
      <c r="BK115" s="201" t="s">
        <v>55</v>
      </c>
      <c r="BL115" s="160" t="s">
        <v>39</v>
      </c>
      <c r="BM115" s="121" t="s">
        <v>39</v>
      </c>
      <c r="BN115" s="179" t="s">
        <v>55</v>
      </c>
      <c r="BO115" s="119" t="s">
        <v>65</v>
      </c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48">
        <f>SUM(D57, -D58)</f>
        <v>2.5000000000000005E-3</v>
      </c>
      <c r="E116" s="16">
        <f>SUM(E56, -E57)</f>
        <v>2.5000000000000005E-3</v>
      </c>
      <c r="F116" s="147">
        <f>SUM(F55, -F56)</f>
        <v>6.4000000000000029E-3</v>
      </c>
      <c r="G116" s="146">
        <f>SUM(G54, -G55)</f>
        <v>2.3399999999999997E-2</v>
      </c>
      <c r="H116" s="122">
        <f>SUM(H55, -H56)</f>
        <v>1.2299999999999998E-2</v>
      </c>
      <c r="I116" s="178">
        <f>SUM(I55, -I57)</f>
        <v>6.4000000000000029E-3</v>
      </c>
      <c r="J116" s="146">
        <f>SUM(J56, -J57)</f>
        <v>1.2200000000000003E-2</v>
      </c>
      <c r="K116" s="122">
        <f>SUM(K53, -K54)</f>
        <v>4.4999999999999997E-3</v>
      </c>
      <c r="L116" s="178">
        <f>SUM(L52, -L53)</f>
        <v>2.1600000000000001E-2</v>
      </c>
      <c r="M116" s="146">
        <f>SUM(M57, -M58)</f>
        <v>1.6399999999999998E-2</v>
      </c>
      <c r="N116" s="122">
        <f>SUM(N56, -N58)</f>
        <v>4.9000000000000016E-3</v>
      </c>
      <c r="O116" s="178">
        <f>SUM(O56, -O57)</f>
        <v>8.199999999999999E-3</v>
      </c>
      <c r="P116" s="146">
        <f>SUM(P56, -P58)</f>
        <v>1.7000000000000001E-3</v>
      </c>
      <c r="Q116" s="118">
        <f>SUM(Q56, -Q57)</f>
        <v>1.5999999999999973E-3</v>
      </c>
      <c r="R116" s="178">
        <f>SUM(R55, -R57)</f>
        <v>3.0999999999999986E-3</v>
      </c>
      <c r="S116" s="226">
        <f>SUM(S56, -S57)</f>
        <v>4.0999999999999995E-3</v>
      </c>
      <c r="T116" s="16">
        <f>SUM(T56, -T57)</f>
        <v>5.0000000000000044E-3</v>
      </c>
      <c r="U116" s="238">
        <f>SUM(U55, -U56)</f>
        <v>1.5000000000000003E-2</v>
      </c>
      <c r="V116" s="236">
        <f>SUM(V55, -V56)</f>
        <v>1.5800000000000002E-2</v>
      </c>
      <c r="W116" s="96">
        <f>SUM(W54, -W55)</f>
        <v>1.78E-2</v>
      </c>
      <c r="X116" s="238">
        <f>SUM(X53, -X54)</f>
        <v>2.58E-2</v>
      </c>
      <c r="Y116" s="148">
        <f>SUM(Y57, -Y58)</f>
        <v>1.4100000000000001E-2</v>
      </c>
      <c r="Z116" s="122">
        <f>SUM(Z54, -Z56)</f>
        <v>1.26E-2</v>
      </c>
      <c r="AA116" s="177">
        <f>SUM(AA54, -AA55)</f>
        <v>1.8999999999999996E-2</v>
      </c>
      <c r="AB116" s="148">
        <f>SUM(AB51, -AB52)</f>
        <v>2.3000000000000007E-2</v>
      </c>
      <c r="AC116" s="122">
        <f>SUM(AC51, -AC52)</f>
        <v>1.8299999999999997E-2</v>
      </c>
      <c r="AD116" s="177">
        <f>SUM(AD54, -AD55)</f>
        <v>1.72E-2</v>
      </c>
      <c r="AE116" s="227">
        <f>SUM(AE57, -AE58)</f>
        <v>1.2800000000000006E-2</v>
      </c>
      <c r="AF116" s="16">
        <f>SUM(AF51, -AF52)</f>
        <v>3.4100000000000005E-2</v>
      </c>
      <c r="AG116" s="152">
        <f>SUM(AG55, -AG56)</f>
        <v>2.6800000000000004E-2</v>
      </c>
      <c r="AH116" s="146">
        <f>SUM(AH56, -AH57)</f>
        <v>3.0600000000000002E-2</v>
      </c>
      <c r="AI116" s="118">
        <f>SUM(AI56, -AI57)</f>
        <v>3.5199999999999995E-2</v>
      </c>
      <c r="AJ116" s="177">
        <f>SUM(AJ56, -AJ57)</f>
        <v>2.7500000000000004E-2</v>
      </c>
      <c r="AK116" s="226">
        <f>SUM(AK54, -AK56)</f>
        <v>2.47E-2</v>
      </c>
      <c r="AL116" s="95">
        <f>SUM(AL56, -AL57)</f>
        <v>2.6099999999999998E-2</v>
      </c>
      <c r="AM116" s="153">
        <f>SUM(AM51, -AM52)</f>
        <v>1.9700000000000023E-2</v>
      </c>
      <c r="AN116" s="146">
        <f>SUM(AN55, -AN56)</f>
        <v>2.9200000000000004E-2</v>
      </c>
      <c r="AO116" s="118">
        <f>SUM(AO55, -AO56)</f>
        <v>2.1900000000000003E-2</v>
      </c>
      <c r="AP116" s="178">
        <f>SUM(AP55, -AP56)</f>
        <v>5.1300000000000005E-2</v>
      </c>
      <c r="AQ116" s="146">
        <f>SUM(AQ55, -AQ56)</f>
        <v>3.3599999999999998E-2</v>
      </c>
      <c r="AR116" s="118">
        <f>SUM(AR55, -AR56)</f>
        <v>4.8099999999999997E-2</v>
      </c>
      <c r="AS116" s="181">
        <f>SUM(AS51, -AS52)</f>
        <v>3.8400000000000017E-2</v>
      </c>
      <c r="AT116" s="228">
        <f>SUM(AT52, -AT53)</f>
        <v>2.2800000000000001E-2</v>
      </c>
      <c r="AU116" s="279">
        <f>SUM(AU56, -AU57)</f>
        <v>1.4099999999999994E-2</v>
      </c>
      <c r="AV116" s="153">
        <f>SUM(AV54, -AV55)</f>
        <v>2.69E-2</v>
      </c>
      <c r="AW116" s="146">
        <f>SUM(AW52, -AW53)</f>
        <v>3.4100000000000005E-2</v>
      </c>
      <c r="AX116" s="118">
        <f>SUM(AX55, -AX56)</f>
        <v>4.1299999999999996E-2</v>
      </c>
      <c r="AY116" s="178">
        <f>SUM(AY55, -AY56)</f>
        <v>3.2599999999999997E-2</v>
      </c>
      <c r="AZ116" s="146">
        <f>SUM(AZ55, -AZ56)</f>
        <v>3.6400000000000002E-2</v>
      </c>
      <c r="BA116" s="120">
        <f>SUM(BA51, -BA52)</f>
        <v>4.8399999999999999E-2</v>
      </c>
      <c r="BB116" s="181">
        <f>SUM(BB54, -BB55)</f>
        <v>4.2200000000000001E-2</v>
      </c>
      <c r="BC116" s="148">
        <f>SUM(BC54, -BC55)</f>
        <v>5.6499999999999995E-2</v>
      </c>
      <c r="BD116" s="118">
        <f>SUM(BD55, -BD56)</f>
        <v>5.5399999999999998E-2</v>
      </c>
      <c r="BE116" s="181">
        <f>SUM(BE53, -BE54)</f>
        <v>3.4600000000000006E-2</v>
      </c>
      <c r="BF116" s="148">
        <f>SUM(BF53, -BF54)</f>
        <v>2.64E-2</v>
      </c>
      <c r="BG116" s="249">
        <f>SUM(BG56, -BG57)</f>
        <v>3.78E-2</v>
      </c>
      <c r="BH116" s="181">
        <f>SUM(BH53, -BH54)</f>
        <v>2.9699999999999997E-2</v>
      </c>
      <c r="BI116" s="146">
        <f>SUM(BI56, -BI57)</f>
        <v>2.1600000000000008E-2</v>
      </c>
      <c r="BJ116" s="118">
        <f>SUM(BJ56, -BJ57)</f>
        <v>3.9300000000000002E-2</v>
      </c>
      <c r="BK116" s="180">
        <f>SUM(BK51, -BK52)</f>
        <v>2.7100000000000013E-2</v>
      </c>
      <c r="BL116" s="146">
        <f>SUM(BL56, -BL57)</f>
        <v>2.6499999999999996E-2</v>
      </c>
      <c r="BM116" s="118">
        <f>SUM(BM56, -BM57)</f>
        <v>3.6900000000000002E-2</v>
      </c>
      <c r="BN116" s="180">
        <f>SUM(BN51, -BN52)</f>
        <v>1.3700000000000018E-2</v>
      </c>
      <c r="BO116" s="122">
        <f>SUM(BO51, -BO53)</f>
        <v>1.0300000000000004E-2</v>
      </c>
      <c r="BP116" s="7">
        <f t="shared" ref="BK116:BQ116" si="159">SUM(BP105, -BP112)</f>
        <v>0</v>
      </c>
      <c r="BQ116" s="7">
        <f t="shared" si="159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60">SUM(BU105, -BU112)</f>
        <v>0</v>
      </c>
      <c r="BV116" s="7">
        <f t="shared" si="160"/>
        <v>0</v>
      </c>
      <c r="BW116" s="7">
        <f t="shared" si="160"/>
        <v>0</v>
      </c>
      <c r="BX116" s="7">
        <f t="shared" si="160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61">SUM(CA105, -CA112)</f>
        <v>0</v>
      </c>
      <c r="CB116" s="7">
        <f t="shared" si="161"/>
        <v>0</v>
      </c>
      <c r="CC116" s="7">
        <f t="shared" si="161"/>
        <v>0</v>
      </c>
      <c r="CD116" s="7">
        <f t="shared" si="161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62">SUM(CG105, -CG112)</f>
        <v>0</v>
      </c>
      <c r="CH116" s="7">
        <f t="shared" si="162"/>
        <v>0</v>
      </c>
      <c r="CI116" s="7">
        <f t="shared" si="162"/>
        <v>0</v>
      </c>
      <c r="CJ116" s="7">
        <f t="shared" si="162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63">SUM(CM105, -CM112)</f>
        <v>0</v>
      </c>
      <c r="CN116" s="7">
        <f t="shared" si="163"/>
        <v>0</v>
      </c>
      <c r="CO116" s="7">
        <f t="shared" si="163"/>
        <v>0</v>
      </c>
      <c r="CP116" s="7">
        <f t="shared" si="163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64">SUM(CS105, -CS112)</f>
        <v>0</v>
      </c>
      <c r="CT116" s="7">
        <f t="shared" si="164"/>
        <v>0</v>
      </c>
      <c r="CU116" s="7">
        <f t="shared" si="164"/>
        <v>0</v>
      </c>
      <c r="CV116" s="7">
        <f t="shared" si="164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65">SUM(CY105, -CY112)</f>
        <v>0</v>
      </c>
      <c r="CZ116" s="7">
        <f t="shared" si="165"/>
        <v>0</v>
      </c>
      <c r="DA116" s="7">
        <f t="shared" si="165"/>
        <v>0</v>
      </c>
      <c r="DB116" s="7">
        <f t="shared" si="165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66">SUM(DE105, -DE112)</f>
        <v>0</v>
      </c>
      <c r="DF116" s="7">
        <f t="shared" si="166"/>
        <v>0</v>
      </c>
      <c r="DG116" s="7">
        <f t="shared" si="166"/>
        <v>0</v>
      </c>
      <c r="DH116" s="7">
        <f t="shared" si="166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67">SUM(DK105, -DK112)</f>
        <v>0</v>
      </c>
      <c r="DL116" s="7">
        <f t="shared" si="167"/>
        <v>0</v>
      </c>
      <c r="DM116" s="7">
        <f t="shared" si="167"/>
        <v>0</v>
      </c>
      <c r="DN116" s="7">
        <f t="shared" si="167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68">SUM(DQ105, -DQ112)</f>
        <v>0</v>
      </c>
      <c r="DR116" s="7">
        <f t="shared" si="168"/>
        <v>0</v>
      </c>
      <c r="DS116" s="7">
        <f t="shared" si="168"/>
        <v>0</v>
      </c>
      <c r="DT116" s="7">
        <f t="shared" si="168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69">SUM(DW105, -DW112)</f>
        <v>0</v>
      </c>
      <c r="DX116" s="7">
        <f t="shared" si="169"/>
        <v>0</v>
      </c>
      <c r="DY116" s="7">
        <f t="shared" si="169"/>
        <v>0</v>
      </c>
      <c r="DZ116" s="7">
        <f t="shared" si="169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70">SUM(EC105, -EC112)</f>
        <v>0</v>
      </c>
      <c r="ED116" s="7">
        <f t="shared" si="170"/>
        <v>0</v>
      </c>
      <c r="EE116" s="7">
        <f t="shared" si="170"/>
        <v>0</v>
      </c>
      <c r="EF116" s="7">
        <f t="shared" si="170"/>
        <v>0</v>
      </c>
      <c r="EG116" s="7">
        <f t="shared" si="170"/>
        <v>0</v>
      </c>
      <c r="EH116" s="7">
        <f t="shared" si="170"/>
        <v>0</v>
      </c>
      <c r="EI116" s="7">
        <f t="shared" si="170"/>
        <v>0</v>
      </c>
    </row>
    <row r="117" spans="1:139" ht="15.75" thickBot="1" x14ac:dyDescent="0.3">
      <c r="A117" s="61"/>
      <c r="B117" s="61"/>
      <c r="C117" s="104"/>
      <c r="D117" s="158" t="s">
        <v>38</v>
      </c>
      <c r="E117" s="43" t="s">
        <v>42</v>
      </c>
      <c r="F117" s="159" t="s">
        <v>84</v>
      </c>
      <c r="G117" s="144" t="s">
        <v>42</v>
      </c>
      <c r="H117" s="123" t="s">
        <v>45</v>
      </c>
      <c r="I117" s="184" t="s">
        <v>47</v>
      </c>
      <c r="J117" s="154" t="s">
        <v>70</v>
      </c>
      <c r="K117" s="190" t="s">
        <v>51</v>
      </c>
      <c r="L117" s="182" t="s">
        <v>37</v>
      </c>
      <c r="M117" s="160" t="s">
        <v>36</v>
      </c>
      <c r="N117" s="124" t="s">
        <v>45</v>
      </c>
      <c r="O117" s="201" t="s">
        <v>44</v>
      </c>
      <c r="P117" s="160" t="s">
        <v>36</v>
      </c>
      <c r="Q117" s="190" t="s">
        <v>51</v>
      </c>
      <c r="R117" s="182" t="s">
        <v>38</v>
      </c>
      <c r="S117" s="239" t="s">
        <v>37</v>
      </c>
      <c r="T117" s="19" t="s">
        <v>44</v>
      </c>
      <c r="U117" s="145" t="s">
        <v>46</v>
      </c>
      <c r="V117" s="239" t="s">
        <v>37</v>
      </c>
      <c r="W117" s="37" t="s">
        <v>67</v>
      </c>
      <c r="X117" s="145" t="s">
        <v>46</v>
      </c>
      <c r="Y117" s="166" t="s">
        <v>37</v>
      </c>
      <c r="Z117" s="116" t="s">
        <v>52</v>
      </c>
      <c r="AA117" s="185" t="s">
        <v>36</v>
      </c>
      <c r="AB117" s="156" t="s">
        <v>36</v>
      </c>
      <c r="AC117" s="124" t="s">
        <v>36</v>
      </c>
      <c r="AD117" s="185" t="s">
        <v>36</v>
      </c>
      <c r="AE117" s="233" t="s">
        <v>46</v>
      </c>
      <c r="AF117" s="24" t="s">
        <v>52</v>
      </c>
      <c r="AG117" s="149" t="s">
        <v>65</v>
      </c>
      <c r="AH117" s="154" t="s">
        <v>39</v>
      </c>
      <c r="AI117" s="262" t="s">
        <v>54</v>
      </c>
      <c r="AJ117" s="265" t="s">
        <v>54</v>
      </c>
      <c r="AK117" s="233" t="s">
        <v>39</v>
      </c>
      <c r="AL117" s="37" t="s">
        <v>67</v>
      </c>
      <c r="AM117" s="159" t="s">
        <v>53</v>
      </c>
      <c r="AN117" s="144" t="s">
        <v>65</v>
      </c>
      <c r="AO117" s="119" t="s">
        <v>65</v>
      </c>
      <c r="AP117" s="188" t="s">
        <v>41</v>
      </c>
      <c r="AQ117" s="202" t="s">
        <v>41</v>
      </c>
      <c r="AR117" s="170" t="s">
        <v>41</v>
      </c>
      <c r="AS117" s="188" t="s">
        <v>41</v>
      </c>
      <c r="AT117" s="233" t="s">
        <v>46</v>
      </c>
      <c r="AU117" s="37" t="s">
        <v>41</v>
      </c>
      <c r="AV117" s="145" t="s">
        <v>46</v>
      </c>
      <c r="AW117" s="144" t="s">
        <v>55</v>
      </c>
      <c r="AX117" s="190" t="s">
        <v>55</v>
      </c>
      <c r="AY117" s="179" t="s">
        <v>65</v>
      </c>
      <c r="AZ117" s="156" t="s">
        <v>46</v>
      </c>
      <c r="BA117" s="125" t="s">
        <v>64</v>
      </c>
      <c r="BB117" s="176" t="s">
        <v>46</v>
      </c>
      <c r="BC117" s="165" t="s">
        <v>64</v>
      </c>
      <c r="BD117" s="125" t="s">
        <v>64</v>
      </c>
      <c r="BE117" s="185" t="s">
        <v>46</v>
      </c>
      <c r="BF117" s="156" t="s">
        <v>46</v>
      </c>
      <c r="BG117" s="125" t="s">
        <v>64</v>
      </c>
      <c r="BH117" s="182" t="s">
        <v>39</v>
      </c>
      <c r="BI117" s="156" t="s">
        <v>36</v>
      </c>
      <c r="BJ117" s="125" t="s">
        <v>64</v>
      </c>
      <c r="BK117" s="184" t="s">
        <v>64</v>
      </c>
      <c r="BL117" s="144" t="s">
        <v>65</v>
      </c>
      <c r="BM117" s="190" t="s">
        <v>55</v>
      </c>
      <c r="BN117" s="201" t="s">
        <v>53</v>
      </c>
      <c r="BO117" s="119" t="s">
        <v>55</v>
      </c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48">
        <f>SUM(D54, -D55)</f>
        <v>1.5999999999999999E-3</v>
      </c>
      <c r="E118" s="16">
        <f>SUM(E52, -E53)</f>
        <v>1.1999999999999997E-3</v>
      </c>
      <c r="F118" s="152">
        <f>SUM(F54, -F55)</f>
        <v>5.1999999999999998E-3</v>
      </c>
      <c r="G118" s="148">
        <f>SUM(G52, -G53)</f>
        <v>1.5800000000000002E-2</v>
      </c>
      <c r="H118" s="118">
        <f>SUM(H54, -H55)</f>
        <v>1.1000000000000003E-2</v>
      </c>
      <c r="I118" s="181">
        <f>SUM(I55, -I56)</f>
        <v>3.3000000000000043E-3</v>
      </c>
      <c r="J118" s="148">
        <f>SUM(J51, -J52)</f>
        <v>1.0200000000000001E-2</v>
      </c>
      <c r="K118" s="122">
        <f>SUM(K57, -K58)</f>
        <v>1.7000000000000001E-3</v>
      </c>
      <c r="L118" s="181">
        <f>SUM(L55, -L56)</f>
        <v>1.0000000000000002E-2</v>
      </c>
      <c r="M118" s="146">
        <f>SUM(M56, -M57)</f>
        <v>1.4499999999999999E-2</v>
      </c>
      <c r="N118" s="118">
        <f>SUM(N57, -N58)</f>
        <v>4.0999999999999995E-3</v>
      </c>
      <c r="O118" s="181">
        <f>SUM(O55, -O56)</f>
        <v>3.7999999999999978E-3</v>
      </c>
      <c r="P118" s="146">
        <f>SUM(P57, -P58)</f>
        <v>1.3000000000000025E-3</v>
      </c>
      <c r="Q118" s="122">
        <f>SUM(Q55, -Q56)</f>
        <v>1.3999999999999985E-3</v>
      </c>
      <c r="R118" s="181">
        <f>SUM(R55, -R56)</f>
        <v>2.8999999999999998E-3</v>
      </c>
      <c r="S118" s="226">
        <f>SUM(S57, -S58)</f>
        <v>3.7000000000000019E-3</v>
      </c>
      <c r="T118" s="16">
        <f>SUM(T55, -T56)</f>
        <v>9.9999999999999395E-4</v>
      </c>
      <c r="U118" s="147">
        <f>SUM(U54, -U55)</f>
        <v>1.1199999999999998E-2</v>
      </c>
      <c r="V118" s="226">
        <f>SUM(V57, -V58)</f>
        <v>1.2899999999999995E-2</v>
      </c>
      <c r="W118" s="221">
        <f>SUM(W53, -W54)</f>
        <v>8.2000000000000007E-3</v>
      </c>
      <c r="X118" s="147">
        <f>SUM(X54, -X55)</f>
        <v>1.6799999999999999E-2</v>
      </c>
      <c r="Y118" s="148">
        <f>SUM(Y56, -Y57)</f>
        <v>9.099999999999997E-3</v>
      </c>
      <c r="Z118" s="117">
        <f>SUM(Z55, -Z56)</f>
        <v>1.14E-2</v>
      </c>
      <c r="AA118" s="178">
        <f>SUM(AA56, -AA57)</f>
        <v>1.3899999999999996E-2</v>
      </c>
      <c r="AB118" s="146">
        <f>SUM(AB56, -AB57)</f>
        <v>1.7100000000000004E-2</v>
      </c>
      <c r="AC118" s="118">
        <f>SUM(AC56, -AC57)</f>
        <v>1.1999999999999997E-2</v>
      </c>
      <c r="AD118" s="178">
        <f>SUM(AD56, -AD57)</f>
        <v>1.6399999999999998E-2</v>
      </c>
      <c r="AE118" s="232">
        <f>SUM(AE55, -AE56)</f>
        <v>9.1999999999999929E-3</v>
      </c>
      <c r="AF118" s="96">
        <f>SUM(AF54, -AF55)</f>
        <v>2.2000000000000002E-2</v>
      </c>
      <c r="AG118" s="153">
        <f>SUM(AG51, -AG52)</f>
        <v>2.4599999999999997E-2</v>
      </c>
      <c r="AH118" s="146">
        <f>SUM(AH55, -AH56)</f>
        <v>2.9100000000000001E-2</v>
      </c>
      <c r="AI118" s="122">
        <f>SUM(AI53, -AI54)</f>
        <v>2.0299999999999999E-2</v>
      </c>
      <c r="AJ118" s="181">
        <f>SUM(AJ53, -AJ54)</f>
        <v>2.0599999999999997E-2</v>
      </c>
      <c r="AK118" s="236">
        <f>SUM(AK55, -AK56)</f>
        <v>1.4199999999999997E-2</v>
      </c>
      <c r="AL118" s="221">
        <f>SUM(AL54, -AL55)</f>
        <v>1.7100000000000001E-2</v>
      </c>
      <c r="AM118" s="152">
        <f>SUM(AM52, -AM53)</f>
        <v>1.7899999999999985E-2</v>
      </c>
      <c r="AN118" s="148">
        <f>SUM(AN51, -AN52)</f>
        <v>2.6500000000000024E-2</v>
      </c>
      <c r="AO118" s="122">
        <f>SUM(AO51, -AO52)</f>
        <v>1.4300000000000007E-2</v>
      </c>
      <c r="AP118" s="181">
        <f>SUM(AP54, -AP55)</f>
        <v>2.9600000000000001E-2</v>
      </c>
      <c r="AQ118" s="148">
        <f>SUM(AQ54, -AQ55)</f>
        <v>2.4899999999999999E-2</v>
      </c>
      <c r="AR118" s="122">
        <f>SUM(AR54, -AR55)</f>
        <v>7.4999999999999997E-3</v>
      </c>
      <c r="AS118" s="181">
        <f>SUM(AS54, -AS55)</f>
        <v>1.7800000000000003E-2</v>
      </c>
      <c r="AT118" s="240">
        <f>SUM(AT56, -AT57)</f>
        <v>1.9800000000000005E-2</v>
      </c>
      <c r="AU118" s="16">
        <f>SUM(AU54, -AU55)</f>
        <v>6.8999999999999999E-3</v>
      </c>
      <c r="AV118" s="273">
        <f>SUM(AV56, -AV57)</f>
        <v>1.9400000000000001E-2</v>
      </c>
      <c r="AW118" s="150">
        <f>SUM(AW51, -AW52)</f>
        <v>1.4099999999999988E-2</v>
      </c>
      <c r="AX118" s="120">
        <f>SUM(AX51, -AX52)</f>
        <v>2.8499999999999998E-2</v>
      </c>
      <c r="AY118" s="181">
        <f>SUM(AY52, -AY53)</f>
        <v>2.9600000000000001E-2</v>
      </c>
      <c r="AZ118" s="248">
        <f>SUM(AZ56, -AZ57)</f>
        <v>2.0199999999999996E-2</v>
      </c>
      <c r="BA118" s="122">
        <f>SUM(BA53, -BA54)</f>
        <v>2.3200000000000002E-2</v>
      </c>
      <c r="BB118" s="275">
        <f>SUM(BB56, -BB57)</f>
        <v>3.5500000000000004E-2</v>
      </c>
      <c r="BC118" s="148">
        <f>SUM(BC53, -BC54)</f>
        <v>2.0300000000000002E-2</v>
      </c>
      <c r="BD118" s="122">
        <f>SUM(BD53, -BD54)</f>
        <v>2.87E-2</v>
      </c>
      <c r="BE118" s="275">
        <f>SUM(BE56, -BE57)</f>
        <v>3.0700000000000005E-2</v>
      </c>
      <c r="BF118" s="248">
        <f>SUM(BF56, -BF57)</f>
        <v>2.4999999999999994E-2</v>
      </c>
      <c r="BG118" s="122">
        <f>SUM(BG53, -BG54)</f>
        <v>2.7099999999999992E-2</v>
      </c>
      <c r="BH118" s="178">
        <f>SUM(BH56, -BH57)</f>
        <v>2.7799999999999991E-2</v>
      </c>
      <c r="BI118" s="146">
        <f>SUM(BI55, -BI56)</f>
        <v>1.419999999999999E-2</v>
      </c>
      <c r="BJ118" s="122">
        <f>SUM(BJ53, -BJ54)</f>
        <v>8.9999999999999941E-3</v>
      </c>
      <c r="BK118" s="181">
        <f>SUM(BK53, -BK54)</f>
        <v>1.4799999999999994E-2</v>
      </c>
      <c r="BL118" s="148">
        <f>SUM(BL52, -BL53)</f>
        <v>2.1000000000000005E-2</v>
      </c>
      <c r="BM118" s="120">
        <f>SUM(BM51, -BM52)</f>
        <v>2.2899999999999976E-2</v>
      </c>
      <c r="BN118" s="178">
        <f>SUM(BN52, -BN53)</f>
        <v>8.4999999999999798E-3</v>
      </c>
      <c r="BO118" s="120">
        <f>SUM(BO51, -BO52)</f>
        <v>8.3000000000000018E-3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66" t="s">
        <v>53</v>
      </c>
      <c r="E119" s="37" t="s">
        <v>48</v>
      </c>
      <c r="F119" s="167" t="s">
        <v>48</v>
      </c>
      <c r="G119" s="165" t="s">
        <v>64</v>
      </c>
      <c r="H119" s="125" t="s">
        <v>64</v>
      </c>
      <c r="I119" s="185" t="s">
        <v>45</v>
      </c>
      <c r="J119" s="202" t="s">
        <v>48</v>
      </c>
      <c r="K119" s="170" t="s">
        <v>48</v>
      </c>
      <c r="L119" s="185" t="s">
        <v>45</v>
      </c>
      <c r="M119" s="166" t="s">
        <v>37</v>
      </c>
      <c r="N119" s="121" t="s">
        <v>36</v>
      </c>
      <c r="O119" s="188" t="s">
        <v>67</v>
      </c>
      <c r="P119" s="158" t="s">
        <v>38</v>
      </c>
      <c r="Q119" s="124" t="s">
        <v>36</v>
      </c>
      <c r="R119" s="186" t="s">
        <v>45</v>
      </c>
      <c r="S119" s="233" t="s">
        <v>46</v>
      </c>
      <c r="T119" s="12" t="s">
        <v>38</v>
      </c>
      <c r="U119" s="167" t="s">
        <v>67</v>
      </c>
      <c r="V119" s="230" t="s">
        <v>48</v>
      </c>
      <c r="W119" s="24" t="s">
        <v>37</v>
      </c>
      <c r="X119" s="235" t="s">
        <v>37</v>
      </c>
      <c r="Y119" s="154" t="s">
        <v>46</v>
      </c>
      <c r="Z119" s="124" t="s">
        <v>46</v>
      </c>
      <c r="AA119" s="179" t="s">
        <v>65</v>
      </c>
      <c r="AB119" s="154" t="s">
        <v>52</v>
      </c>
      <c r="AC119" s="190" t="s">
        <v>52</v>
      </c>
      <c r="AD119" s="182" t="s">
        <v>38</v>
      </c>
      <c r="AE119" s="225" t="s">
        <v>65</v>
      </c>
      <c r="AF119" s="12" t="s">
        <v>36</v>
      </c>
      <c r="AG119" s="157" t="s">
        <v>36</v>
      </c>
      <c r="AH119" s="144" t="s">
        <v>65</v>
      </c>
      <c r="AI119" s="116" t="s">
        <v>39</v>
      </c>
      <c r="AJ119" s="182" t="s">
        <v>39</v>
      </c>
      <c r="AK119" s="230" t="s">
        <v>67</v>
      </c>
      <c r="AL119" s="46" t="s">
        <v>39</v>
      </c>
      <c r="AM119" s="145" t="s">
        <v>46</v>
      </c>
      <c r="AN119" s="156" t="s">
        <v>46</v>
      </c>
      <c r="AO119" s="124" t="s">
        <v>46</v>
      </c>
      <c r="AP119" s="185" t="s">
        <v>46</v>
      </c>
      <c r="AQ119" s="156" t="s">
        <v>46</v>
      </c>
      <c r="AR119" s="124" t="s">
        <v>46</v>
      </c>
      <c r="AS119" s="185" t="s">
        <v>46</v>
      </c>
      <c r="AT119" s="230" t="s">
        <v>41</v>
      </c>
      <c r="AU119" s="33" t="s">
        <v>53</v>
      </c>
      <c r="AV119" s="149" t="s">
        <v>55</v>
      </c>
      <c r="AW119" s="156" t="s">
        <v>46</v>
      </c>
      <c r="AX119" s="124" t="s">
        <v>46</v>
      </c>
      <c r="AY119" s="185" t="s">
        <v>46</v>
      </c>
      <c r="AZ119" s="165" t="s">
        <v>64</v>
      </c>
      <c r="BA119" s="124" t="s">
        <v>46</v>
      </c>
      <c r="BB119" s="184" t="s">
        <v>64</v>
      </c>
      <c r="BC119" s="154" t="s">
        <v>46</v>
      </c>
      <c r="BD119" s="124" t="s">
        <v>46</v>
      </c>
      <c r="BE119" s="182" t="s">
        <v>36</v>
      </c>
      <c r="BF119" s="160" t="s">
        <v>36</v>
      </c>
      <c r="BG119" s="121" t="s">
        <v>36</v>
      </c>
      <c r="BH119" s="185" t="s">
        <v>36</v>
      </c>
      <c r="BI119" s="202" t="s">
        <v>64</v>
      </c>
      <c r="BJ119" s="124" t="s">
        <v>36</v>
      </c>
      <c r="BK119" s="185" t="s">
        <v>36</v>
      </c>
      <c r="BL119" s="156" t="s">
        <v>36</v>
      </c>
      <c r="BM119" s="124" t="s">
        <v>36</v>
      </c>
      <c r="BN119" s="182" t="s">
        <v>39</v>
      </c>
      <c r="BO119" s="190" t="s">
        <v>53</v>
      </c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68">
        <f>SUM(D56, -D57)</f>
        <v>1.3999999999999985E-3</v>
      </c>
      <c r="E120" s="98">
        <f>SUM(E55, -E56)</f>
        <v>9.0000000000000149E-4</v>
      </c>
      <c r="F120" s="151">
        <f>SUM(F56, -F57)</f>
        <v>4.2999999999999983E-3</v>
      </c>
      <c r="G120" s="150">
        <f>SUM(G56, -G57)</f>
        <v>6.8999999999999964E-3</v>
      </c>
      <c r="H120" s="120">
        <f>SUM(H56, -H57)</f>
        <v>9.7000000000000003E-3</v>
      </c>
      <c r="I120" s="189">
        <f>SUM(I56, -I57)</f>
        <v>3.0999999999999986E-3</v>
      </c>
      <c r="J120" s="150">
        <f>SUM(J55, -J56)</f>
        <v>3.7999999999999978E-3</v>
      </c>
      <c r="K120" s="120">
        <f>SUM(K55, -K56)</f>
        <v>1.2999999999999956E-3</v>
      </c>
      <c r="L120" s="189">
        <f>SUM(L57, -L58)</f>
        <v>5.9999999999999915E-3</v>
      </c>
      <c r="M120" s="150">
        <f>SUM(M55, -M56)</f>
        <v>9.5000000000000015E-3</v>
      </c>
      <c r="N120" s="210">
        <f>SUM(N56, -N57)</f>
        <v>8.000000000000021E-4</v>
      </c>
      <c r="O120" s="189">
        <f>SUM(O53, -O54)</f>
        <v>2.0999999999999994E-3</v>
      </c>
      <c r="P120" s="150">
        <f>SUM(P56, -P57)</f>
        <v>3.9999999999999758E-4</v>
      </c>
      <c r="Q120" s="210">
        <f>SUM(Q57, -Q58)</f>
        <v>6.0000000000000331E-4</v>
      </c>
      <c r="R120" s="189">
        <f>SUM(R56, -R57)</f>
        <v>1.9999999999999879E-4</v>
      </c>
      <c r="S120" s="240">
        <f>SUM(S54, -S55)</f>
        <v>2.8999999999999998E-3</v>
      </c>
      <c r="T120" s="98">
        <f>SUM(T57, -T58)</f>
        <v>1.9999999999999879E-4</v>
      </c>
      <c r="U120" s="238">
        <f>SUM(U53, -U54)</f>
        <v>1.11E-2</v>
      </c>
      <c r="V120" s="227">
        <f>SUM(V54, -V55)</f>
        <v>8.6999999999999994E-3</v>
      </c>
      <c r="W120" s="98">
        <f>SUM(W57, -W58)</f>
        <v>8.9999999999999802E-4</v>
      </c>
      <c r="X120" s="151">
        <f>SUM(X56, -X57)</f>
        <v>6.3E-3</v>
      </c>
      <c r="Y120" s="248">
        <f>SUM(Y54, -Y55)</f>
        <v>1.3000000000000025E-3</v>
      </c>
      <c r="Z120" s="249">
        <f>SUM(Z54, -Z55)</f>
        <v>1.1999999999999997E-3</v>
      </c>
      <c r="AA120" s="180">
        <f>SUM(AA51, -AA52)</f>
        <v>5.8999999999999886E-3</v>
      </c>
      <c r="AB120" s="248">
        <f>SUM(AB54, -AB55)</f>
        <v>1.4500000000000001E-2</v>
      </c>
      <c r="AC120" s="249">
        <f>SUM(AC54, -AC55)</f>
        <v>5.3E-3</v>
      </c>
      <c r="AD120" s="180">
        <f>SUM(AD57, -AD58)</f>
        <v>7.6000000000000095E-3</v>
      </c>
      <c r="AE120" s="227">
        <f>SUM(AE51, -AE52)</f>
        <v>3.8000000000000117E-3</v>
      </c>
      <c r="AF120" s="221">
        <f>SUM(AF56, -AF57)</f>
        <v>1.0599999999999998E-2</v>
      </c>
      <c r="AG120" s="238">
        <f>SUM(AG56, -AG57)</f>
        <v>2.2599999999999995E-2</v>
      </c>
      <c r="AH120" s="150">
        <f>SUM(AH51, -AH52)</f>
        <v>2.5400000000000006E-2</v>
      </c>
      <c r="AI120" s="210">
        <f>SUM(AI55, -AI56)</f>
        <v>1.3700000000000004E-2</v>
      </c>
      <c r="AJ120" s="189">
        <f>SUM(AJ55, -AJ56)</f>
        <v>8.3000000000000018E-3</v>
      </c>
      <c r="AK120" s="236">
        <f>SUM(AK54, -AK55)</f>
        <v>1.0500000000000002E-2</v>
      </c>
      <c r="AL120" s="221">
        <f>SUM(AL55, -AL56)</f>
        <v>1.54E-2</v>
      </c>
      <c r="AM120" s="273">
        <f t="shared" ref="AM120:AS120" si="171">SUM(AM56, -AM57)</f>
        <v>1.6199999999999992E-2</v>
      </c>
      <c r="AN120" s="248">
        <f t="shared" si="171"/>
        <v>1.1999999999999927E-3</v>
      </c>
      <c r="AO120" s="249">
        <f t="shared" si="171"/>
        <v>1.1200000000000002E-2</v>
      </c>
      <c r="AP120" s="275">
        <f t="shared" si="171"/>
        <v>5.3999999999999881E-3</v>
      </c>
      <c r="AQ120" s="248">
        <f t="shared" si="171"/>
        <v>8.3000000000000018E-3</v>
      </c>
      <c r="AR120" s="249">
        <f t="shared" si="171"/>
        <v>1.1000000000000038E-3</v>
      </c>
      <c r="AS120" s="275">
        <f t="shared" si="171"/>
        <v>3.4000000000000002E-3</v>
      </c>
      <c r="AT120" s="227">
        <f>SUM(AT54, -AT55)</f>
        <v>4.8999999999999998E-3</v>
      </c>
      <c r="AU120" s="221">
        <f>SUM(AU52, -AU53)</f>
        <v>4.8000000000000126E-3</v>
      </c>
      <c r="AV120" s="151">
        <f>SUM(AV51, -AV52)</f>
        <v>2.4999999999999883E-3</v>
      </c>
      <c r="AW120" s="248">
        <f>SUM(AW56, -AW57)</f>
        <v>8.4000000000000047E-3</v>
      </c>
      <c r="AX120" s="249">
        <f>SUM(AX56, -AX57)</f>
        <v>1.1499999999999996E-2</v>
      </c>
      <c r="AY120" s="275">
        <f>SUM(AY56, -AY57)</f>
        <v>1.4600000000000002E-2</v>
      </c>
      <c r="AZ120" s="150">
        <f>SUM(AZ53, -AZ54)</f>
        <v>1.6500000000000001E-2</v>
      </c>
      <c r="BA120" s="249">
        <f>SUM(BA56, -BA57)</f>
        <v>8.5999999999999965E-3</v>
      </c>
      <c r="BB120" s="180">
        <f>SUM(BB53, -BB54)</f>
        <v>2.6100000000000002E-2</v>
      </c>
      <c r="BC120" s="248">
        <f>SUM(BC56, -BC57)</f>
        <v>8.0000000000000071E-3</v>
      </c>
      <c r="BD120" s="249">
        <f>SUM(BD56, -BD57)</f>
        <v>1.1400000000000007E-2</v>
      </c>
      <c r="BE120" s="189">
        <f>SUM(BE55, -BE56)</f>
        <v>1.0700000000000001E-2</v>
      </c>
      <c r="BF120" s="168">
        <f>SUM(BF55, -BF56)</f>
        <v>7.0999999999999952E-3</v>
      </c>
      <c r="BG120" s="210">
        <f>SUM(BG55, -BG56)</f>
        <v>8.9999999999999802E-4</v>
      </c>
      <c r="BH120" s="189">
        <f>SUM(BH55, -BH56)</f>
        <v>6.0000000000000053E-3</v>
      </c>
      <c r="BI120" s="150">
        <f>SUM(BI53, -BI54)</f>
        <v>5.0000000000000044E-4</v>
      </c>
      <c r="BJ120" s="210">
        <f>SUM(BJ55, -BJ56)</f>
        <v>8.8000000000000023E-3</v>
      </c>
      <c r="BK120" s="189">
        <f>SUM(BK55, -BK56)</f>
        <v>9.6999999999999933E-3</v>
      </c>
      <c r="BL120" s="168">
        <f>SUM(BL55, -BL56)</f>
        <v>1.3600000000000001E-2</v>
      </c>
      <c r="BM120" s="210">
        <f>SUM(BM55, -BM56)</f>
        <v>1.4600000000000002E-2</v>
      </c>
      <c r="BN120" s="189">
        <f>SUM(BN56, -BN57)</f>
        <v>6.8000000000000005E-3</v>
      </c>
      <c r="BO120" s="118">
        <f>SUM(BO52, -BO53)</f>
        <v>2.0000000000000018E-3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BF48">
      <selection activeCell="BR48" sqref="BR4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2019-01-31T08:17:24Z</dcterms:modified>
</cp:coreProperties>
</file>