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J347" i="1" l="1"/>
  <c r="MK297" i="1"/>
  <c r="MJ297" i="1"/>
  <c r="MI297" i="1"/>
  <c r="MH297" i="1"/>
  <c r="MG297" i="1"/>
  <c r="MF297" i="1"/>
  <c r="ME297" i="1"/>
  <c r="MD297" i="1"/>
  <c r="MC297" i="1"/>
  <c r="MB297" i="1"/>
  <c r="MA297" i="1"/>
  <c r="LZ297" i="1"/>
  <c r="LY297" i="1"/>
  <c r="LX297" i="1"/>
  <c r="LW297" i="1"/>
  <c r="LV297" i="1"/>
  <c r="LU297" i="1"/>
  <c r="LT297" i="1"/>
  <c r="LS297" i="1"/>
  <c r="LR297" i="1"/>
  <c r="LQ297" i="1"/>
  <c r="LP297" i="1"/>
  <c r="LO297" i="1"/>
  <c r="LN297" i="1"/>
  <c r="LM297" i="1"/>
  <c r="LL297" i="1"/>
  <c r="LK297" i="1"/>
  <c r="LJ297" i="1"/>
  <c r="LI297" i="1"/>
  <c r="LH297" i="1"/>
  <c r="LG297" i="1"/>
  <c r="LF297" i="1"/>
  <c r="LE297" i="1"/>
  <c r="LD297" i="1"/>
  <c r="LC297" i="1"/>
  <c r="LB297" i="1"/>
  <c r="LA297" i="1"/>
  <c r="KZ297" i="1"/>
  <c r="KY297" i="1"/>
  <c r="KX297" i="1"/>
  <c r="KW297" i="1"/>
  <c r="KV297" i="1"/>
  <c r="KU297" i="1"/>
  <c r="KT297" i="1"/>
  <c r="KS297" i="1"/>
  <c r="KR297" i="1"/>
  <c r="KQ297" i="1"/>
  <c r="KP297" i="1"/>
  <c r="KO297" i="1"/>
  <c r="KN297" i="1"/>
  <c r="KM297" i="1"/>
  <c r="KL297" i="1"/>
  <c r="KK297" i="1"/>
  <c r="KJ297" i="1"/>
  <c r="KI297" i="1"/>
  <c r="KH297" i="1"/>
  <c r="KG297" i="1"/>
  <c r="KF297" i="1"/>
  <c r="KE297" i="1"/>
  <c r="KD297" i="1"/>
  <c r="KC297" i="1"/>
  <c r="KB297" i="1"/>
  <c r="KA297" i="1"/>
  <c r="JZ297" i="1"/>
  <c r="JY297" i="1"/>
  <c r="JX297" i="1"/>
  <c r="JW297" i="1"/>
  <c r="JV297" i="1"/>
  <c r="JU297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C120" i="1"/>
  <c r="MH120" i="1"/>
  <c r="MG120" i="1"/>
  <c r="MF120" i="1"/>
  <c r="MF116" i="1"/>
  <c r="MG116" i="1"/>
  <c r="OD92" i="1"/>
  <c r="OC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G37" i="1" s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Z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O36" i="1" s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D35" i="1"/>
  <c r="OC35" i="1"/>
  <c r="OB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QU34" i="1" s="1"/>
  <c r="PN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GU34" i="1" s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X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D33" i="1"/>
  <c r="OC33" i="1"/>
  <c r="OB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D32" i="1"/>
  <c r="OC32" i="1"/>
  <c r="OB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T31" i="1" s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D30" i="1"/>
  <c r="OC30" i="1"/>
  <c r="OB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D29" i="1"/>
  <c r="OC29" i="1"/>
  <c r="OB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D28" i="1"/>
  <c r="OC28" i="1"/>
  <c r="OB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7" i="1" s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JP27" i="1" s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D26" i="1"/>
  <c r="OC26" i="1"/>
  <c r="OB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D25" i="1"/>
  <c r="OC25" i="1"/>
  <c r="OB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D24" i="1"/>
  <c r="OC24" i="1"/>
  <c r="OB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D23" i="1"/>
  <c r="OC23" i="1"/>
  <c r="OB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QU22" i="1" s="1"/>
  <c r="PN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JN22" i="1" s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Z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D21" i="1"/>
  <c r="OC21" i="1"/>
  <c r="OB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D20" i="1"/>
  <c r="OC20" i="1"/>
  <c r="OB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D19" i="1"/>
  <c r="OC19" i="1"/>
  <c r="OB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D18" i="1"/>
  <c r="OC18" i="1"/>
  <c r="OB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D17" i="1"/>
  <c r="OC17" i="1"/>
  <c r="OB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QS16" i="1" s="1"/>
  <c r="PP16" i="1"/>
  <c r="PO16" i="1"/>
  <c r="PN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O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GS16" i="1" s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D15" i="1"/>
  <c r="OC15" i="1"/>
  <c r="OB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D14" i="1"/>
  <c r="OC14" i="1"/>
  <c r="OB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D13" i="1"/>
  <c r="OC13" i="1"/>
  <c r="OB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D12" i="1"/>
  <c r="OC12" i="1"/>
  <c r="OB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D11" i="1"/>
  <c r="OC11" i="1"/>
  <c r="OB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D10" i="1"/>
  <c r="OC10" i="1"/>
  <c r="OB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OD9" i="1" s="1"/>
  <c r="MW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MG9" i="1" s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Q9" i="1" s="1"/>
  <c r="QU8" i="1"/>
  <c r="QT8" i="1"/>
  <c r="QS8" i="1"/>
  <c r="OD8" i="1"/>
  <c r="OC8" i="1"/>
  <c r="OB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D7" i="1"/>
  <c r="OC7" i="1"/>
  <c r="OB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D6" i="1"/>
  <c r="OC6" i="1"/>
  <c r="OB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D5" i="1"/>
  <c r="OC5" i="1"/>
  <c r="OB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D4" i="1"/>
  <c r="OC4" i="1"/>
  <c r="OB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D3" i="1"/>
  <c r="OC3" i="1"/>
  <c r="OB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D2" i="1"/>
  <c r="OC2" i="1"/>
  <c r="OB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GS9" i="1" l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D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C9" i="1"/>
  <c r="BQ16" i="1"/>
  <c r="DZ16" i="1"/>
  <c r="MH16" i="1"/>
  <c r="GT22" i="1"/>
  <c r="OB22" i="1"/>
  <c r="QT22" i="1"/>
  <c r="GS27" i="1"/>
  <c r="JO27" i="1"/>
  <c r="QS27" i="1"/>
  <c r="BQ31" i="1"/>
  <c r="JN31" i="1"/>
  <c r="MH31" i="1"/>
  <c r="GT34" i="1"/>
  <c r="QT34" i="1"/>
  <c r="BO36" i="1"/>
  <c r="GT37" i="1"/>
  <c r="OD22" i="1"/>
  <c r="OC34" i="1"/>
  <c r="OC27" i="1"/>
  <c r="OB31" i="1"/>
  <c r="OD16" i="1"/>
  <c r="OC16" i="1"/>
  <c r="JP41" i="1"/>
  <c r="BP16" i="1"/>
  <c r="MG16" i="1"/>
  <c r="BQ36" i="1"/>
  <c r="OB36" i="1"/>
  <c r="OD36" i="1"/>
  <c r="QS37" i="1"/>
  <c r="QU37" i="1"/>
  <c r="GT41" i="1"/>
  <c r="BP9" i="1"/>
  <c r="GT16" i="1"/>
  <c r="QT16" i="1"/>
  <c r="BQ22" i="1"/>
  <c r="GU22" i="1"/>
  <c r="OC31" i="1"/>
  <c r="OD34" i="1"/>
  <c r="BO41" i="1"/>
  <c r="DY41" i="1"/>
  <c r="GU41" i="1"/>
  <c r="MF41" i="1"/>
  <c r="OC41" i="1"/>
  <c r="QU41" i="1"/>
  <c r="DX9" i="1"/>
  <c r="GU9" i="1"/>
  <c r="JN9" i="1"/>
  <c r="MH9" i="1"/>
  <c r="OB9" i="1"/>
  <c r="QU9" i="1"/>
  <c r="QU45" i="1" s="1"/>
  <c r="DX16" i="1"/>
  <c r="JN16" i="1"/>
  <c r="OB16" i="1"/>
  <c r="DY22" i="1"/>
  <c r="JO22" i="1"/>
  <c r="OC22" i="1"/>
  <c r="BP27" i="1"/>
  <c r="GT27" i="1"/>
  <c r="MG27" i="1"/>
  <c r="QT27" i="1"/>
  <c r="BO31" i="1"/>
  <c r="DZ31" i="1"/>
  <c r="DZ45" i="1" s="1"/>
  <c r="GS31" i="1"/>
  <c r="JP31" i="1"/>
  <c r="MF31" i="1"/>
  <c r="OD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D37" i="1"/>
  <c r="DX41" i="1"/>
  <c r="OB41" i="1"/>
  <c r="MH22" i="1"/>
  <c r="DY31" i="1"/>
  <c r="JO31" i="1"/>
  <c r="DY34" i="1"/>
  <c r="DY45" i="1" s="1"/>
  <c r="JO34" i="1"/>
  <c r="BP41" i="1"/>
  <c r="DZ41" i="1"/>
  <c r="JN41" i="1"/>
  <c r="MG41" i="1"/>
  <c r="OD41" i="1"/>
  <c r="BO22" i="1"/>
  <c r="GS22" i="1"/>
  <c r="MF22" i="1"/>
  <c r="QS22" i="1"/>
  <c r="DX27" i="1"/>
  <c r="JN27" i="1"/>
  <c r="OB27" i="1"/>
  <c r="GU36" i="1"/>
  <c r="GT36" i="1"/>
  <c r="GS36" i="1"/>
  <c r="GS37" i="1"/>
  <c r="GU37" i="1"/>
  <c r="JP37" i="1"/>
  <c r="OB34" i="1"/>
  <c r="BP36" i="1"/>
  <c r="OC36" i="1"/>
  <c r="BO37" i="1"/>
  <c r="BQ37" i="1"/>
  <c r="QT37" i="1"/>
  <c r="MF36" i="1"/>
  <c r="QS36" i="1"/>
  <c r="DX37" i="1"/>
  <c r="JN37" i="1"/>
  <c r="OB37" i="1"/>
  <c r="JF88" i="1"/>
  <c r="MG36" i="1"/>
  <c r="QT36" i="1"/>
  <c r="DY37" i="1"/>
  <c r="JO37" i="1"/>
  <c r="OC37" i="1"/>
  <c r="MG88" i="1"/>
  <c r="JG88" i="1"/>
  <c r="MH88" i="1"/>
  <c r="OB92" i="1"/>
  <c r="MH116" i="1"/>
  <c r="OB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GS45" i="1" l="1"/>
  <c r="QT45" i="1"/>
  <c r="QS45" i="1"/>
  <c r="BO45" i="1"/>
  <c r="DX45" i="1"/>
  <c r="GT45" i="1"/>
  <c r="JP45" i="1"/>
  <c r="OC45" i="1"/>
  <c r="OD45" i="1"/>
  <c r="MF45" i="1"/>
  <c r="MG45" i="1"/>
  <c r="JO45" i="1"/>
  <c r="BQ45" i="1"/>
  <c r="QM88" i="1"/>
  <c r="OD88" i="1"/>
  <c r="OC88" i="1"/>
  <c r="QN92" i="1"/>
  <c r="OB45" i="1"/>
  <c r="OC116" i="1"/>
  <c r="MH45" i="1"/>
  <c r="BP45" i="1"/>
  <c r="OD120" i="1"/>
  <c r="JN45" i="1"/>
  <c r="OD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B88" i="1" l="1"/>
  <c r="OB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<sst xmlns="http://schemas.openxmlformats.org/spreadsheetml/2006/main" count="32850" uniqueCount="171">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</sst>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601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DAILYS'!$II$543:$MS$543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DAILYS'!$II$544:$MS$544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DAILYS'!$II$545:$MS$545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DAILYS'!$IH$505:$MS$505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DAILYS'!$IH$506:$MS$506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DAILYS'!$JU$298:$MK$298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DAILYS'!$JU$299:$MK$299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DAILYS'!$KG$308:$LC$308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DAILYS'!$KG$306:$LC$306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DAILYS'!$KG$307:$LC$307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DAILYS'!$JU$348:$MK$348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DAILYS'!$JU$349:$MK$349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DAILYS'!$JU$350:$MK$350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DAILYS'!$JU$351:$MK$351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DAILYS'!$JU$352:$MK$352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DAILYS'!$JU$353:$MK$353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DAILYS'!$JU$354:$MK$354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DAILYS'!$JU$355:$MK$355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DAILYS'!$IH$408:$MS$408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DAILYS'!$IH$409:$MS$409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DAILYS'!$IH$410:$MS$410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DAILYS'!$IH$411:$MS$411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DAILYS'!$IH$412:$MS$412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DAILYS'!$IH$413:$MS$413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DAILYS'!$IH$414:$MS$414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DAILYS'!$IH$415:$MS$415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DAILYS'!$MM$297:$NO$297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DAILYS'!$MM$298:$NO$298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DAILYS'!$MM$299:$NO$299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DAILYS'!$MM$300:$NO$300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DAILYS'!$MM$301:$NO$301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DAILYS'!$MM$348:$NM$348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DAILYS'!$MM$349:$NM$349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DAILYS'!$MM$350:$NM$350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DAILYS'!$MM$351:$NM$351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DAILYS'!$MM$352:$NM$352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DAILYS'!$MM$353:$NM$353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DAILYS'!$MM$354:$NM$354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DAILYS'!$MM$355:$NM$355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DAILYS'!$MM$324:$MT$324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DAILYS'!$MM$325:$MT$325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DAILYS'!$MM$326:$MT$326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545</xdr:row>
      <xdr:rowOff>34936</xdr:rowOff>
    </xdr:from>
    <xdr:to>
      <xdr:col>357</xdr:col>
      <xdr:colOff>0</xdr:colOff>
      <xdr:row>567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506</xdr:row>
      <xdr:rowOff>68466</xdr:rowOff>
    </xdr:from>
    <xdr:to>
      <xdr:col>354</xdr:col>
      <xdr:colOff>8282</xdr:colOff>
      <xdr:row>533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304</xdr:row>
      <xdr:rowOff>25059</xdr:rowOff>
    </xdr:from>
    <xdr:to>
      <xdr:col>349</xdr:col>
      <xdr:colOff>8282</xdr:colOff>
      <xdr:row>335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309</xdr:row>
      <xdr:rowOff>34006</xdr:rowOff>
    </xdr:from>
    <xdr:to>
      <xdr:col>308</xdr:col>
      <xdr:colOff>600075</xdr:colOff>
      <xdr:row>327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357</xdr:row>
      <xdr:rowOff>6724</xdr:rowOff>
    </xdr:from>
    <xdr:to>
      <xdr:col>348</xdr:col>
      <xdr:colOff>612913</xdr:colOff>
      <xdr:row>397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417</xdr:row>
      <xdr:rowOff>31171</xdr:rowOff>
    </xdr:from>
    <xdr:to>
      <xdr:col>355</xdr:col>
      <xdr:colOff>612912</xdr:colOff>
      <xdr:row>462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319</xdr:row>
      <xdr:rowOff>178814</xdr:rowOff>
    </xdr:from>
    <xdr:to>
      <xdr:col>381</xdr:col>
      <xdr:colOff>595673</xdr:colOff>
      <xdr:row>340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356</xdr:row>
      <xdr:rowOff>22361</xdr:rowOff>
    </xdr:from>
    <xdr:to>
      <xdr:col>377</xdr:col>
      <xdr:colOff>0</xdr:colOff>
      <xdr:row>388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327</xdr:row>
      <xdr:rowOff>29414</xdr:rowOff>
    </xdr:from>
    <xdr:to>
      <xdr:col>358</xdr:col>
      <xdr:colOff>1845</xdr:colOff>
      <xdr:row>340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4E0BCAF-4262-4E1E-8598-726C6C84B245}" protected="1">
  <header guid="{24E0BCAF-4262-4E1E-8598-726C6C84B245}" dateTime="2019-06-15T08:18:31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652"/>
  <sheetViews>
    <sheetView tabSelected="1" topLeftCell="MQ156" zoomScale="85" zoomScaleNormal="85" workbookViewId="0">
      <selection activeCell="NM178" sqref="NM17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-5.7000000000000002E-3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-5.7000000000000002E-3</v>
      </c>
      <c r="OC2" s="7">
        <f t="shared" ref="OC2:OC37" si="16">AVERAGE(MW2:OA2)</f>
        <v>4.6000000000000001E-4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-6.6E-3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-6.6E-3</v>
      </c>
      <c r="OC3" s="7">
        <f t="shared" si="16"/>
        <v>-2.6999999999999995E-4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4.7999999999999996E-3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-1.0000000000000026E-5</v>
      </c>
      <c r="OD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1.4E-3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2.6999999999999995E-4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-6.1000000000000004E-3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-6.1000000000000004E-3</v>
      </c>
      <c r="OC6" s="7">
        <f t="shared" si="16"/>
        <v>-8.5999999999999998E-4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-1.15E-2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-1.15E-2</v>
      </c>
      <c r="OC7" s="7">
        <f t="shared" si="16"/>
        <v>-6.2999999999999992E-4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6.4000000000000003E-3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-4.6000000000000007E-4</v>
      </c>
      <c r="OD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4">SUM( -II2, -II3,II4,II5, -II6, -II7,II8)</f>
        <v>-2.700000000000001E-3</v>
      </c>
      <c r="IJ9" s="13">
        <f t="shared" si="24"/>
        <v>1.35E-2</v>
      </c>
      <c r="IK9" s="13">
        <f t="shared" si="24"/>
        <v>-1.06E-2</v>
      </c>
      <c r="IL9" s="13">
        <f t="shared" si="24"/>
        <v>1.4700000000000001E-2</v>
      </c>
      <c r="IM9" s="13">
        <f t="shared" si="24"/>
        <v>1.01E-2</v>
      </c>
      <c r="IN9" s="13">
        <f t="shared" si="24"/>
        <v>0</v>
      </c>
      <c r="IO9" s="13">
        <f t="shared" si="24"/>
        <v>0</v>
      </c>
      <c r="IP9" s="13">
        <f t="shared" si="24"/>
        <v>-1.8699999999999998E-2</v>
      </c>
      <c r="IQ9" s="13">
        <f t="shared" si="24"/>
        <v>-1.1000000000000001E-3</v>
      </c>
      <c r="IR9" s="13">
        <f t="shared" si="24"/>
        <v>-1.1299999999999998E-2</v>
      </c>
      <c r="IS9" s="13">
        <f t="shared" si="24"/>
        <v>2.69E-2</v>
      </c>
      <c r="IT9" s="13">
        <f t="shared" si="24"/>
        <v>-1.84E-2</v>
      </c>
      <c r="IU9" s="13">
        <f t="shared" si="24"/>
        <v>0</v>
      </c>
      <c r="IV9" s="13">
        <f t="shared" si="24"/>
        <v>0</v>
      </c>
      <c r="IW9" s="13">
        <f t="shared" si="24"/>
        <v>3.0999999999999999E-3</v>
      </c>
      <c r="IX9" s="13">
        <f t="shared" si="24"/>
        <v>7.1999999999999998E-3</v>
      </c>
      <c r="IY9" s="13">
        <f t="shared" si="24"/>
        <v>7.0000000000000001E-3</v>
      </c>
      <c r="IZ9" s="13">
        <f t="shared" si="24"/>
        <v>2.8900000000000002E-2</v>
      </c>
      <c r="JA9" s="13">
        <f t="shared" si="24"/>
        <v>-3.8999999999999998E-3</v>
      </c>
      <c r="JB9" s="13">
        <f t="shared" si="24"/>
        <v>0</v>
      </c>
      <c r="JC9" s="13">
        <f t="shared" si="24"/>
        <v>0</v>
      </c>
      <c r="JD9" s="13">
        <f t="shared" si="24"/>
        <v>1E-3</v>
      </c>
      <c r="JE9" s="13">
        <f t="shared" si="24"/>
        <v>2.35E-2</v>
      </c>
      <c r="JF9" s="13">
        <f t="shared" si="24"/>
        <v>4.0899999999999999E-2</v>
      </c>
      <c r="JG9" s="13">
        <f t="shared" si="24"/>
        <v>-8.8000000000000005E-3</v>
      </c>
      <c r="JH9" s="13">
        <f t="shared" si="24"/>
        <v>-1.54E-2</v>
      </c>
      <c r="JI9" s="13">
        <f t="shared" si="24"/>
        <v>0</v>
      </c>
      <c r="JJ9" s="13">
        <f t="shared" si="24"/>
        <v>0</v>
      </c>
      <c r="JK9" s="13">
        <f t="shared" si="24"/>
        <v>-9.0000000000000011E-3</v>
      </c>
      <c r="JL9" s="13">
        <f t="shared" si="24"/>
        <v>-1.9000000000000003E-2</v>
      </c>
      <c r="JM9" s="13">
        <f t="shared" si="24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5">SUM( -LA2, -LA3,LA4,LA5, -LA6, -LA7,LA8)</f>
        <v>1.3999999999999999E-2</v>
      </c>
      <c r="LB9" s="13">
        <f t="shared" si="25"/>
        <v>1.03E-2</v>
      </c>
      <c r="LC9" s="13">
        <f t="shared" si="25"/>
        <v>-3.15E-2</v>
      </c>
      <c r="LD9" s="13">
        <f t="shared" si="25"/>
        <v>0</v>
      </c>
      <c r="LE9" s="13">
        <f t="shared" si="25"/>
        <v>0</v>
      </c>
      <c r="LF9" s="13">
        <f t="shared" si="25"/>
        <v>1.5399999999999999E-2</v>
      </c>
      <c r="LG9" s="13">
        <f t="shared" si="25"/>
        <v>-8.0000000000000036E-4</v>
      </c>
      <c r="LH9" s="13">
        <f t="shared" si="25"/>
        <v>1.26E-2</v>
      </c>
      <c r="LI9" s="13">
        <f t="shared" si="25"/>
        <v>-1.1199999999999998E-2</v>
      </c>
      <c r="LJ9" s="13">
        <f t="shared" si="25"/>
        <v>-1.2199999999999999E-2</v>
      </c>
      <c r="LK9" s="13">
        <f t="shared" si="25"/>
        <v>0</v>
      </c>
      <c r="LL9" s="13">
        <f t="shared" si="25"/>
        <v>0</v>
      </c>
      <c r="LM9" s="13">
        <f t="shared" si="25"/>
        <v>9.7999999999999997E-3</v>
      </c>
      <c r="LN9" s="13">
        <f t="shared" si="25"/>
        <v>1.0400000000000001E-2</v>
      </c>
      <c r="LO9" s="13">
        <f t="shared" si="25"/>
        <v>8.5999999999999983E-3</v>
      </c>
      <c r="LP9" s="13">
        <f t="shared" si="25"/>
        <v>2.3199999999999995E-2</v>
      </c>
      <c r="LQ9" s="13">
        <f t="shared" si="25"/>
        <v>1.66E-2</v>
      </c>
      <c r="LR9" s="13">
        <f t="shared" si="25"/>
        <v>0</v>
      </c>
      <c r="LS9" s="13">
        <f t="shared" si="25"/>
        <v>0</v>
      </c>
      <c r="LT9" s="13">
        <f t="shared" si="25"/>
        <v>-1.47E-2</v>
      </c>
      <c r="LU9" s="13">
        <f t="shared" si="25"/>
        <v>1.3399999999999999E-2</v>
      </c>
      <c r="LV9" s="13">
        <f t="shared" si="25"/>
        <v>4.3999999999999994E-3</v>
      </c>
      <c r="LW9" s="13">
        <f t="shared" si="25"/>
        <v>-1.9799999999999998E-2</v>
      </c>
      <c r="LX9" s="13">
        <f t="shared" si="25"/>
        <v>-2.29E-2</v>
      </c>
      <c r="LY9" s="13">
        <f t="shared" si="25"/>
        <v>0</v>
      </c>
      <c r="LZ9" s="13">
        <f t="shared" si="25"/>
        <v>0</v>
      </c>
      <c r="MA9" s="13">
        <f t="shared" si="25"/>
        <v>1.09E-2</v>
      </c>
      <c r="MB9" s="13">
        <f t="shared" si="25"/>
        <v>1.0500000000000001E-2</v>
      </c>
      <c r="MC9" s="13">
        <f t="shared" si="25"/>
        <v>1.37E-2</v>
      </c>
      <c r="MD9" s="13">
        <f t="shared" si="25"/>
        <v>8.9999999999999998E-4</v>
      </c>
      <c r="ME9" s="13">
        <f t="shared" si="25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26">SUM( -MW2, -MW3,MW4,MW5, -MW6, -MW7,MW8)</f>
        <v>0</v>
      </c>
      <c r="MX9" s="13">
        <f t="shared" si="26"/>
        <v>0</v>
      </c>
      <c r="MY9" s="13">
        <f t="shared" si="26"/>
        <v>-3.9199999999999999E-2</v>
      </c>
      <c r="MZ9" s="13">
        <f t="shared" si="26"/>
        <v>-1.1699999999999999E-2</v>
      </c>
      <c r="NA9" s="13">
        <f t="shared" si="26"/>
        <v>1.3099999999999999E-2</v>
      </c>
      <c r="NB9" s="13">
        <f t="shared" si="26"/>
        <v>-1.5399999999999999E-2</v>
      </c>
      <c r="NC9" s="13">
        <f t="shared" si="26"/>
        <v>-2.9100000000000004E-2</v>
      </c>
      <c r="ND9" s="13">
        <f t="shared" si="26"/>
        <v>0</v>
      </c>
      <c r="NE9" s="13">
        <f t="shared" si="26"/>
        <v>0</v>
      </c>
      <c r="NF9" s="13">
        <f t="shared" si="26"/>
        <v>2.5500000000000002E-2</v>
      </c>
      <c r="NG9" s="13">
        <f t="shared" si="26"/>
        <v>3.4999999999999996E-3</v>
      </c>
      <c r="NH9" s="13">
        <f t="shared" si="26"/>
        <v>1.9700000000000002E-2</v>
      </c>
      <c r="NI9" s="13">
        <f t="shared" si="26"/>
        <v>2.0999999999999999E-3</v>
      </c>
      <c r="NJ9" s="13">
        <f t="shared" si="26"/>
        <v>4.2500000000000003E-2</v>
      </c>
      <c r="NK9" s="13">
        <f t="shared" si="26"/>
        <v>0</v>
      </c>
      <c r="NL9" s="13">
        <f t="shared" si="26"/>
        <v>0</v>
      </c>
      <c r="NM9" s="13">
        <f t="shared" si="26"/>
        <v>0</v>
      </c>
      <c r="NN9" s="13">
        <f t="shared" si="26"/>
        <v>0</v>
      </c>
      <c r="NO9" s="13">
        <f t="shared" si="26"/>
        <v>0</v>
      </c>
      <c r="NP9" s="13">
        <f t="shared" si="26"/>
        <v>0</v>
      </c>
      <c r="NQ9" s="13">
        <f t="shared" si="26"/>
        <v>0</v>
      </c>
      <c r="NR9" s="13">
        <f t="shared" si="26"/>
        <v>0</v>
      </c>
      <c r="NS9" s="13">
        <f t="shared" si="26"/>
        <v>0</v>
      </c>
      <c r="NT9" s="13">
        <f t="shared" si="26"/>
        <v>0</v>
      </c>
      <c r="NU9" s="13">
        <f t="shared" si="26"/>
        <v>0</v>
      </c>
      <c r="NV9" s="13">
        <f t="shared" si="26"/>
        <v>0</v>
      </c>
      <c r="NW9" s="13">
        <f t="shared" si="26"/>
        <v>0</v>
      </c>
      <c r="NX9" s="13">
        <f t="shared" si="26"/>
        <v>0</v>
      </c>
      <c r="NY9" s="13">
        <f t="shared" si="26"/>
        <v>0</v>
      </c>
      <c r="NZ9" s="13">
        <f t="shared" si="26"/>
        <v>0</v>
      </c>
      <c r="OA9" s="13">
        <f t="shared" si="26"/>
        <v>0</v>
      </c>
      <c r="OB9" s="7">
        <f t="shared" si="15"/>
        <v>-3.9199999999999999E-2</v>
      </c>
      <c r="OC9" s="7">
        <f t="shared" si="16"/>
        <v>3.5483870967741943E-4</v>
      </c>
      <c r="OD9" s="7">
        <f t="shared" si="17"/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7">SUM( -PN2, -PN3,PN4,PN5, -PN6, -PN7,PN8)</f>
        <v>0</v>
      </c>
      <c r="PO9" s="13">
        <f t="shared" si="27"/>
        <v>0</v>
      </c>
      <c r="PP9" s="13">
        <f t="shared" si="27"/>
        <v>0</v>
      </c>
      <c r="PQ9" s="13">
        <f t="shared" si="27"/>
        <v>0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1.1000000000000001E-3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9.1E-4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-8.0000000000000004E-4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3.6000000000000013E-4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-4.1999999999999997E-3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-4.1999999999999997E-3</v>
      </c>
      <c r="OC12" s="16">
        <f t="shared" si="16"/>
        <v>7.400000000000001E-4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5.0000000000000001E-4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1.6400000000000002E-3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5.4000000000000003E-3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1.2899999999999999E-3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8.9999999999999998E-4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3.0000000000000014E-5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31">SUM(IM2,IM10:IM15)</f>
        <v>7.0999999999999995E-3</v>
      </c>
      <c r="IN16" s="20">
        <f t="shared" si="31"/>
        <v>0</v>
      </c>
      <c r="IO16" s="20">
        <f t="shared" si="31"/>
        <v>0</v>
      </c>
      <c r="IP16" s="20">
        <f t="shared" si="31"/>
        <v>1.43E-2</v>
      </c>
      <c r="IQ16" s="20">
        <f t="shared" si="31"/>
        <v>1.7000000000000003E-3</v>
      </c>
      <c r="IR16" s="20">
        <f t="shared" si="31"/>
        <v>-4.0000000000000001E-3</v>
      </c>
      <c r="IS16" s="20">
        <f t="shared" si="31"/>
        <v>1.6199999999999999E-2</v>
      </c>
      <c r="IT16" s="20">
        <f t="shared" si="31"/>
        <v>1.44E-2</v>
      </c>
      <c r="IU16" s="20">
        <f t="shared" si="31"/>
        <v>0</v>
      </c>
      <c r="IV16" s="20">
        <f t="shared" si="31"/>
        <v>0</v>
      </c>
      <c r="IW16" s="20">
        <f t="shared" si="31"/>
        <v>8.3000000000000001E-3</v>
      </c>
      <c r="IX16" s="20">
        <f t="shared" si="31"/>
        <v>-6.6999999999999994E-3</v>
      </c>
      <c r="IY16" s="20">
        <f t="shared" si="31"/>
        <v>2.0300000000000002E-2</v>
      </c>
      <c r="IZ16" s="20">
        <f t="shared" si="31"/>
        <v>-1.5900000000000001E-2</v>
      </c>
      <c r="JA16" s="20">
        <f t="shared" si="31"/>
        <v>7.3000000000000001E-3</v>
      </c>
      <c r="JB16" s="20">
        <f t="shared" si="31"/>
        <v>0</v>
      </c>
      <c r="JC16" s="20">
        <f t="shared" si="31"/>
        <v>0</v>
      </c>
      <c r="JD16" s="20">
        <f t="shared" si="31"/>
        <v>1.4299999999999998E-2</v>
      </c>
      <c r="JE16" s="20">
        <f t="shared" si="31"/>
        <v>4.0999999999999995E-3</v>
      </c>
      <c r="JF16" s="20">
        <f t="shared" si="31"/>
        <v>-1.1000000000000005E-2</v>
      </c>
      <c r="JG16" s="20">
        <f t="shared" si="31"/>
        <v>-2.1700000000000001E-2</v>
      </c>
      <c r="JH16" s="20">
        <f t="shared" si="31"/>
        <v>-2.0999999999999999E-3</v>
      </c>
      <c r="JI16" s="20">
        <f t="shared" si="31"/>
        <v>0</v>
      </c>
      <c r="JJ16" s="20">
        <f t="shared" si="31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32">SUM(LA10,LA11,LA12,LA13,LA14,LA15,LA2)</f>
        <v>1.3000000000000008E-3</v>
      </c>
      <c r="LB16" s="20">
        <f t="shared" si="32"/>
        <v>-5.000000000000001E-3</v>
      </c>
      <c r="LC16" s="20">
        <f t="shared" si="32"/>
        <v>-7.899999999999999E-3</v>
      </c>
      <c r="LD16" s="20">
        <f t="shared" si="32"/>
        <v>0</v>
      </c>
      <c r="LE16" s="20">
        <f t="shared" si="32"/>
        <v>0</v>
      </c>
      <c r="LF16" s="20">
        <f t="shared" si="32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33">SUM(LV10,LV11,LV12,LV13,LV14,LV15,LV2)</f>
        <v>1.5999999999999999E-3</v>
      </c>
      <c r="LW16" s="20">
        <f t="shared" si="33"/>
        <v>4.7000000000000002E-3</v>
      </c>
      <c r="LX16" s="20">
        <f t="shared" si="33"/>
        <v>-4.3E-3</v>
      </c>
      <c r="LY16" s="20">
        <f t="shared" si="33"/>
        <v>0</v>
      </c>
      <c r="LZ16" s="20">
        <f t="shared" si="33"/>
        <v>0</v>
      </c>
      <c r="MA16" s="20">
        <f t="shared" si="33"/>
        <v>3.3000000000000008E-3</v>
      </c>
      <c r="MB16" s="20">
        <f t="shared" si="33"/>
        <v>-8.8000000000000005E-3</v>
      </c>
      <c r="MC16" s="20">
        <f t="shared" si="33"/>
        <v>-5.4000000000000003E-3</v>
      </c>
      <c r="MD16" s="20">
        <f t="shared" si="33"/>
        <v>1.0000000000000002E-3</v>
      </c>
      <c r="ME16" s="20">
        <f t="shared" si="33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34">SUM(MW10,MW11,MW12,MW13,MW14,MW15,MW2)</f>
        <v>0</v>
      </c>
      <c r="MX16" s="20">
        <f t="shared" si="34"/>
        <v>0</v>
      </c>
      <c r="MY16" s="20">
        <f t="shared" si="34"/>
        <v>1.1500000000000002E-2</v>
      </c>
      <c r="MZ16" s="20">
        <f t="shared" si="34"/>
        <v>-1.6000000000000005E-3</v>
      </c>
      <c r="NA16" s="20">
        <f t="shared" si="34"/>
        <v>-7.1999999999999998E-3</v>
      </c>
      <c r="NB16" s="20">
        <f t="shared" si="34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-2.8000000000000004E-3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35">SUM(NR10,NR11,NR12,NR13,NR14,NR15,NR2)</f>
        <v>0</v>
      </c>
      <c r="NS16" s="20">
        <f t="shared" si="35"/>
        <v>0</v>
      </c>
      <c r="NT16" s="20">
        <f t="shared" si="35"/>
        <v>0</v>
      </c>
      <c r="NU16" s="20">
        <f t="shared" si="35"/>
        <v>0</v>
      </c>
      <c r="NV16" s="20">
        <f t="shared" si="35"/>
        <v>0</v>
      </c>
      <c r="NW16" s="20">
        <f t="shared" si="35"/>
        <v>0</v>
      </c>
      <c r="NX16" s="20">
        <f t="shared" si="35"/>
        <v>0</v>
      </c>
      <c r="NY16" s="20">
        <f t="shared" si="35"/>
        <v>0</v>
      </c>
      <c r="NZ16" s="20">
        <f t="shared" si="35"/>
        <v>0</v>
      </c>
      <c r="OA16" s="20">
        <f t="shared" si="35"/>
        <v>0</v>
      </c>
      <c r="OB16" s="16">
        <f t="shared" si="15"/>
        <v>-7.1999999999999998E-3</v>
      </c>
      <c r="OC16" s="16">
        <f t="shared" si="16"/>
        <v>1.7516129032258065E-3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6">SUM(PN10,PN11,PN12,PN13,PN14,PN15,PN2)</f>
        <v>0</v>
      </c>
      <c r="PO16" s="20">
        <f t="shared" si="36"/>
        <v>0</v>
      </c>
      <c r="PP16" s="20">
        <f t="shared" si="36"/>
        <v>0</v>
      </c>
      <c r="PQ16" s="20">
        <f t="shared" si="36"/>
        <v>0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-1.4E-3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-8.9999999999999951E-5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-5.3E-3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-5.3E-3</v>
      </c>
      <c r="OC18" s="22">
        <f t="shared" si="16"/>
        <v>1.9999999999999964E-5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-8.0000000000000004E-4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9.1E-4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5.0000000000000001E-3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5.4999999999999982E-4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2.0000000000000001E-4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-4.9000000000000009E-4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41">SUM(II3, -II10,II17:II21)</f>
        <v>4.8399999999999999E-2</v>
      </c>
      <c r="IJ22" s="25">
        <f t="shared" si="41"/>
        <v>3.2399999999999998E-2</v>
      </c>
      <c r="IK22" s="25">
        <f t="shared" si="41"/>
        <v>3.4000000000000002E-3</v>
      </c>
      <c r="IL22" s="25">
        <f t="shared" si="41"/>
        <v>-3.5399999999999994E-2</v>
      </c>
      <c r="IM22" s="25">
        <f t="shared" si="41"/>
        <v>-1.47E-2</v>
      </c>
      <c r="IN22" s="25">
        <f t="shared" si="41"/>
        <v>0</v>
      </c>
      <c r="IO22" s="25">
        <f t="shared" si="41"/>
        <v>0</v>
      </c>
      <c r="IP22" s="25">
        <f t="shared" si="41"/>
        <v>-1.1999999999999999E-3</v>
      </c>
      <c r="IQ22" s="25">
        <f t="shared" si="41"/>
        <v>-5.7999999999999996E-3</v>
      </c>
      <c r="IR22" s="25">
        <f t="shared" si="41"/>
        <v>1.3499999999999998E-2</v>
      </c>
      <c r="IS22" s="25">
        <f t="shared" si="41"/>
        <v>6.7000000000000002E-3</v>
      </c>
      <c r="IT22" s="25">
        <f t="shared" si="41"/>
        <v>-7.4000000000000003E-3</v>
      </c>
      <c r="IU22" s="25">
        <f t="shared" si="41"/>
        <v>0</v>
      </c>
      <c r="IV22" s="25">
        <f t="shared" si="41"/>
        <v>0</v>
      </c>
      <c r="IW22" s="25">
        <f t="shared" si="41"/>
        <v>2.1299999999999999E-2</v>
      </c>
      <c r="IX22" s="25">
        <f t="shared" si="41"/>
        <v>-2.0899999999999998E-2</v>
      </c>
      <c r="IY22" s="25">
        <f t="shared" si="41"/>
        <v>2.3000000000000008E-3</v>
      </c>
      <c r="IZ22" s="25">
        <f t="shared" si="41"/>
        <v>-3.0000000000000001E-3</v>
      </c>
      <c r="JA22" s="25">
        <f t="shared" si="41"/>
        <v>4.0000000000000018E-4</v>
      </c>
      <c r="JB22" s="25">
        <f t="shared" si="41"/>
        <v>0</v>
      </c>
      <c r="JC22" s="25">
        <f t="shared" si="41"/>
        <v>0</v>
      </c>
      <c r="JD22" s="25">
        <f t="shared" si="41"/>
        <v>-2.9000000000000007E-3</v>
      </c>
      <c r="JE22" s="25">
        <f t="shared" si="41"/>
        <v>-3.6999999999999984E-3</v>
      </c>
      <c r="JF22" s="25">
        <f t="shared" si="41"/>
        <v>1.9E-2</v>
      </c>
      <c r="JG22" s="25">
        <f t="shared" si="41"/>
        <v>-1.21E-2</v>
      </c>
      <c r="JH22" s="25">
        <f t="shared" si="41"/>
        <v>-2.5999999999999994E-3</v>
      </c>
      <c r="JI22" s="25">
        <f t="shared" si="41"/>
        <v>0</v>
      </c>
      <c r="JJ22" s="25">
        <f t="shared" si="41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42">SUM(LA17,LA18,LA19,LA20,LA21, -LA10,LA3)</f>
        <v>2.6799999999999997E-2</v>
      </c>
      <c r="LB22" s="25">
        <f t="shared" si="42"/>
        <v>1.4999999999999998E-3</v>
      </c>
      <c r="LC22" s="25">
        <f t="shared" si="42"/>
        <v>5.57E-2</v>
      </c>
      <c r="LD22" s="25">
        <f t="shared" si="42"/>
        <v>0</v>
      </c>
      <c r="LE22" s="25">
        <f t="shared" si="42"/>
        <v>0</v>
      </c>
      <c r="LF22" s="25">
        <f t="shared" si="42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43">SUM(LV17,LV18,LV19,LV20,LV21, -LV10,LV3)</f>
        <v>-2.1400000000000002E-2</v>
      </c>
      <c r="LW22" s="25">
        <f t="shared" si="43"/>
        <v>-1.6500000000000001E-2</v>
      </c>
      <c r="LX22" s="25">
        <f t="shared" si="43"/>
        <v>1.3499999999999998E-2</v>
      </c>
      <c r="LY22" s="25">
        <f t="shared" si="43"/>
        <v>0</v>
      </c>
      <c r="LZ22" s="25">
        <f t="shared" si="43"/>
        <v>0</v>
      </c>
      <c r="MA22" s="25">
        <f t="shared" si="43"/>
        <v>-1.0500000000000001E-2</v>
      </c>
      <c r="MB22" s="25">
        <f t="shared" si="43"/>
        <v>-5.1000000000000004E-3</v>
      </c>
      <c r="MC22" s="25">
        <f t="shared" si="43"/>
        <v>-9.9999999999999959E-4</v>
      </c>
      <c r="MD22" s="25">
        <f t="shared" si="43"/>
        <v>-6.0000000000000001E-3</v>
      </c>
      <c r="ME22" s="25">
        <f t="shared" si="43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44">SUM(MW17,MW18,MW19,MW20,MW21, -MW10,MW3)</f>
        <v>0</v>
      </c>
      <c r="MX22" s="25">
        <f t="shared" si="44"/>
        <v>0</v>
      </c>
      <c r="MY22" s="25">
        <f t="shared" si="44"/>
        <v>-1.7000000000000005E-2</v>
      </c>
      <c r="MZ22" s="25">
        <f t="shared" si="44"/>
        <v>1.1899999999999999E-2</v>
      </c>
      <c r="NA22" s="25">
        <f t="shared" si="44"/>
        <v>4.7999999999999996E-3</v>
      </c>
      <c r="NB22" s="25">
        <f t="shared" si="44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-0.01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45">SUM(NR17,NR18,NR19,NR20,NR21, -NR10,NR3)</f>
        <v>0</v>
      </c>
      <c r="NS22" s="25">
        <f t="shared" si="45"/>
        <v>0</v>
      </c>
      <c r="NT22" s="25">
        <f t="shared" si="45"/>
        <v>0</v>
      </c>
      <c r="NU22" s="25">
        <f t="shared" si="45"/>
        <v>0</v>
      </c>
      <c r="NV22" s="25">
        <f t="shared" si="45"/>
        <v>0</v>
      </c>
      <c r="NW22" s="25">
        <f t="shared" si="45"/>
        <v>0</v>
      </c>
      <c r="NX22" s="25">
        <f t="shared" si="45"/>
        <v>0</v>
      </c>
      <c r="NY22" s="25">
        <f t="shared" si="45"/>
        <v>0</v>
      </c>
      <c r="NZ22" s="25">
        <f t="shared" si="45"/>
        <v>0</v>
      </c>
      <c r="OA22" s="25">
        <f t="shared" si="45"/>
        <v>0</v>
      </c>
      <c r="OB22" s="22">
        <f t="shared" si="15"/>
        <v>-1.7000000000000005E-2</v>
      </c>
      <c r="OC22" s="22">
        <f t="shared" si="16"/>
        <v>-9.0322580645161354E-5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46">SUM(PN17,PN18,PN19,PN20,PN21, -PN10,PN3)</f>
        <v>0</v>
      </c>
      <c r="PO22" s="25">
        <f t="shared" si="46"/>
        <v>0</v>
      </c>
      <c r="PP22" s="25">
        <f t="shared" si="46"/>
        <v>0</v>
      </c>
      <c r="PQ22" s="25">
        <f t="shared" si="46"/>
        <v>0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-3.0999999999999999E-3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5.4999999999999982E-4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-1.2999999999999999E-3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-9.0000000000000008E-4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-6.4000000000000003E-3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-6.4000000000000003E-3</v>
      </c>
      <c r="OC25" s="26">
        <f t="shared" si="16"/>
        <v>-5.3000000000000009E-4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-1.2999999999999999E-3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5.399999999999999E-4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51">SUM( -II4, -II11, -II17,II23, -II24, -II25, -II26)</f>
        <v>-3.5500000000000004E-2</v>
      </c>
      <c r="IJ27" s="29">
        <f t="shared" si="51"/>
        <v>1.61E-2</v>
      </c>
      <c r="IK27" s="29">
        <f t="shared" si="51"/>
        <v>-1.18E-2</v>
      </c>
      <c r="IL27" s="29">
        <f t="shared" si="51"/>
        <v>1.9999999999999977E-4</v>
      </c>
      <c r="IM27" s="29">
        <f t="shared" si="51"/>
        <v>8.3000000000000001E-3</v>
      </c>
      <c r="IN27" s="29">
        <f t="shared" si="51"/>
        <v>0</v>
      </c>
      <c r="IO27" s="29">
        <f t="shared" si="51"/>
        <v>0</v>
      </c>
      <c r="IP27" s="29">
        <f t="shared" si="51"/>
        <v>-8.8999999999999999E-3</v>
      </c>
      <c r="IQ27" s="29">
        <f t="shared" si="51"/>
        <v>-9.0000000000000011E-3</v>
      </c>
      <c r="IR27" s="29">
        <f t="shared" si="51"/>
        <v>-3.6299999999999999E-2</v>
      </c>
      <c r="IS27" s="29">
        <f t="shared" si="51"/>
        <v>2.0899999999999998E-2</v>
      </c>
      <c r="IT27" s="29">
        <f t="shared" si="51"/>
        <v>-1.4E-2</v>
      </c>
      <c r="IU27" s="29">
        <f t="shared" si="51"/>
        <v>0</v>
      </c>
      <c r="IV27" s="29">
        <f t="shared" si="51"/>
        <v>0</v>
      </c>
      <c r="IW27" s="29">
        <f t="shared" si="51"/>
        <v>-1.15E-2</v>
      </c>
      <c r="IX27" s="29">
        <f t="shared" si="51"/>
        <v>-2.1100000000000001E-2</v>
      </c>
      <c r="IY27" s="29">
        <f t="shared" si="51"/>
        <v>-1.7399999999999999E-2</v>
      </c>
      <c r="IZ27" s="29">
        <f t="shared" si="51"/>
        <v>-1.24E-2</v>
      </c>
      <c r="JA27" s="29">
        <f t="shared" si="51"/>
        <v>5.0000000000000001E-3</v>
      </c>
      <c r="JB27" s="29">
        <f t="shared" si="51"/>
        <v>0</v>
      </c>
      <c r="JC27" s="29">
        <f t="shared" si="51"/>
        <v>0</v>
      </c>
      <c r="JD27" s="29">
        <f t="shared" si="51"/>
        <v>-9.9999999999999985E-3</v>
      </c>
      <c r="JE27" s="29">
        <f t="shared" si="51"/>
        <v>-1.1900000000000001E-2</v>
      </c>
      <c r="JF27" s="29">
        <f t="shared" si="51"/>
        <v>3.7199999999999997E-2</v>
      </c>
      <c r="JG27" s="29">
        <f t="shared" si="51"/>
        <v>-8.3000000000000001E-3</v>
      </c>
      <c r="JH27" s="29">
        <f t="shared" si="51"/>
        <v>-8.8000000000000005E-3</v>
      </c>
      <c r="JI27" s="29">
        <f t="shared" si="51"/>
        <v>0</v>
      </c>
      <c r="JJ27" s="29">
        <f t="shared" si="51"/>
        <v>0</v>
      </c>
      <c r="JK27" s="29">
        <f t="shared" si="51"/>
        <v>-8.6999999999999994E-3</v>
      </c>
      <c r="JL27" s="29">
        <f t="shared" si="51"/>
        <v>-1.3599999999999999E-2</v>
      </c>
      <c r="JM27" s="29">
        <f t="shared" si="51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52">SUM( -LA4, -LA11, -LA17,LA23, -LA24, -LA25, -LA26)</f>
        <v>2.6200000000000001E-2</v>
      </c>
      <c r="LB27" s="29">
        <f t="shared" si="52"/>
        <v>-5.0000000000000012E-4</v>
      </c>
      <c r="LC27" s="29">
        <f t="shared" si="52"/>
        <v>-8.1000000000000013E-3</v>
      </c>
      <c r="LD27" s="29">
        <f t="shared" si="52"/>
        <v>0</v>
      </c>
      <c r="LE27" s="29">
        <f t="shared" si="52"/>
        <v>0</v>
      </c>
      <c r="LF27" s="29">
        <f t="shared" si="52"/>
        <v>5.1999999999999998E-3</v>
      </c>
      <c r="LG27" s="29">
        <f t="shared" si="52"/>
        <v>-1.26E-2</v>
      </c>
      <c r="LH27" s="29">
        <f t="shared" si="52"/>
        <v>2.4000000000000002E-3</v>
      </c>
      <c r="LI27" s="29">
        <f t="shared" si="52"/>
        <v>2.8799999999999999E-2</v>
      </c>
      <c r="LJ27" s="29">
        <f t="shared" si="52"/>
        <v>2.1499999999999998E-2</v>
      </c>
      <c r="LK27" s="29">
        <f t="shared" si="52"/>
        <v>0</v>
      </c>
      <c r="LL27" s="29">
        <f t="shared" si="52"/>
        <v>0</v>
      </c>
      <c r="LM27" s="29">
        <f t="shared" si="52"/>
        <v>5.0199999999999995E-2</v>
      </c>
      <c r="LN27" s="29">
        <f t="shared" si="52"/>
        <v>-1.1099999999999999E-2</v>
      </c>
      <c r="LO27" s="29">
        <f t="shared" si="52"/>
        <v>6.9999999999999993E-3</v>
      </c>
      <c r="LP27" s="29">
        <f t="shared" si="52"/>
        <v>1.14E-2</v>
      </c>
      <c r="LQ27" s="29">
        <f t="shared" si="52"/>
        <v>6.7000000000000002E-3</v>
      </c>
      <c r="LR27" s="29">
        <f t="shared" si="52"/>
        <v>0</v>
      </c>
      <c r="LS27" s="29">
        <f t="shared" si="52"/>
        <v>0</v>
      </c>
      <c r="LT27" s="29">
        <f t="shared" si="52"/>
        <v>2.4999999999999992E-3</v>
      </c>
      <c r="LU27" s="29">
        <f t="shared" si="52"/>
        <v>-6.2999999999999992E-3</v>
      </c>
      <c r="LV27" s="29">
        <f t="shared" si="52"/>
        <v>1.5100000000000002E-2</v>
      </c>
      <c r="LW27" s="29">
        <f t="shared" si="52"/>
        <v>2.93E-2</v>
      </c>
      <c r="LX27" s="29">
        <f t="shared" si="52"/>
        <v>-1.03E-2</v>
      </c>
      <c r="LY27" s="29">
        <f t="shared" si="52"/>
        <v>0</v>
      </c>
      <c r="LZ27" s="29">
        <f t="shared" si="52"/>
        <v>0</v>
      </c>
      <c r="MA27" s="29">
        <f t="shared" si="52"/>
        <v>-5.2999999999999992E-3</v>
      </c>
      <c r="MB27" s="29">
        <f t="shared" si="52"/>
        <v>-1.9700000000000002E-2</v>
      </c>
      <c r="MC27" s="29">
        <f t="shared" si="52"/>
        <v>0.01</v>
      </c>
      <c r="MD27" s="29">
        <f t="shared" si="52"/>
        <v>2E-3</v>
      </c>
      <c r="ME27" s="29">
        <f t="shared" si="52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53">SUM( -MW4, -MW11, -MW17,MW23, -MW24, -MW25, -MW26)</f>
        <v>0</v>
      </c>
      <c r="MX27" s="29">
        <f t="shared" si="53"/>
        <v>0</v>
      </c>
      <c r="MY27" s="29">
        <f t="shared" si="53"/>
        <v>2.3900000000000005E-2</v>
      </c>
      <c r="MZ27" s="29">
        <f t="shared" si="53"/>
        <v>-9.4000000000000004E-3</v>
      </c>
      <c r="NA27" s="29">
        <f t="shared" si="53"/>
        <v>-7.6000000000000009E-3</v>
      </c>
      <c r="NB27" s="29">
        <f t="shared" si="53"/>
        <v>1.0199999999999999E-2</v>
      </c>
      <c r="NC27" s="29">
        <f t="shared" si="53"/>
        <v>-2.9000000000000002E-3</v>
      </c>
      <c r="ND27" s="29">
        <f t="shared" si="53"/>
        <v>0</v>
      </c>
      <c r="NE27" s="29">
        <f t="shared" si="53"/>
        <v>0</v>
      </c>
      <c r="NF27" s="29">
        <f t="shared" si="53"/>
        <v>4.8000000000000004E-3</v>
      </c>
      <c r="NG27" s="29">
        <f t="shared" si="53"/>
        <v>-1.6399999999999998E-2</v>
      </c>
      <c r="NH27" s="29">
        <f t="shared" si="53"/>
        <v>-6.3E-3</v>
      </c>
      <c r="NI27" s="29">
        <f t="shared" si="53"/>
        <v>1.2199999999999999E-2</v>
      </c>
      <c r="NJ27" s="29">
        <f t="shared" si="53"/>
        <v>3.3000000000000017E-3</v>
      </c>
      <c r="NK27" s="29">
        <f t="shared" si="53"/>
        <v>0</v>
      </c>
      <c r="NL27" s="29">
        <f t="shared" si="53"/>
        <v>0</v>
      </c>
      <c r="NM27" s="29">
        <f t="shared" si="53"/>
        <v>0</v>
      </c>
      <c r="NN27" s="29">
        <f t="shared" si="53"/>
        <v>0</v>
      </c>
      <c r="NO27" s="29">
        <f t="shared" si="53"/>
        <v>0</v>
      </c>
      <c r="NP27" s="29">
        <f t="shared" si="53"/>
        <v>0</v>
      </c>
      <c r="NQ27" s="29">
        <f t="shared" si="53"/>
        <v>0</v>
      </c>
      <c r="NR27" s="29">
        <f t="shared" si="53"/>
        <v>0</v>
      </c>
      <c r="NS27" s="29">
        <f t="shared" si="53"/>
        <v>0</v>
      </c>
      <c r="NT27" s="29">
        <f t="shared" si="53"/>
        <v>0</v>
      </c>
      <c r="NU27" s="29">
        <f t="shared" si="53"/>
        <v>0</v>
      </c>
      <c r="NV27" s="29">
        <f t="shared" si="53"/>
        <v>0</v>
      </c>
      <c r="NW27" s="29">
        <f t="shared" si="53"/>
        <v>0</v>
      </c>
      <c r="NX27" s="29">
        <f t="shared" si="53"/>
        <v>0</v>
      </c>
      <c r="NY27" s="29">
        <f t="shared" si="53"/>
        <v>0</v>
      </c>
      <c r="NZ27" s="29">
        <f t="shared" si="53"/>
        <v>0</v>
      </c>
      <c r="OA27" s="29">
        <f t="shared" si="53"/>
        <v>0</v>
      </c>
      <c r="OB27" s="26">
        <f t="shared" si="15"/>
        <v>-1.6399999999999998E-2</v>
      </c>
      <c r="OC27" s="26">
        <f t="shared" si="16"/>
        <v>3.8064516129032272E-4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54">SUM( -PN4, -PN11, -PN17,PN23, -PN24, -PN25, -PN26)</f>
        <v>0</v>
      </c>
      <c r="PO27" s="29">
        <f t="shared" si="54"/>
        <v>0</v>
      </c>
      <c r="PP27" s="29">
        <f t="shared" si="54"/>
        <v>0</v>
      </c>
      <c r="PQ27" s="29">
        <f t="shared" si="54"/>
        <v>0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-4.4000000000000003E-3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-4.8000000000000007E-4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5.8999999999999999E-3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1.1000000000000003E-4</v>
      </c>
      <c r="OD29" s="30">
        <f t="shared" si="17"/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5.0000000000000001E-4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-1.2900000000000001E-3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58">SUM(IM6, -IM13, -IM19,IM24,IM28:IM30)</f>
        <v>2E-3</v>
      </c>
      <c r="IN31" s="33">
        <f t="shared" si="58"/>
        <v>0</v>
      </c>
      <c r="IO31" s="33">
        <f t="shared" si="58"/>
        <v>0</v>
      </c>
      <c r="IP31" s="33">
        <f t="shared" si="58"/>
        <v>5.4999999999999997E-3</v>
      </c>
      <c r="IQ31" s="33">
        <f t="shared" si="58"/>
        <v>-1.3000000000000002E-3</v>
      </c>
      <c r="IR31" s="33">
        <f t="shared" si="58"/>
        <v>3.9100000000000003E-2</v>
      </c>
      <c r="IS31" s="33">
        <f t="shared" si="58"/>
        <v>-2.5099999999999997E-2</v>
      </c>
      <c r="IT31" s="33">
        <f t="shared" si="58"/>
        <v>3.6399999999999995E-2</v>
      </c>
      <c r="IU31" s="33">
        <f t="shared" si="58"/>
        <v>0</v>
      </c>
      <c r="IV31" s="33">
        <f t="shared" si="58"/>
        <v>0</v>
      </c>
      <c r="IW31" s="33">
        <f t="shared" si="58"/>
        <v>2.9000000000000002E-3</v>
      </c>
      <c r="IX31" s="33">
        <f t="shared" si="58"/>
        <v>9.6999999999999986E-3</v>
      </c>
      <c r="IY31" s="33">
        <f t="shared" si="58"/>
        <v>1.04E-2</v>
      </c>
      <c r="IZ31" s="33">
        <f t="shared" si="58"/>
        <v>-4.6999999999999984E-3</v>
      </c>
      <c r="JA31" s="33">
        <f t="shared" si="58"/>
        <v>-1.6999999999999999E-3</v>
      </c>
      <c r="JB31" s="33">
        <f t="shared" si="58"/>
        <v>0</v>
      </c>
      <c r="JC31" s="33">
        <f t="shared" si="58"/>
        <v>0</v>
      </c>
      <c r="JD31" s="33">
        <f t="shared" si="58"/>
        <v>-1.6300000000000002E-2</v>
      </c>
      <c r="JE31" s="33">
        <f t="shared" si="58"/>
        <v>-1.2800000000000001E-2</v>
      </c>
      <c r="JF31" s="33">
        <f t="shared" si="58"/>
        <v>-6.1400000000000003E-2</v>
      </c>
      <c r="JG31" s="33">
        <f t="shared" si="58"/>
        <v>-3.7000000000000006E-3</v>
      </c>
      <c r="JH31" s="33">
        <f t="shared" si="58"/>
        <v>1.84E-2</v>
      </c>
      <c r="JI31" s="33">
        <f t="shared" si="58"/>
        <v>0</v>
      </c>
      <c r="JJ31" s="33">
        <f t="shared" si="58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9">SUM(LA6, -LA13, -LA19,LA24,LA28,LA29,LA30)</f>
        <v>-2.2099999999999998E-2</v>
      </c>
      <c r="LB31" s="33">
        <f t="shared" si="59"/>
        <v>-5.6000000000000008E-3</v>
      </c>
      <c r="LC31" s="33">
        <f t="shared" si="59"/>
        <v>-3.7000000000000006E-3</v>
      </c>
      <c r="LD31" s="33">
        <f t="shared" si="59"/>
        <v>0</v>
      </c>
      <c r="LE31" s="33">
        <f t="shared" si="59"/>
        <v>0</v>
      </c>
      <c r="LF31" s="33">
        <f t="shared" si="59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60">SUM(LV6, -LV13, -LV19,LV24,LV28,LV29,LV30)</f>
        <v>3.8E-3</v>
      </c>
      <c r="LW31" s="33">
        <f t="shared" si="60"/>
        <v>-6.9999999999999923E-4</v>
      </c>
      <c r="LX31" s="33">
        <f t="shared" si="60"/>
        <v>1.06E-2</v>
      </c>
      <c r="LY31" s="33">
        <f t="shared" si="60"/>
        <v>0</v>
      </c>
      <c r="LZ31" s="33">
        <f t="shared" si="60"/>
        <v>0</v>
      </c>
      <c r="MA31" s="33">
        <f t="shared" si="60"/>
        <v>-1.9999999999999998E-4</v>
      </c>
      <c r="MB31" s="33">
        <f t="shared" si="60"/>
        <v>1.5499999999999998E-2</v>
      </c>
      <c r="MC31" s="33">
        <f t="shared" si="60"/>
        <v>8.0999999999999996E-3</v>
      </c>
      <c r="MD31" s="33">
        <f t="shared" si="60"/>
        <v>-4.8999999999999998E-3</v>
      </c>
      <c r="ME31" s="33">
        <f t="shared" si="60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61">SUM(MW6, -MW13, -MW19,MW24,MW28,MW29,MW30)</f>
        <v>0</v>
      </c>
      <c r="MX31" s="33">
        <f t="shared" si="61"/>
        <v>0</v>
      </c>
      <c r="MY31" s="33">
        <f t="shared" si="61"/>
        <v>8.0999999999999996E-3</v>
      </c>
      <c r="MZ31" s="33">
        <f t="shared" si="61"/>
        <v>7.1999999999999998E-3</v>
      </c>
      <c r="NA31" s="33">
        <f t="shared" si="61"/>
        <v>-1.2799999999999999E-2</v>
      </c>
      <c r="NB31" s="33">
        <f t="shared" si="61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-5.1000000000000004E-3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62">SUM(NR6, -NR13, -NR19,NR24,NR28,NR29,NR30)</f>
        <v>0</v>
      </c>
      <c r="NS31" s="33">
        <f t="shared" si="62"/>
        <v>0</v>
      </c>
      <c r="NT31" s="33">
        <f t="shared" si="62"/>
        <v>0</v>
      </c>
      <c r="NU31" s="33">
        <f t="shared" si="62"/>
        <v>0</v>
      </c>
      <c r="NV31" s="33">
        <f t="shared" si="62"/>
        <v>0</v>
      </c>
      <c r="NW31" s="33">
        <f t="shared" si="62"/>
        <v>0</v>
      </c>
      <c r="NX31" s="33">
        <f t="shared" si="62"/>
        <v>0</v>
      </c>
      <c r="NY31" s="33">
        <f t="shared" si="62"/>
        <v>0</v>
      </c>
      <c r="NZ31" s="33">
        <f t="shared" si="62"/>
        <v>0</v>
      </c>
      <c r="OA31" s="33">
        <f t="shared" si="62"/>
        <v>0</v>
      </c>
      <c r="OB31" s="30">
        <f t="shared" si="15"/>
        <v>-2.0399999999999998E-2</v>
      </c>
      <c r="OC31" s="30">
        <f t="shared" si="16"/>
        <v>-1.9258064516129028E-3</v>
      </c>
      <c r="OD31" s="30">
        <f t="shared" si="17"/>
        <v>8.0999999999999996E-3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63">SUM(PN6, -PN13, -PN19,PN24,PN28,PN29,PN30)</f>
        <v>0</v>
      </c>
      <c r="PO31" s="33">
        <f t="shared" si="63"/>
        <v>0</v>
      </c>
      <c r="PP31" s="33">
        <f t="shared" si="63"/>
        <v>0</v>
      </c>
      <c r="PQ31" s="33">
        <f t="shared" si="63"/>
        <v>0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-9.7999999999999997E-3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-9.7999999999999997E-3</v>
      </c>
      <c r="OC32" s="34">
        <f t="shared" si="16"/>
        <v>-2.4000000000000011E-4</v>
      </c>
      <c r="OD32" s="34">
        <f t="shared" si="17"/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-4.7999999999999996E-3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-1.0299999999999999E-3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68">SUM(II7, -II14, -II20,II25, -II29,II32:II33)</f>
        <v>-1.5999999999999994E-3</v>
      </c>
      <c r="IJ34" s="37">
        <f t="shared" si="68"/>
        <v>-4.4900000000000002E-2</v>
      </c>
      <c r="IK34" s="37">
        <f t="shared" si="68"/>
        <v>1.3999999999999999E-2</v>
      </c>
      <c r="IL34" s="37">
        <f t="shared" si="68"/>
        <v>-1.5599999999999999E-2</v>
      </c>
      <c r="IM34" s="37">
        <f t="shared" si="68"/>
        <v>-1.6399999999999998E-2</v>
      </c>
      <c r="IN34" s="37">
        <f t="shared" si="68"/>
        <v>0</v>
      </c>
      <c r="IO34" s="37">
        <f t="shared" si="68"/>
        <v>0</v>
      </c>
      <c r="IP34" s="37">
        <f t="shared" si="68"/>
        <v>-8.0000000000000002E-3</v>
      </c>
      <c r="IQ34" s="37">
        <f t="shared" si="68"/>
        <v>1.9E-3</v>
      </c>
      <c r="IR34" s="37">
        <f t="shared" si="68"/>
        <v>1.0200000000000001E-2</v>
      </c>
      <c r="IS34" s="37">
        <f t="shared" si="68"/>
        <v>-1.5999999999999997E-2</v>
      </c>
      <c r="IT34" s="37">
        <f t="shared" si="68"/>
        <v>2.1700000000000001E-2</v>
      </c>
      <c r="IU34" s="37">
        <f t="shared" si="68"/>
        <v>0</v>
      </c>
      <c r="IV34" s="37">
        <f t="shared" si="68"/>
        <v>0</v>
      </c>
      <c r="IW34" s="37">
        <f t="shared" si="68"/>
        <v>2.7000000000000001E-3</v>
      </c>
      <c r="IX34" s="37">
        <f t="shared" si="68"/>
        <v>6.2999999999999992E-3</v>
      </c>
      <c r="IY34" s="37">
        <f t="shared" si="68"/>
        <v>-3.7799999999999993E-2</v>
      </c>
      <c r="IZ34" s="37">
        <f t="shared" si="68"/>
        <v>-2.5800000000000003E-2</v>
      </c>
      <c r="JA34" s="37">
        <f t="shared" si="68"/>
        <v>5.0000000000000001E-3</v>
      </c>
      <c r="JB34" s="37">
        <f t="shared" si="68"/>
        <v>0</v>
      </c>
      <c r="JC34" s="37">
        <f t="shared" si="68"/>
        <v>0</v>
      </c>
      <c r="JD34" s="37">
        <f t="shared" si="68"/>
        <v>-1.0999999999999999E-2</v>
      </c>
      <c r="JE34" s="37">
        <f t="shared" si="68"/>
        <v>-2.9999999999999996E-3</v>
      </c>
      <c r="JF34" s="37">
        <f t="shared" si="68"/>
        <v>-4.2900000000000001E-2</v>
      </c>
      <c r="JG34" s="37">
        <f t="shared" si="68"/>
        <v>3.3099999999999997E-2</v>
      </c>
      <c r="JH34" s="37">
        <f t="shared" si="68"/>
        <v>2.8400000000000002E-2</v>
      </c>
      <c r="JI34" s="37">
        <f t="shared" si="68"/>
        <v>0</v>
      </c>
      <c r="JJ34" s="37">
        <f t="shared" si="68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69">SUM(LA7, -LA14, -LA20,LA25, -LA29,LA32,LA33)</f>
        <v>-4.9299999999999997E-2</v>
      </c>
      <c r="LB34" s="37">
        <f t="shared" si="69"/>
        <v>4.2000000000000006E-3</v>
      </c>
      <c r="LC34" s="37">
        <f t="shared" si="69"/>
        <v>1.0000000000000002E-3</v>
      </c>
      <c r="LD34" s="37">
        <f t="shared" si="69"/>
        <v>0</v>
      </c>
      <c r="LE34" s="37">
        <f t="shared" si="69"/>
        <v>0</v>
      </c>
      <c r="LF34" s="37">
        <f t="shared" si="69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70">SUM(LV7, -LV14, -LV20,LV25, -LV29,LV32,LV33)</f>
        <v>-8.0999999999999996E-3</v>
      </c>
      <c r="LW34" s="37">
        <f t="shared" si="70"/>
        <v>1.06E-2</v>
      </c>
      <c r="LX34" s="37">
        <f t="shared" si="70"/>
        <v>1.6500000000000001E-2</v>
      </c>
      <c r="LY34" s="37">
        <f t="shared" si="70"/>
        <v>0</v>
      </c>
      <c r="LZ34" s="37">
        <f t="shared" si="70"/>
        <v>0</v>
      </c>
      <c r="MA34" s="37">
        <f t="shared" si="70"/>
        <v>5.9999999999999984E-4</v>
      </c>
      <c r="MB34" s="37">
        <f t="shared" si="70"/>
        <v>8.5000000000000006E-3</v>
      </c>
      <c r="MC34" s="37">
        <f t="shared" si="70"/>
        <v>-2.23E-2</v>
      </c>
      <c r="MD34" s="37">
        <f t="shared" si="70"/>
        <v>-2.3E-3</v>
      </c>
      <c r="ME34" s="37">
        <f t="shared" si="70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71">SUM(MW7, -MW14, -MW20,MW25, -MW29,MW32,MW33)</f>
        <v>0</v>
      </c>
      <c r="MX34" s="37">
        <f t="shared" si="71"/>
        <v>0</v>
      </c>
      <c r="MY34" s="37">
        <f t="shared" si="71"/>
        <v>3.5799999999999998E-2</v>
      </c>
      <c r="MZ34" s="37">
        <f t="shared" si="71"/>
        <v>5.4000000000000003E-3</v>
      </c>
      <c r="NA34" s="37">
        <f t="shared" si="71"/>
        <v>2.3499999999999997E-2</v>
      </c>
      <c r="NB34" s="37">
        <f t="shared" si="71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-4.8799999999999996E-2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72">SUM(NR7, -NR14, -NR20,NR25, -NR29,NR32,NR33)</f>
        <v>0</v>
      </c>
      <c r="NS34" s="37">
        <f t="shared" si="72"/>
        <v>0</v>
      </c>
      <c r="NT34" s="37">
        <f t="shared" si="72"/>
        <v>0</v>
      </c>
      <c r="NU34" s="37">
        <f t="shared" si="72"/>
        <v>0</v>
      </c>
      <c r="NV34" s="37">
        <f t="shared" si="72"/>
        <v>0</v>
      </c>
      <c r="NW34" s="37">
        <f t="shared" si="72"/>
        <v>0</v>
      </c>
      <c r="NX34" s="37">
        <f t="shared" si="72"/>
        <v>0</v>
      </c>
      <c r="NY34" s="37">
        <f t="shared" si="72"/>
        <v>0</v>
      </c>
      <c r="NZ34" s="37">
        <f t="shared" si="72"/>
        <v>0</v>
      </c>
      <c r="OA34" s="37">
        <f t="shared" si="72"/>
        <v>0</v>
      </c>
      <c r="OB34" s="34">
        <f t="shared" si="15"/>
        <v>-4.8799999999999996E-2</v>
      </c>
      <c r="OC34" s="34">
        <f t="shared" si="16"/>
        <v>-1.4129032258064513E-3</v>
      </c>
      <c r="OD34" s="34">
        <f t="shared" si="17"/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73">SUM(PN7, -PN14, -PN20,PN25, -PN29,PN32,PN33)</f>
        <v>0</v>
      </c>
      <c r="PO34" s="37">
        <f t="shared" si="73"/>
        <v>0</v>
      </c>
      <c r="PP34" s="37">
        <f t="shared" si="73"/>
        <v>0</v>
      </c>
      <c r="PQ34" s="37">
        <f t="shared" si="73"/>
        <v>0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-4.4000000000000003E-3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9.6000000000000046E-4</v>
      </c>
      <c r="OD35" s="40">
        <f t="shared" si="17"/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79">SUM( -II8, -II15, -II21,II26, -II30, -II33,II35)</f>
        <v>2.0400000000000001E-2</v>
      </c>
      <c r="IJ36" s="43">
        <f t="shared" si="79"/>
        <v>-4.1999999999999997E-3</v>
      </c>
      <c r="IK36" s="43">
        <f t="shared" si="79"/>
        <v>-1.7700000000000004E-2</v>
      </c>
      <c r="IL36" s="43">
        <f t="shared" si="79"/>
        <v>7.000000000000001E-3</v>
      </c>
      <c r="IM36" s="43">
        <f t="shared" si="79"/>
        <v>-3.5000000000000005E-3</v>
      </c>
      <c r="IN36" s="43">
        <f t="shared" si="79"/>
        <v>0</v>
      </c>
      <c r="IO36" s="43">
        <f t="shared" si="79"/>
        <v>0</v>
      </c>
      <c r="IP36" s="43">
        <f t="shared" si="79"/>
        <v>2.2400000000000003E-2</v>
      </c>
      <c r="IQ36" s="43">
        <f t="shared" si="79"/>
        <v>-8.6E-3</v>
      </c>
      <c r="IR36" s="43">
        <f t="shared" si="79"/>
        <v>-1.0499999999999999E-2</v>
      </c>
      <c r="IS36" s="43">
        <f t="shared" si="79"/>
        <v>-8.7999999999999988E-3</v>
      </c>
      <c r="IT36" s="43">
        <f t="shared" si="79"/>
        <v>1.2699999999999999E-2</v>
      </c>
      <c r="IU36" s="43">
        <f t="shared" si="79"/>
        <v>0</v>
      </c>
      <c r="IV36" s="43">
        <f t="shared" si="79"/>
        <v>0</v>
      </c>
      <c r="IW36" s="43">
        <f t="shared" si="79"/>
        <v>-2.53E-2</v>
      </c>
      <c r="IX36" s="43">
        <f t="shared" si="79"/>
        <v>1.6599999999999997E-2</v>
      </c>
      <c r="IY36" s="43">
        <f t="shared" si="79"/>
        <v>1.26E-2</v>
      </c>
      <c r="IZ36" s="43">
        <f t="shared" si="79"/>
        <v>0</v>
      </c>
      <c r="JA36" s="43">
        <f t="shared" si="79"/>
        <v>-1.0000000000000002E-2</v>
      </c>
      <c r="JB36" s="43">
        <f t="shared" si="79"/>
        <v>0</v>
      </c>
      <c r="JC36" s="43">
        <f t="shared" si="79"/>
        <v>0</v>
      </c>
      <c r="JD36" s="43">
        <f t="shared" si="79"/>
        <v>2.7499999999999997E-2</v>
      </c>
      <c r="JE36" s="43">
        <f t="shared" si="79"/>
        <v>-2.4799999999999996E-2</v>
      </c>
      <c r="JF36" s="43">
        <f t="shared" si="79"/>
        <v>-7.9999999999999906E-4</v>
      </c>
      <c r="JG36" s="43">
        <f t="shared" si="79"/>
        <v>-4.8000000000000004E-3</v>
      </c>
      <c r="JH36" s="43">
        <f t="shared" si="79"/>
        <v>-1.9000000000000002E-3</v>
      </c>
      <c r="JI36" s="43">
        <f t="shared" si="79"/>
        <v>0</v>
      </c>
      <c r="JJ36" s="43">
        <f t="shared" si="79"/>
        <v>0</v>
      </c>
      <c r="JK36" s="43">
        <f t="shared" si="79"/>
        <v>-9.1000000000000004E-3</v>
      </c>
      <c r="JL36" s="43">
        <f t="shared" si="79"/>
        <v>1.95E-2</v>
      </c>
      <c r="JM36" s="43">
        <f t="shared" si="7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80">SUM( -LA8, -LA15, -LA21,LA26, -LA30, -LA33,LA35)</f>
        <v>-1.2299999999999998E-2</v>
      </c>
      <c r="LB36" s="43">
        <f t="shared" si="80"/>
        <v>-6.3999999999999994E-3</v>
      </c>
      <c r="LC36" s="43">
        <f t="shared" si="80"/>
        <v>-3.2999999999999991E-3</v>
      </c>
      <c r="LD36" s="43">
        <f t="shared" si="80"/>
        <v>0</v>
      </c>
      <c r="LE36" s="43">
        <f t="shared" si="80"/>
        <v>0</v>
      </c>
      <c r="LF36" s="43">
        <f t="shared" si="80"/>
        <v>7.999999999999995E-4</v>
      </c>
      <c r="LG36" s="43">
        <f t="shared" si="80"/>
        <v>-1.5299999999999999E-2</v>
      </c>
      <c r="LH36" s="43">
        <f t="shared" si="80"/>
        <v>8.8000000000000005E-3</v>
      </c>
      <c r="LI36" s="43">
        <f t="shared" si="80"/>
        <v>-8.2999999999999984E-3</v>
      </c>
      <c r="LJ36" s="43">
        <f t="shared" si="80"/>
        <v>1.9300000000000001E-2</v>
      </c>
      <c r="LK36" s="43">
        <f t="shared" si="80"/>
        <v>0</v>
      </c>
      <c r="LL36" s="43">
        <f t="shared" si="80"/>
        <v>0</v>
      </c>
      <c r="LM36" s="43">
        <f t="shared" si="80"/>
        <v>-2.7299999999999998E-2</v>
      </c>
      <c r="LN36" s="43">
        <f t="shared" si="80"/>
        <v>1.5599999999999999E-2</v>
      </c>
      <c r="LO36" s="43">
        <f t="shared" si="80"/>
        <v>2.0100000000000003E-2</v>
      </c>
      <c r="LP36" s="43">
        <f t="shared" si="80"/>
        <v>5.8000000000000005E-3</v>
      </c>
      <c r="LQ36" s="43">
        <f t="shared" si="80"/>
        <v>1.0999999999999999E-2</v>
      </c>
      <c r="LR36" s="43">
        <f t="shared" si="80"/>
        <v>0</v>
      </c>
      <c r="LS36" s="43">
        <f t="shared" si="80"/>
        <v>0</v>
      </c>
      <c r="LT36" s="43">
        <f t="shared" si="80"/>
        <v>5.5999999999999999E-3</v>
      </c>
      <c r="LU36" s="43">
        <f t="shared" si="80"/>
        <v>2.81E-2</v>
      </c>
      <c r="LV36" s="43">
        <f t="shared" si="80"/>
        <v>-1.0200000000000001E-2</v>
      </c>
      <c r="LW36" s="43">
        <f t="shared" si="80"/>
        <v>-4.2500000000000003E-2</v>
      </c>
      <c r="LX36" s="43">
        <f t="shared" si="80"/>
        <v>-2.3999999999999998E-3</v>
      </c>
      <c r="LY36" s="43">
        <f t="shared" si="80"/>
        <v>0</v>
      </c>
      <c r="LZ36" s="43">
        <f t="shared" si="80"/>
        <v>0</v>
      </c>
      <c r="MA36" s="43">
        <f t="shared" si="80"/>
        <v>9.4000000000000004E-3</v>
      </c>
      <c r="MB36" s="43">
        <f t="shared" si="80"/>
        <v>-2.0199999999999999E-2</v>
      </c>
      <c r="MC36" s="43">
        <f t="shared" si="80"/>
        <v>4.999999999999999E-4</v>
      </c>
      <c r="MD36" s="43">
        <f t="shared" si="80"/>
        <v>1.0699999999999999E-2</v>
      </c>
      <c r="ME36" s="43">
        <f t="shared" si="80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81">SUM( -MW8, -MW15, -MW21,MW26, -MW30, -MW33,MW35)</f>
        <v>0</v>
      </c>
      <c r="MX36" s="43">
        <f t="shared" si="81"/>
        <v>0</v>
      </c>
      <c r="MY36" s="43">
        <f t="shared" si="81"/>
        <v>6.0000000000000027E-4</v>
      </c>
      <c r="MZ36" s="43">
        <f t="shared" si="81"/>
        <v>1.55E-2</v>
      </c>
      <c r="NA36" s="43">
        <f t="shared" si="81"/>
        <v>-3.2000000000000006E-3</v>
      </c>
      <c r="NB36" s="43">
        <f t="shared" si="81"/>
        <v>1.3900000000000001E-2</v>
      </c>
      <c r="NC36" s="43">
        <f t="shared" si="81"/>
        <v>1.9499999999999997E-2</v>
      </c>
      <c r="ND36" s="43">
        <f t="shared" si="81"/>
        <v>0</v>
      </c>
      <c r="NE36" s="43">
        <f t="shared" si="81"/>
        <v>0</v>
      </c>
      <c r="NF36" s="43">
        <f t="shared" si="81"/>
        <v>2.41E-2</v>
      </c>
      <c r="NG36" s="43">
        <f t="shared" si="81"/>
        <v>-6.0000000000000019E-3</v>
      </c>
      <c r="NH36" s="43">
        <f t="shared" si="81"/>
        <v>-1.7600000000000001E-2</v>
      </c>
      <c r="NI36" s="43">
        <f t="shared" si="81"/>
        <v>9.4999999999999998E-3</v>
      </c>
      <c r="NJ36" s="43">
        <f t="shared" si="81"/>
        <v>-8.8999999999999999E-3</v>
      </c>
      <c r="NK36" s="43">
        <f t="shared" si="81"/>
        <v>0</v>
      </c>
      <c r="NL36" s="43">
        <f t="shared" si="81"/>
        <v>0</v>
      </c>
      <c r="NM36" s="43">
        <f t="shared" si="81"/>
        <v>0</v>
      </c>
      <c r="NN36" s="43">
        <f t="shared" si="81"/>
        <v>0</v>
      </c>
      <c r="NO36" s="43">
        <f t="shared" si="81"/>
        <v>0</v>
      </c>
      <c r="NP36" s="43">
        <f t="shared" si="81"/>
        <v>0</v>
      </c>
      <c r="NQ36" s="43">
        <f t="shared" si="81"/>
        <v>0</v>
      </c>
      <c r="NR36" s="43">
        <f t="shared" si="81"/>
        <v>0</v>
      </c>
      <c r="NS36" s="43">
        <f t="shared" si="81"/>
        <v>0</v>
      </c>
      <c r="NT36" s="43">
        <f t="shared" si="81"/>
        <v>0</v>
      </c>
      <c r="NU36" s="43">
        <f t="shared" si="81"/>
        <v>0</v>
      </c>
      <c r="NV36" s="43">
        <f t="shared" si="81"/>
        <v>0</v>
      </c>
      <c r="NW36" s="43">
        <f t="shared" si="81"/>
        <v>0</v>
      </c>
      <c r="NX36" s="43">
        <f t="shared" si="81"/>
        <v>0</v>
      </c>
      <c r="NY36" s="43">
        <f t="shared" si="81"/>
        <v>0</v>
      </c>
      <c r="NZ36" s="43">
        <f t="shared" si="81"/>
        <v>0</v>
      </c>
      <c r="OA36" s="43">
        <f t="shared" si="81"/>
        <v>0</v>
      </c>
      <c r="OB36" s="40">
        <f t="shared" si="15"/>
        <v>-1.7600000000000001E-2</v>
      </c>
      <c r="OC36" s="40">
        <f t="shared" si="16"/>
        <v>1.5290322580645156E-3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82">SUM( -PN8, -PN15, -PN21,PN26, -PN30, -PN33,PN35)</f>
        <v>0</v>
      </c>
      <c r="PO36" s="43">
        <f t="shared" si="82"/>
        <v>0</v>
      </c>
      <c r="PP36" s="43">
        <f t="shared" si="82"/>
        <v>0</v>
      </c>
      <c r="PQ36" s="43">
        <f t="shared" si="82"/>
        <v>0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83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83"/>
        <v>5.2500000000000005E-2</v>
      </c>
      <c r="AM37" s="556">
        <f t="shared" si="83"/>
        <v>-9.6300000000000024E-2</v>
      </c>
      <c r="AN37" s="556">
        <f t="shared" si="83"/>
        <v>0</v>
      </c>
      <c r="AO37" s="556">
        <f t="shared" si="83"/>
        <v>0</v>
      </c>
      <c r="AP37" s="556">
        <f t="shared" si="83"/>
        <v>-5.2700000000000004E-2</v>
      </c>
      <c r="AQ37" s="556">
        <f t="shared" si="83"/>
        <v>6.8999999999999999E-3</v>
      </c>
      <c r="AR37" s="556">
        <f t="shared" si="83"/>
        <v>-2.5000000000000005E-3</v>
      </c>
      <c r="AS37" s="556">
        <f t="shared" si="83"/>
        <v>-2.3000000000000008E-3</v>
      </c>
      <c r="AT37" s="556">
        <f t="shared" si="83"/>
        <v>-2.3E-2</v>
      </c>
      <c r="AU37" s="556">
        <f t="shared" si="83"/>
        <v>0</v>
      </c>
      <c r="AV37" s="556">
        <f t="shared" si="83"/>
        <v>0</v>
      </c>
      <c r="AW37" s="556">
        <f t="shared" si="83"/>
        <v>1.9E-2</v>
      </c>
      <c r="AX37" s="556">
        <f t="shared" si="83"/>
        <v>-2.3300000000000001E-2</v>
      </c>
      <c r="AY37" s="556">
        <f t="shared" si="83"/>
        <v>-1.7599999999999998E-2</v>
      </c>
      <c r="AZ37" s="556">
        <f>SUM( -AZ5, -AZ12, -AZ18, -AZ23, -AZ28, -AZ32, -AZ35)</f>
        <v>-1.4400000000000001E-2</v>
      </c>
      <c r="BA37" s="556">
        <f t="shared" ref="BA37:BN37" si="84">SUM( -BA5, -BA12, -BA18, -BA23, -BA28, -BA32, -BA35)</f>
        <v>-1.4200000000000001E-2</v>
      </c>
      <c r="BB37" s="556">
        <f t="shared" si="84"/>
        <v>0</v>
      </c>
      <c r="BC37" s="556">
        <f t="shared" si="84"/>
        <v>0</v>
      </c>
      <c r="BD37" s="556">
        <f t="shared" si="84"/>
        <v>8.8999999999999982E-3</v>
      </c>
      <c r="BE37" s="556">
        <f t="shared" si="84"/>
        <v>2.23E-2</v>
      </c>
      <c r="BF37" s="556">
        <f t="shared" si="84"/>
        <v>-3.7600000000000001E-2</v>
      </c>
      <c r="BG37" s="556">
        <f t="shared" si="84"/>
        <v>1.84E-2</v>
      </c>
      <c r="BH37" s="556">
        <f t="shared" si="84"/>
        <v>-4.8799999999999996E-2</v>
      </c>
      <c r="BI37" s="556">
        <f t="shared" si="84"/>
        <v>0</v>
      </c>
      <c r="BJ37" s="556">
        <f t="shared" si="84"/>
        <v>0</v>
      </c>
      <c r="BK37" s="556">
        <f t="shared" si="84"/>
        <v>1.7399999999999999E-2</v>
      </c>
      <c r="BL37" s="556">
        <f t="shared" si="84"/>
        <v>9.5999999999999992E-3</v>
      </c>
      <c r="BM37" s="556">
        <f t="shared" si="84"/>
        <v>-1.8499999999999999E-2</v>
      </c>
      <c r="BN37" s="556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85">SUM( -CT5, -CT12, -CT18, -CT23, -CT28, -CT32, -CT35)</f>
        <v>0</v>
      </c>
      <c r="CU37" s="556">
        <f t="shared" si="85"/>
        <v>0</v>
      </c>
      <c r="CV37" s="556">
        <f>SUM( -CV5, -CV12, -CV18, -CV23, -CV28, -CV32, -CV35)</f>
        <v>-1.6299999999999999E-2</v>
      </c>
      <c r="CW37" s="556">
        <f t="shared" si="85"/>
        <v>3.599999999999999E-3</v>
      </c>
      <c r="CX37" s="556">
        <f t="shared" si="85"/>
        <v>4.4400000000000002E-2</v>
      </c>
      <c r="CY37" s="556">
        <f t="shared" si="85"/>
        <v>2.1999999999999999E-2</v>
      </c>
      <c r="CZ37" s="556">
        <f t="shared" si="85"/>
        <v>1.8E-3</v>
      </c>
      <c r="DA37" s="556">
        <f t="shared" si="85"/>
        <v>0</v>
      </c>
      <c r="DB37" s="556">
        <f t="shared" si="85"/>
        <v>0</v>
      </c>
      <c r="DC37" s="556">
        <f t="shared" si="85"/>
        <v>-2.1399999999999999E-2</v>
      </c>
      <c r="DD37" s="556">
        <f t="shared" si="85"/>
        <v>-2.2100000000000002E-2</v>
      </c>
      <c r="DE37" s="556">
        <f t="shared" si="85"/>
        <v>-2.9600000000000001E-2</v>
      </c>
      <c r="DF37" s="556">
        <f t="shared" si="85"/>
        <v>2.12E-2</v>
      </c>
      <c r="DG37" s="556">
        <f t="shared" si="85"/>
        <v>-1.6899999999999998E-2</v>
      </c>
      <c r="DH37" s="556">
        <f t="shared" si="85"/>
        <v>0</v>
      </c>
      <c r="DI37" s="556">
        <f t="shared" si="85"/>
        <v>0</v>
      </c>
      <c r="DJ37" s="556">
        <f t="shared" si="85"/>
        <v>-1.2900000000000002E-2</v>
      </c>
      <c r="DK37" s="556">
        <f t="shared" si="85"/>
        <v>-2.7499999999999997E-2</v>
      </c>
      <c r="DL37" s="556">
        <f t="shared" si="85"/>
        <v>-1.44E-2</v>
      </c>
      <c r="DM37" s="556">
        <f t="shared" si="85"/>
        <v>3.2800000000000003E-2</v>
      </c>
      <c r="DN37" s="556">
        <f t="shared" si="85"/>
        <v>-1.6400000000000001E-2</v>
      </c>
      <c r="DO37" s="556">
        <f t="shared" si="85"/>
        <v>0</v>
      </c>
      <c r="DP37" s="556">
        <f t="shared" si="85"/>
        <v>0</v>
      </c>
      <c r="DQ37" s="556">
        <f t="shared" si="85"/>
        <v>-0.04</v>
      </c>
      <c r="DR37" s="556">
        <f t="shared" si="85"/>
        <v>9.4000000000000004E-3</v>
      </c>
      <c r="DS37" s="556">
        <f t="shared" si="85"/>
        <v>-1.8000000000000002E-2</v>
      </c>
      <c r="DT37" s="556">
        <f t="shared" si="85"/>
        <v>-1.6E-2</v>
      </c>
      <c r="DU37" s="556">
        <f t="shared" si="85"/>
        <v>0</v>
      </c>
      <c r="DV37" s="556">
        <f t="shared" si="85"/>
        <v>0</v>
      </c>
      <c r="DW37" s="556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86">SUM( -FO5, -FO12, -FO18, -FO23, -FO28, -FO32, -FO35)</f>
        <v>0</v>
      </c>
      <c r="FP37" s="556">
        <f t="shared" si="86"/>
        <v>0</v>
      </c>
      <c r="FQ37" s="556">
        <f t="shared" si="86"/>
        <v>4.3999999999999994E-3</v>
      </c>
      <c r="FR37" s="556">
        <f t="shared" si="86"/>
        <v>7.6E-3</v>
      </c>
      <c r="FS37" s="556">
        <f t="shared" si="86"/>
        <v>2.7E-2</v>
      </c>
      <c r="FT37" s="556">
        <f t="shared" si="86"/>
        <v>3.9399999999999998E-2</v>
      </c>
      <c r="FU37" s="556">
        <f t="shared" si="86"/>
        <v>6.3999999999999994E-3</v>
      </c>
      <c r="FV37" s="556">
        <f t="shared" si="86"/>
        <v>0</v>
      </c>
      <c r="FW37" s="556">
        <f t="shared" si="86"/>
        <v>0</v>
      </c>
      <c r="FX37" s="556">
        <f t="shared" si="86"/>
        <v>-2.3299999999999998E-2</v>
      </c>
      <c r="FY37" s="556">
        <f t="shared" si="86"/>
        <v>-1.67E-2</v>
      </c>
      <c r="FZ37" s="556">
        <f t="shared" si="86"/>
        <v>-2.5399999999999995E-2</v>
      </c>
      <c r="GA37" s="556">
        <f t="shared" si="86"/>
        <v>-1.4500000000000002E-2</v>
      </c>
      <c r="GB37" s="556">
        <f t="shared" si="86"/>
        <v>-7.9999999999999993E-4</v>
      </c>
      <c r="GC37" s="556">
        <f t="shared" si="86"/>
        <v>0</v>
      </c>
      <c r="GD37" s="556">
        <f t="shared" si="86"/>
        <v>0</v>
      </c>
      <c r="GE37" s="556">
        <f t="shared" si="86"/>
        <v>-3.2000000000000002E-3</v>
      </c>
      <c r="GF37" s="556">
        <f t="shared" si="86"/>
        <v>-1.1999999999999999E-3</v>
      </c>
      <c r="GG37" s="556">
        <f t="shared" si="86"/>
        <v>2.6700000000000002E-2</v>
      </c>
      <c r="GH37" s="556">
        <f t="shared" si="86"/>
        <v>9.3999999999999986E-3</v>
      </c>
      <c r="GI37" s="556">
        <f t="shared" si="86"/>
        <v>6.4600000000000005E-2</v>
      </c>
      <c r="GJ37" s="556">
        <f t="shared" si="86"/>
        <v>0</v>
      </c>
      <c r="GK37" s="556">
        <f t="shared" si="86"/>
        <v>0</v>
      </c>
      <c r="GL37" s="556">
        <f t="shared" si="86"/>
        <v>-1.89E-2</v>
      </c>
      <c r="GM37" s="556">
        <f t="shared" si="86"/>
        <v>-4.1099999999999998E-2</v>
      </c>
      <c r="GN37" s="556">
        <f t="shared" si="86"/>
        <v>3.44E-2</v>
      </c>
      <c r="GO37" s="556">
        <f t="shared" si="86"/>
        <v>9.1999999999999998E-3</v>
      </c>
      <c r="GP37" s="556">
        <f t="shared" si="86"/>
        <v>-2.5100000000000001E-2</v>
      </c>
      <c r="GQ37" s="556">
        <f t="shared" si="86"/>
        <v>0</v>
      </c>
      <c r="GR37" s="556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87">SUM( -IJ5, -IJ12, -IJ18, -IJ23, -IJ28, -IJ32, -IJ35)</f>
        <v>1.4500000000000001E-2</v>
      </c>
      <c r="IK37" s="556">
        <f t="shared" si="87"/>
        <v>-2.3E-2</v>
      </c>
      <c r="IL37" s="556">
        <f t="shared" si="87"/>
        <v>3.3999999999999998E-3</v>
      </c>
      <c r="IM37" s="556">
        <f t="shared" si="87"/>
        <v>7.0999999999999995E-3</v>
      </c>
      <c r="IN37" s="556">
        <f t="shared" si="87"/>
        <v>0</v>
      </c>
      <c r="IO37" s="556">
        <f t="shared" si="87"/>
        <v>0</v>
      </c>
      <c r="IP37" s="556">
        <f t="shared" si="87"/>
        <v>-5.4000000000000003E-3</v>
      </c>
      <c r="IQ37" s="556">
        <f t="shared" si="87"/>
        <v>2.2200000000000001E-2</v>
      </c>
      <c r="IR37" s="556">
        <f t="shared" si="87"/>
        <v>-7.0000000000000075E-4</v>
      </c>
      <c r="IS37" s="556">
        <f t="shared" si="87"/>
        <v>-2.0800000000000003E-2</v>
      </c>
      <c r="IT37" s="556">
        <f t="shared" si="87"/>
        <v>-4.5399999999999996E-2</v>
      </c>
      <c r="IU37" s="556">
        <f t="shared" si="87"/>
        <v>0</v>
      </c>
      <c r="IV37" s="556">
        <f t="shared" si="87"/>
        <v>0</v>
      </c>
      <c r="IW37" s="556">
        <f t="shared" si="87"/>
        <v>-1.4999999999999992E-3</v>
      </c>
      <c r="IX37" s="556">
        <f t="shared" si="87"/>
        <v>8.9000000000000017E-3</v>
      </c>
      <c r="IY37" s="556">
        <f t="shared" si="87"/>
        <v>2.6000000000000003E-3</v>
      </c>
      <c r="IZ37" s="556">
        <f t="shared" si="87"/>
        <v>3.2899999999999999E-2</v>
      </c>
      <c r="JA37" s="556">
        <f t="shared" si="87"/>
        <v>-2.1000000000000003E-3</v>
      </c>
      <c r="JB37" s="556">
        <f t="shared" si="87"/>
        <v>0</v>
      </c>
      <c r="JC37" s="556">
        <f t="shared" si="87"/>
        <v>0</v>
      </c>
      <c r="JD37" s="556">
        <f t="shared" si="87"/>
        <v>-2.5999999999999999E-3</v>
      </c>
      <c r="JE37" s="556">
        <f t="shared" si="87"/>
        <v>2.86E-2</v>
      </c>
      <c r="JF37" s="556">
        <f t="shared" si="87"/>
        <v>1.9E-2</v>
      </c>
      <c r="JG37" s="556">
        <f t="shared" si="87"/>
        <v>2.63E-2</v>
      </c>
      <c r="JH37" s="556">
        <f t="shared" si="87"/>
        <v>-1.6E-2</v>
      </c>
      <c r="JI37" s="556">
        <f t="shared" si="87"/>
        <v>0</v>
      </c>
      <c r="JJ37" s="556">
        <f t="shared" si="87"/>
        <v>0</v>
      </c>
      <c r="JK37" s="556">
        <f t="shared" si="87"/>
        <v>-1.7000000000000001E-2</v>
      </c>
      <c r="JL37" s="556">
        <f t="shared" si="87"/>
        <v>-4.2000000000000006E-3</v>
      </c>
      <c r="JM37" s="556">
        <f t="shared" si="87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88">SUM( -LA5, -LA12, -LA18, -LA23, -LA28, -LA32, -LA35)</f>
        <v>1.54E-2</v>
      </c>
      <c r="LB37" s="556">
        <f t="shared" si="88"/>
        <v>1.5E-3</v>
      </c>
      <c r="LC37" s="556">
        <f t="shared" si="88"/>
        <v>-2.1999999999999997E-3</v>
      </c>
      <c r="LD37" s="556">
        <f t="shared" si="88"/>
        <v>0</v>
      </c>
      <c r="LE37" s="556">
        <f t="shared" si="88"/>
        <v>0</v>
      </c>
      <c r="LF37" s="556">
        <f t="shared" si="88"/>
        <v>0.03</v>
      </c>
      <c r="LG37" s="556">
        <f t="shared" si="88"/>
        <v>3.7699999999999997E-2</v>
      </c>
      <c r="LH37" s="556">
        <f t="shared" si="88"/>
        <v>2.2599999999999999E-2</v>
      </c>
      <c r="LI37" s="556">
        <f t="shared" si="88"/>
        <v>1.1599999999999999E-2</v>
      </c>
      <c r="LJ37" s="556">
        <f t="shared" si="88"/>
        <v>-2.69E-2</v>
      </c>
      <c r="LK37" s="556">
        <f t="shared" si="88"/>
        <v>0</v>
      </c>
      <c r="LL37" s="556">
        <f t="shared" si="88"/>
        <v>0</v>
      </c>
      <c r="LM37" s="556">
        <f t="shared" si="88"/>
        <v>5.5E-2</v>
      </c>
      <c r="LN37" s="556">
        <f t="shared" si="88"/>
        <v>-1.37E-2</v>
      </c>
      <c r="LO37" s="556">
        <f t="shared" si="88"/>
        <v>1.0100000000000001E-2</v>
      </c>
      <c r="LP37" s="556">
        <f t="shared" si="88"/>
        <v>1.9999999999999992E-3</v>
      </c>
      <c r="LQ37" s="556">
        <f t="shared" si="88"/>
        <v>3.3E-3</v>
      </c>
      <c r="LR37" s="556">
        <f t="shared" si="88"/>
        <v>0</v>
      </c>
      <c r="LS37" s="556">
        <f t="shared" si="88"/>
        <v>0</v>
      </c>
      <c r="LT37" s="556">
        <f t="shared" si="88"/>
        <v>-1.1999999999999999E-2</v>
      </c>
      <c r="LU37" s="556">
        <f t="shared" si="88"/>
        <v>-1.8599999999999998E-2</v>
      </c>
      <c r="LV37" s="556">
        <f t="shared" si="88"/>
        <v>1.4800000000000001E-2</v>
      </c>
      <c r="LW37" s="556">
        <f t="shared" si="88"/>
        <v>3.49E-2</v>
      </c>
      <c r="LX37" s="556">
        <f t="shared" si="88"/>
        <v>-7.000000000000001E-4</v>
      </c>
      <c r="LY37" s="556">
        <f t="shared" si="88"/>
        <v>0</v>
      </c>
      <c r="LZ37" s="556">
        <f t="shared" si="88"/>
        <v>0</v>
      </c>
      <c r="MA37" s="556">
        <f t="shared" si="88"/>
        <v>-8.2000000000000007E-3</v>
      </c>
      <c r="MB37" s="556">
        <f t="shared" si="88"/>
        <v>1.9300000000000001E-2</v>
      </c>
      <c r="MC37" s="556">
        <f t="shared" si="88"/>
        <v>-3.5999999999999999E-3</v>
      </c>
      <c r="MD37" s="556">
        <f t="shared" si="88"/>
        <v>-1.4E-3</v>
      </c>
      <c r="ME37" s="556">
        <f t="shared" si="88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MS37" t="s">
        <v>62</v>
      </c>
      <c r="MU37" s="554" t="s">
        <v>72</v>
      </c>
      <c r="MV37" s="558">
        <v>-1E-3</v>
      </c>
      <c r="MW37" s="556">
        <f t="shared" ref="MW37:OA37" si="89">SUM( -MW5, -MW12, -MW18, -MW23, -MW28, -MW32, -MW35)</f>
        <v>0</v>
      </c>
      <c r="MX37" s="556">
        <f t="shared" si="89"/>
        <v>0</v>
      </c>
      <c r="MY37" s="556">
        <f t="shared" si="89"/>
        <v>-2.3700000000000002E-2</v>
      </c>
      <c r="MZ37" s="556">
        <f t="shared" si="89"/>
        <v>-1.7299999999999999E-2</v>
      </c>
      <c r="NA37" s="556">
        <f t="shared" si="89"/>
        <v>-1.0600000000000002E-2</v>
      </c>
      <c r="NB37" s="556">
        <f t="shared" si="89"/>
        <v>-1.0500000000000001E-2</v>
      </c>
      <c r="NC37" s="556">
        <f t="shared" si="89"/>
        <v>-1.54E-2</v>
      </c>
      <c r="ND37" s="556">
        <f t="shared" si="89"/>
        <v>0</v>
      </c>
      <c r="NE37" s="556">
        <f t="shared" si="89"/>
        <v>0</v>
      </c>
      <c r="NF37" s="556">
        <f t="shared" si="89"/>
        <v>1.0999999999999994E-3</v>
      </c>
      <c r="NG37" s="556">
        <f t="shared" si="89"/>
        <v>-1.4999999999999996E-3</v>
      </c>
      <c r="NH37" s="556">
        <f t="shared" si="89"/>
        <v>2.0799999999999999E-2</v>
      </c>
      <c r="NI37" s="556">
        <f t="shared" si="89"/>
        <v>9.0999999999999987E-3</v>
      </c>
      <c r="NJ37" s="556">
        <f t="shared" si="89"/>
        <v>2.98E-2</v>
      </c>
      <c r="NK37" s="556">
        <f t="shared" si="89"/>
        <v>0</v>
      </c>
      <c r="NL37" s="556">
        <f t="shared" si="89"/>
        <v>0</v>
      </c>
      <c r="NM37" s="556">
        <f t="shared" si="89"/>
        <v>0</v>
      </c>
      <c r="NN37" s="556">
        <f t="shared" si="89"/>
        <v>0</v>
      </c>
      <c r="NO37" s="556">
        <f t="shared" si="89"/>
        <v>0</v>
      </c>
      <c r="NP37" s="556">
        <f t="shared" si="89"/>
        <v>0</v>
      </c>
      <c r="NQ37" s="556">
        <f t="shared" si="89"/>
        <v>0</v>
      </c>
      <c r="NR37" s="556">
        <f t="shared" si="89"/>
        <v>0</v>
      </c>
      <c r="NS37" s="556">
        <f t="shared" si="89"/>
        <v>0</v>
      </c>
      <c r="NT37" s="556">
        <f t="shared" si="89"/>
        <v>0</v>
      </c>
      <c r="NU37" s="556">
        <f t="shared" si="89"/>
        <v>0</v>
      </c>
      <c r="NV37" s="556">
        <f t="shared" si="89"/>
        <v>0</v>
      </c>
      <c r="NW37" s="556">
        <f t="shared" si="89"/>
        <v>0</v>
      </c>
      <c r="NX37" s="556">
        <f t="shared" si="89"/>
        <v>0</v>
      </c>
      <c r="NY37" s="556">
        <f t="shared" si="89"/>
        <v>0</v>
      </c>
      <c r="NZ37" s="556">
        <f t="shared" si="89"/>
        <v>0</v>
      </c>
      <c r="OA37" s="556">
        <f t="shared" si="89"/>
        <v>0</v>
      </c>
      <c r="OB37" s="301">
        <f t="shared" si="15"/>
        <v>-2.3700000000000002E-2</v>
      </c>
      <c r="OC37" s="301">
        <f t="shared" si="16"/>
        <v>-5.8709677419354885E-4</v>
      </c>
      <c r="OD37" s="301">
        <f t="shared" si="17"/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90">SUM( -PN5, -PN12, -PN18, -PN23, -PN28, -PN32, -PN35)</f>
        <v>0</v>
      </c>
      <c r="PO37" s="556">
        <f t="shared" si="90"/>
        <v>0</v>
      </c>
      <c r="PP37" s="556">
        <f t="shared" si="90"/>
        <v>0</v>
      </c>
      <c r="PQ37" s="556">
        <f t="shared" si="90"/>
        <v>0</v>
      </c>
      <c r="PR37" s="556">
        <f t="shared" si="90"/>
        <v>0</v>
      </c>
      <c r="PS37" s="556">
        <f t="shared" si="90"/>
        <v>0</v>
      </c>
      <c r="PT37" s="556">
        <f t="shared" si="90"/>
        <v>0</v>
      </c>
      <c r="PU37" s="556">
        <f t="shared" si="90"/>
        <v>0</v>
      </c>
      <c r="PV37" s="556">
        <f t="shared" si="90"/>
        <v>0</v>
      </c>
      <c r="PW37" s="556">
        <f t="shared" si="90"/>
        <v>0</v>
      </c>
      <c r="PX37" s="556">
        <f t="shared" si="90"/>
        <v>0</v>
      </c>
      <c r="PY37" s="556">
        <f t="shared" si="90"/>
        <v>0</v>
      </c>
      <c r="PZ37" s="556">
        <f t="shared" si="90"/>
        <v>0</v>
      </c>
      <c r="QA37" s="556">
        <f t="shared" si="90"/>
        <v>0</v>
      </c>
      <c r="QB37" s="556">
        <f t="shared" si="90"/>
        <v>0</v>
      </c>
      <c r="QC37" s="556">
        <f t="shared" si="90"/>
        <v>0</v>
      </c>
      <c r="QD37" s="556">
        <f t="shared" si="90"/>
        <v>0</v>
      </c>
      <c r="QE37" s="556">
        <f t="shared" si="90"/>
        <v>0</v>
      </c>
      <c r="QF37" s="556">
        <f t="shared" si="90"/>
        <v>0</v>
      </c>
      <c r="QG37" s="556">
        <f t="shared" si="90"/>
        <v>0</v>
      </c>
      <c r="QH37" s="556">
        <f t="shared" si="90"/>
        <v>0</v>
      </c>
      <c r="QI37" s="556">
        <f t="shared" si="90"/>
        <v>0</v>
      </c>
      <c r="QJ37" s="556">
        <f t="shared" si="90"/>
        <v>0</v>
      </c>
      <c r="QK37" s="556">
        <f t="shared" si="90"/>
        <v>0</v>
      </c>
      <c r="QL37" s="556">
        <f t="shared" si="90"/>
        <v>0</v>
      </c>
      <c r="QM37" s="556">
        <f t="shared" si="90"/>
        <v>0</v>
      </c>
      <c r="QN37" s="556">
        <f t="shared" si="90"/>
        <v>0</v>
      </c>
      <c r="QO37" s="556">
        <f t="shared" si="90"/>
        <v>0</v>
      </c>
      <c r="QP37" s="556">
        <f t="shared" si="90"/>
        <v>0</v>
      </c>
      <c r="QQ37" s="556">
        <f t="shared" si="90"/>
        <v>0</v>
      </c>
      <c r="QR37" s="556">
        <f t="shared" si="90"/>
        <v>0</v>
      </c>
      <c r="QS37" s="301">
        <f t="shared" si="18"/>
        <v>0</v>
      </c>
      <c r="QT37" s="301">
        <f t="shared" si="19"/>
        <v>0</v>
      </c>
      <c r="QU37" s="301">
        <f t="shared" si="20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MU39" s="48" t="s">
        <v>122</v>
      </c>
      <c r="MV39" s="595" t="s">
        <v>90</v>
      </c>
      <c r="MW39" s="595" t="s">
        <v>170</v>
      </c>
      <c r="MX39" s="49" t="s">
        <v>62</v>
      </c>
      <c r="MY39" s="48" t="s">
        <v>3</v>
      </c>
      <c r="MZ39" s="48" t="s">
        <v>4</v>
      </c>
      <c r="NA39" s="48" t="s">
        <v>5</v>
      </c>
      <c r="NB39" s="48" t="s">
        <v>6</v>
      </c>
      <c r="NC39" s="48" t="s">
        <v>7</v>
      </c>
      <c r="ND39" s="49" t="s">
        <v>62</v>
      </c>
      <c r="NE39" s="49" t="s">
        <v>62</v>
      </c>
      <c r="NF39" s="48" t="s">
        <v>10</v>
      </c>
      <c r="NG39" s="48" t="s">
        <v>11</v>
      </c>
      <c r="NH39" s="48" t="s">
        <v>12</v>
      </c>
      <c r="NI39" s="48" t="s">
        <v>13</v>
      </c>
      <c r="NJ39" s="48" t="s">
        <v>14</v>
      </c>
      <c r="NK39" s="49" t="s">
        <v>62</v>
      </c>
      <c r="NL39" s="49" t="s">
        <v>62</v>
      </c>
      <c r="NM39" s="48" t="s">
        <v>17</v>
      </c>
      <c r="NN39" s="48" t="s">
        <v>18</v>
      </c>
      <c r="NO39" s="48" t="s">
        <v>19</v>
      </c>
      <c r="NP39" s="48" t="s">
        <v>20</v>
      </c>
      <c r="NQ39" s="48" t="s">
        <v>21</v>
      </c>
      <c r="NR39" s="49" t="s">
        <v>62</v>
      </c>
      <c r="NS39" s="49" t="s">
        <v>62</v>
      </c>
      <c r="NT39" s="48" t="s">
        <v>24</v>
      </c>
      <c r="NU39" s="48" t="s">
        <v>25</v>
      </c>
      <c r="NV39" s="48" t="s">
        <v>26</v>
      </c>
      <c r="NW39" s="48" t="s">
        <v>27</v>
      </c>
      <c r="NX39" s="48" t="s">
        <v>28</v>
      </c>
      <c r="NY39" s="49" t="s">
        <v>62</v>
      </c>
      <c r="NZ39" s="49" t="s">
        <v>62</v>
      </c>
      <c r="OA39" s="49" t="s">
        <v>62</v>
      </c>
      <c r="OB39" s="49"/>
      <c r="OC39" s="49"/>
      <c r="OD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MW40" s="53" t="s">
        <v>62</v>
      </c>
      <c r="MX40" s="53"/>
      <c r="MY40" s="22">
        <v>0.1237</v>
      </c>
      <c r="MZ40" s="22">
        <v>0.1356</v>
      </c>
      <c r="NA40" s="22">
        <v>0.1404</v>
      </c>
      <c r="NB40" s="22">
        <v>0.1318</v>
      </c>
      <c r="NC40" s="22">
        <v>0.13270000000000001</v>
      </c>
      <c r="ND40" s="53"/>
      <c r="NE40" s="53"/>
      <c r="NF40" s="22">
        <v>0.12809999999999999</v>
      </c>
      <c r="NG40" s="22">
        <v>0.1545</v>
      </c>
      <c r="NH40" s="22">
        <v>0.15379999999999999</v>
      </c>
      <c r="NI40" s="22">
        <v>0.1479</v>
      </c>
      <c r="NJ40" s="22">
        <v>0.13789999999999999</v>
      </c>
      <c r="NK40" s="53"/>
      <c r="NL40" s="53"/>
      <c r="NM40" s="53"/>
      <c r="NN40" s="53"/>
      <c r="NO40" s="53"/>
      <c r="NP40" s="15"/>
      <c r="NQ40" s="15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495" t="s">
        <v>32</v>
      </c>
      <c r="OC40" s="3" t="s">
        <v>33</v>
      </c>
      <c r="OD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MV41" t="s">
        <v>62</v>
      </c>
      <c r="MW41" s="53"/>
      <c r="MX41" s="53"/>
      <c r="MY41" s="16">
        <v>5.5399999999999998E-2</v>
      </c>
      <c r="MZ41" s="16">
        <v>5.3800000000000001E-2</v>
      </c>
      <c r="NA41" s="40">
        <v>4.8300000000000003E-2</v>
      </c>
      <c r="NB41" s="16">
        <v>7.1800000000000003E-2</v>
      </c>
      <c r="NC41" s="16">
        <v>8.4400000000000003E-2</v>
      </c>
      <c r="ND41" s="53"/>
      <c r="NE41" s="53"/>
      <c r="NF41" s="40">
        <v>0.10580000000000001</v>
      </c>
      <c r="NG41" s="16">
        <v>0.1111</v>
      </c>
      <c r="NH41" s="16">
        <v>0.1061</v>
      </c>
      <c r="NI41" s="16">
        <v>0.10100000000000001</v>
      </c>
      <c r="NJ41" s="16">
        <v>9.8199999999999996E-2</v>
      </c>
      <c r="NK41" s="53"/>
      <c r="NL41" s="53"/>
      <c r="NM41" s="53"/>
      <c r="NN41" s="53"/>
      <c r="NO41" s="53"/>
      <c r="NP41" s="6" t="s">
        <v>62</v>
      </c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>
        <f>MIN(OB2:OB8,OB10:OB15,OB17:OB21,OB23:OB26,OB28:OB30,OB32:OB33,OB35)</f>
        <v>-1.15E-2</v>
      </c>
      <c r="OC41" s="51">
        <f>AVERAGE(OC2:OC8,OC10:OC15,OC17:OC21,OC23:OC26,OC28:OC30,OC32:OC33,OC35)</f>
        <v>7.3571428571428608E-5</v>
      </c>
      <c r="OD41" s="53">
        <f>MAX(OD2:OD8,OD10:OD15,OD17:OD21,OD23:OD26,OD28:OD30,OD32:OD33,OD35)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MU42" t="s">
        <v>62</v>
      </c>
      <c r="MV42" t="s">
        <v>62</v>
      </c>
      <c r="MW42" s="53"/>
      <c r="MX42" s="53"/>
      <c r="MY42" s="30">
        <v>4.02E-2</v>
      </c>
      <c r="MZ42" s="40">
        <v>5.1499999999999997E-2</v>
      </c>
      <c r="NA42" s="16">
        <v>4.6600000000000003E-2</v>
      </c>
      <c r="NB42" s="40">
        <v>6.2199999999999998E-2</v>
      </c>
      <c r="NC42" s="40">
        <v>8.1699999999999995E-2</v>
      </c>
      <c r="ND42" s="53"/>
      <c r="NE42" s="53"/>
      <c r="NF42" s="16">
        <v>9.6199999999999994E-2</v>
      </c>
      <c r="NG42" s="40">
        <v>9.98E-2</v>
      </c>
      <c r="NH42" s="40">
        <v>8.2199999999999995E-2</v>
      </c>
      <c r="NI42" s="40">
        <v>9.1700000000000004E-2</v>
      </c>
      <c r="NJ42" s="40">
        <v>8.2799999999999999E-2</v>
      </c>
      <c r="NK42" s="53"/>
      <c r="NL42" s="53"/>
      <c r="NM42" s="53"/>
      <c r="NN42" s="53"/>
      <c r="NO42" s="53"/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73</v>
      </c>
      <c r="OD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MW43" s="53"/>
      <c r="MX43" s="53"/>
      <c r="MY43" s="40">
        <v>3.5999999999999997E-2</v>
      </c>
      <c r="MZ43" s="30">
        <v>4.7399999999999998E-2</v>
      </c>
      <c r="NA43" s="30">
        <v>3.4599999999999999E-2</v>
      </c>
      <c r="NB43" s="30">
        <v>3.0099999999999998E-2</v>
      </c>
      <c r="NC43" s="30">
        <v>2.6200000000000001E-2</v>
      </c>
      <c r="ND43" s="53"/>
      <c r="NE43" s="53"/>
      <c r="NF43" s="7">
        <v>8.6999999999999994E-3</v>
      </c>
      <c r="NG43" s="7">
        <v>1.2200000000000001E-2</v>
      </c>
      <c r="NH43" s="7">
        <v>3.1899999999999998E-2</v>
      </c>
      <c r="NI43" s="7">
        <v>3.4000000000000002E-2</v>
      </c>
      <c r="NJ43" s="7">
        <v>7.6499999999999999E-2</v>
      </c>
      <c r="NK43" s="53"/>
      <c r="NL43" s="53"/>
      <c r="NM43" s="53"/>
      <c r="NN43" s="53"/>
      <c r="NO43" s="53"/>
      <c r="NP43" s="6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4" t="s">
        <v>74</v>
      </c>
      <c r="OD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MW44" s="53"/>
      <c r="MX44" s="53"/>
      <c r="MY44" s="7">
        <v>2.63E-2</v>
      </c>
      <c r="MZ44" s="7">
        <v>1.46E-2</v>
      </c>
      <c r="NA44" s="7">
        <v>2.7699999999999999E-2</v>
      </c>
      <c r="NB44" s="7">
        <v>1.23E-2</v>
      </c>
      <c r="NC44" s="7">
        <v>-1.6799999999999999E-2</v>
      </c>
      <c r="ND44" s="53"/>
      <c r="NE44" s="53"/>
      <c r="NF44" s="30">
        <v>5.7999999999999996E-3</v>
      </c>
      <c r="NG44" s="30">
        <v>1.01E-2</v>
      </c>
      <c r="NH44" s="30">
        <v>-8.8000000000000005E-3</v>
      </c>
      <c r="NI44" s="30">
        <v>-2.2499999999999999E-2</v>
      </c>
      <c r="NJ44" s="47">
        <v>-1.8700000000000001E-2</v>
      </c>
      <c r="NK44" s="53"/>
      <c r="NL44" s="53"/>
      <c r="NM44" s="53"/>
      <c r="NN44" s="53"/>
      <c r="NO44" s="53"/>
      <c r="NP44" t="s">
        <v>62</v>
      </c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3" t="s">
        <v>32</v>
      </c>
      <c r="OC44" s="3" t="s">
        <v>33</v>
      </c>
      <c r="OD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MW45" s="53"/>
      <c r="MX45" s="53"/>
      <c r="MY45" s="47">
        <v>-2.4199999999999999E-2</v>
      </c>
      <c r="MZ45" s="47">
        <v>-4.1500000000000002E-2</v>
      </c>
      <c r="NA45" s="47">
        <v>-5.21E-2</v>
      </c>
      <c r="NB45" s="47">
        <v>-6.2600000000000003E-2</v>
      </c>
      <c r="NC45" s="34">
        <v>-7.3899999999999993E-2</v>
      </c>
      <c r="ND45" s="53"/>
      <c r="NE45" s="53"/>
      <c r="NF45" s="47">
        <v>-7.6899999999999996E-2</v>
      </c>
      <c r="NG45" s="47">
        <v>-7.8399999999999997E-2</v>
      </c>
      <c r="NH45" s="47">
        <v>-5.7599999999999998E-2</v>
      </c>
      <c r="NI45" s="47">
        <v>-4.8500000000000001E-2</v>
      </c>
      <c r="NJ45" s="30">
        <v>-2.76E-2</v>
      </c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1">
        <f>MIN(OB9,OB16,OB22,OB27,OB31,OB34,OB36,OB37)</f>
        <v>-4.8799999999999996E-2</v>
      </c>
      <c r="OC45" s="51">
        <f>AVERAGE(OC9,OC16,OC22,OC27,OC31,OC34,OC36,OC37)</f>
        <v>0</v>
      </c>
      <c r="OD45" s="51">
        <f>MAX(OD9,OD16,OD22,OD27,OD31,OD34,OD36,OD37)</f>
        <v>4.2500000000000003E-2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MU46" t="s">
        <v>62</v>
      </c>
      <c r="MW46" s="53"/>
      <c r="MX46" s="53"/>
      <c r="MY46" s="34">
        <v>-0.1108</v>
      </c>
      <c r="MZ46" s="34">
        <v>-0.10539999999999999</v>
      </c>
      <c r="NA46" s="34">
        <v>-8.1900000000000001E-2</v>
      </c>
      <c r="NB46" s="34">
        <v>-9.2200000000000004E-2</v>
      </c>
      <c r="NC46" s="47">
        <v>-7.8E-2</v>
      </c>
      <c r="ND46" s="53"/>
      <c r="NE46" s="53"/>
      <c r="NF46" s="34">
        <v>-0.1162</v>
      </c>
      <c r="NG46" s="34">
        <v>-0.1414</v>
      </c>
      <c r="NH46" s="34">
        <v>-0.13339999999999999</v>
      </c>
      <c r="NI46" s="34">
        <v>-0.1416</v>
      </c>
      <c r="NJ46" s="86">
        <v>-0.15870000000000001</v>
      </c>
      <c r="NK46" s="53"/>
      <c r="NL46" s="53"/>
      <c r="NM46" s="53"/>
      <c r="NN46" s="53"/>
      <c r="NO46" s="53"/>
      <c r="NP46" s="6"/>
      <c r="NQ46" s="6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4" t="s">
        <v>75</v>
      </c>
      <c r="OD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MW47" s="53"/>
      <c r="MX47" s="53"/>
      <c r="MY47" s="86">
        <v>-0.14660000000000001</v>
      </c>
      <c r="MZ47" s="86">
        <v>-0.156</v>
      </c>
      <c r="NA47" s="86">
        <v>-0.1636</v>
      </c>
      <c r="NB47" s="86">
        <v>-0.15340000000000001</v>
      </c>
      <c r="NC47" s="86">
        <v>-0.15629999999999999</v>
      </c>
      <c r="ND47" s="53"/>
      <c r="NE47" s="53" t="s">
        <v>62</v>
      </c>
      <c r="NF47" s="86">
        <v>-0.1515</v>
      </c>
      <c r="NG47" s="86">
        <v>-0.16789999999999999</v>
      </c>
      <c r="NH47" s="86">
        <v>-0.17419999999999999</v>
      </c>
      <c r="NI47" s="86">
        <v>-0.16200000000000001</v>
      </c>
      <c r="NJ47" s="34">
        <v>-0.19040000000000001</v>
      </c>
      <c r="NK47" s="53"/>
      <c r="NL47" s="53"/>
      <c r="NM47" s="53"/>
      <c r="NN47" s="53"/>
      <c r="NO47" s="53"/>
      <c r="NP47" s="10" t="s">
        <v>62</v>
      </c>
      <c r="NQ47" s="10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61" t="s">
        <v>76</v>
      </c>
      <c r="OD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49"/>
      <c r="NN49" s="248"/>
      <c r="NO49" s="70">
        <v>43630</v>
      </c>
      <c r="NP49" s="249"/>
      <c r="NQ49" s="268"/>
      <c r="NR49" s="73">
        <v>43633</v>
      </c>
      <c r="NS49" s="269"/>
      <c r="NT49" s="268"/>
      <c r="NU49" s="73">
        <v>43634</v>
      </c>
      <c r="NV49" s="269"/>
      <c r="NW49" s="268"/>
      <c r="NX49" s="73">
        <v>43635</v>
      </c>
      <c r="NY49" s="269"/>
      <c r="NZ49" s="268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120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122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22">
        <v>0.1479</v>
      </c>
      <c r="NN52" s="22">
        <v>0.15359999999999999</v>
      </c>
      <c r="NO52" s="22">
        <v>0.14030000000000001</v>
      </c>
      <c r="NP52" s="22">
        <v>0.13789999999999999</v>
      </c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16">
        <v>0.10100000000000001</v>
      </c>
      <c r="NN53" s="16">
        <v>0.11020000000000001</v>
      </c>
      <c r="NO53" s="16">
        <v>0.10630000000000001</v>
      </c>
      <c r="NP53" s="16">
        <v>9.8199999999999996E-2</v>
      </c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40">
        <v>9.1700000000000004E-2</v>
      </c>
      <c r="NN54" s="40">
        <v>9.0399999999999994E-2</v>
      </c>
      <c r="NO54" s="40">
        <v>9.5699999999999993E-2</v>
      </c>
      <c r="NP54" s="40">
        <v>8.2799999999999999E-2</v>
      </c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7">
        <v>3.4000000000000002E-2</v>
      </c>
      <c r="NN55" s="7">
        <v>3.9600000000000003E-2</v>
      </c>
      <c r="NO55" s="7">
        <v>4.4699999999999997E-2</v>
      </c>
      <c r="NP55" s="7">
        <v>7.6499999999999999E-2</v>
      </c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0">
        <v>-2.2499999999999999E-2</v>
      </c>
      <c r="NN56" s="30">
        <v>-3.3500000000000002E-2</v>
      </c>
      <c r="NO56" s="30">
        <v>-2.5700000000000001E-2</v>
      </c>
      <c r="NP56" s="47">
        <v>-1.8700000000000001E-2</v>
      </c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47">
        <v>-4.8500000000000001E-2</v>
      </c>
      <c r="NN57" s="47">
        <v>-3.7699999999999997E-2</v>
      </c>
      <c r="NO57" s="47">
        <v>-2.7099999999999999E-2</v>
      </c>
      <c r="NP57" s="30">
        <v>-2.76E-2</v>
      </c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4">
        <v>-0.1416</v>
      </c>
      <c r="NN58" s="86">
        <v>-0.1555</v>
      </c>
      <c r="NO58" s="86">
        <v>-0.16259999999999999</v>
      </c>
      <c r="NP58" s="86">
        <v>-0.15870000000000001</v>
      </c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86">
        <v>-0.16200000000000001</v>
      </c>
      <c r="NN59" s="34">
        <v>-0.1671</v>
      </c>
      <c r="NO59" s="34">
        <v>-0.1716</v>
      </c>
      <c r="NP59" s="34">
        <v>-0.19040000000000001</v>
      </c>
      <c r="NQ59" s="487"/>
      <c r="NR59" s="53"/>
      <c r="NS59" s="488"/>
      <c r="NT59" s="487"/>
      <c r="NU59" s="53"/>
      <c r="NV59" s="488"/>
      <c r="NW59" s="487"/>
      <c r="NX59" s="53"/>
      <c r="NY59" s="488"/>
      <c r="NZ59" s="487"/>
      <c r="OA59" s="53"/>
      <c r="OB59" s="488"/>
      <c r="OC59" s="487"/>
      <c r="OD59" s="53"/>
      <c r="OE59" s="488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78">
        <v>-1.74</v>
      </c>
      <c r="NN60" s="77">
        <v>3.84</v>
      </c>
      <c r="NO60" s="56">
        <v>-1.36</v>
      </c>
      <c r="NP60" s="78">
        <v>3.36</v>
      </c>
      <c r="NQ60" s="77"/>
      <c r="NR60" s="56"/>
      <c r="NS60" s="78"/>
      <c r="NT60" s="77"/>
      <c r="NU60" s="56"/>
      <c r="NV60" s="78"/>
      <c r="NW60" s="77"/>
      <c r="NX60" s="56"/>
      <c r="NY60" s="78"/>
      <c r="NZ60" s="77"/>
      <c r="OA60" s="56"/>
      <c r="OB60" s="78"/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t="s">
        <v>62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t="s">
        <v>62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t="s">
        <v>62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448">
        <v>1.0200000000000001E-2</v>
      </c>
      <c r="NN61" s="443">
        <v>1.0800000000000001E-2</v>
      </c>
      <c r="NO61" s="443">
        <v>1.06E-2</v>
      </c>
      <c r="NP61" s="445">
        <v>3.1800000000000002E-2</v>
      </c>
      <c r="NQ61" s="491" t="s">
        <v>62</v>
      </c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458">
        <v>-1.18E-2</v>
      </c>
      <c r="NN62" s="463">
        <v>-2.5499999999999998E-2</v>
      </c>
      <c r="NO62" s="363">
        <v>-1.3299999999999999E-2</v>
      </c>
      <c r="NP62" s="455">
        <v>-1.8800000000000001E-2</v>
      </c>
      <c r="NQ62" s="491"/>
      <c r="NR62" s="492"/>
      <c r="NS62" s="493"/>
      <c r="NT62" s="491"/>
      <c r="NU62" s="492"/>
      <c r="NV62" s="493"/>
      <c r="NW62" s="491"/>
      <c r="NX62" s="492"/>
      <c r="NY62" s="493"/>
      <c r="NZ62" s="491"/>
      <c r="OA62" s="492"/>
      <c r="OB62" s="493"/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366">
        <v>1.2200000000000001E-2</v>
      </c>
      <c r="NN63" s="132" t="s">
        <v>62</v>
      </c>
      <c r="NO63" s="465" t="s">
        <v>62</v>
      </c>
      <c r="NP63" s="7">
        <v>4.2500000000000003E-2</v>
      </c>
      <c r="NQ63" s="132" t="s">
        <v>62</v>
      </c>
      <c r="NR63" s="133"/>
      <c r="NS63" s="494"/>
      <c r="NT63" s="132"/>
      <c r="NU63" s="133"/>
      <c r="NV63" s="494"/>
      <c r="NW63" s="132"/>
      <c r="NX63" s="133"/>
      <c r="NY63" s="494"/>
      <c r="NZ63" s="132"/>
      <c r="OA63" s="133"/>
      <c r="OB63" s="494"/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588">
        <v>-1.37E-2</v>
      </c>
      <c r="NN64" s="132" t="s">
        <v>62</v>
      </c>
      <c r="NO64" s="133" t="s">
        <v>62</v>
      </c>
      <c r="NP64" s="34">
        <v>-4.8800000000000003E-2</v>
      </c>
      <c r="NR64" s="133" t="s">
        <v>62</v>
      </c>
      <c r="NS64" s="593"/>
      <c r="NT64" s="132" t="s">
        <v>62</v>
      </c>
      <c r="NU64" s="133" t="s">
        <v>62</v>
      </c>
      <c r="NV64" s="593"/>
      <c r="NW64" s="132" t="s">
        <v>62</v>
      </c>
      <c r="NX64" s="133" t="s">
        <v>62</v>
      </c>
      <c r="NY64" s="593"/>
      <c r="NZ64" s="132" t="s">
        <v>62</v>
      </c>
      <c r="OA64" s="133" t="s">
        <v>62</v>
      </c>
      <c r="OB64" s="593"/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MM66" s="600" t="s">
        <v>167</v>
      </c>
      <c r="MN66" s="600" t="s">
        <v>168</v>
      </c>
      <c r="MO66" s="600" t="s">
        <v>169</v>
      </c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248"/>
      <c r="KT67" s="70">
        <v>43598</v>
      </c>
      <c r="KU67" s="249"/>
      <c r="KV67" s="248"/>
      <c r="KW67" s="70">
        <v>43599</v>
      </c>
      <c r="KX67" s="249"/>
      <c r="KY67" s="248"/>
      <c r="KZ67" s="70">
        <v>43600</v>
      </c>
      <c r="LA67" s="249"/>
      <c r="LB67" s="248"/>
      <c r="LC67" s="70">
        <v>43601</v>
      </c>
      <c r="LD67" s="249"/>
      <c r="LE67" s="248"/>
      <c r="LF67" s="70">
        <v>43602</v>
      </c>
      <c r="LG67" s="249"/>
      <c r="LH67" s="268"/>
      <c r="LI67" s="73">
        <v>43605</v>
      </c>
      <c r="LJ67" s="269"/>
      <c r="LK67" s="268"/>
      <c r="LL67" s="73">
        <v>43606</v>
      </c>
      <c r="LM67" s="269"/>
      <c r="LN67" s="268"/>
      <c r="LO67" s="73">
        <v>43607</v>
      </c>
      <c r="LP67" s="269"/>
      <c r="LQ67" s="268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243"/>
      <c r="MF67" s="241"/>
      <c r="MG67" s="63">
        <v>43615</v>
      </c>
      <c r="MH67" s="243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514"/>
      <c r="MY67" s="484"/>
      <c r="MZ67" s="485">
        <v>43623</v>
      </c>
      <c r="NA67" s="522" t="s">
        <v>77</v>
      </c>
      <c r="NB67" s="506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508"/>
      <c r="NN67" s="271"/>
      <c r="NO67" s="70">
        <v>43630</v>
      </c>
      <c r="NP67" s="71"/>
      <c r="NQ67" s="72"/>
      <c r="NR67" s="73">
        <v>43633</v>
      </c>
      <c r="NS67" s="74"/>
      <c r="NT67" s="268"/>
      <c r="NU67" s="73">
        <v>43634</v>
      </c>
      <c r="NV67" s="269"/>
      <c r="NW67" s="268"/>
      <c r="NX67" s="73">
        <v>43635</v>
      </c>
      <c r="NY67" s="269"/>
      <c r="NZ67" s="268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MM68" s="126">
        <v>6.8999999999999999E-3</v>
      </c>
      <c r="MN68" s="34">
        <v>2.4899999999999999E-2</v>
      </c>
      <c r="MO68" s="80">
        <v>2.01E-2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8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23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85">
        <v>1.0200000000000001E-2</v>
      </c>
      <c r="NN68" s="99">
        <v>1.0800000000000001E-2</v>
      </c>
      <c r="NO68" s="47">
        <v>1.06E-2</v>
      </c>
      <c r="NP68" s="7">
        <v>3.1800000000000002E-2</v>
      </c>
    </row>
    <row r="69" spans="1:489" ht="15.75" thickBot="1" x14ac:dyDescent="0.3">
      <c r="C69" t="s">
        <v>62</v>
      </c>
      <c r="MM69" s="131">
        <v>5.4999999999999997E-3</v>
      </c>
      <c r="MN69" s="30">
        <v>1.6899999999999998E-2</v>
      </c>
      <c r="MO69" s="130">
        <v>1.3599999999999999E-2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80">
        <v>1.17E-2</v>
      </c>
      <c r="MY69" s="131">
        <v>3.8E-3</v>
      </c>
      <c r="MZ69" s="22">
        <v>2.5999999999999999E-3</v>
      </c>
      <c r="NA69" s="130">
        <v>1.44E-2</v>
      </c>
      <c r="NB69" s="127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79">
        <v>8.3999999999999995E-3</v>
      </c>
      <c r="NN69" s="103">
        <v>9.1999999999999998E-3</v>
      </c>
      <c r="NO69" s="30">
        <v>7.7999999999999996E-3</v>
      </c>
      <c r="NP69" s="47">
        <v>8.3999999999999995E-3</v>
      </c>
      <c r="NT69" t="s">
        <v>62</v>
      </c>
    </row>
    <row r="70" spans="1:489" ht="15.75" thickBot="1" x14ac:dyDescent="0.3">
      <c r="MM70" s="129">
        <v>5.3E-3</v>
      </c>
      <c r="MN70" s="86">
        <v>3.8E-3</v>
      </c>
      <c r="MO70" s="83">
        <v>1.09E-2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130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25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83">
        <v>6.8999999999999999E-3</v>
      </c>
      <c r="NN70" s="102">
        <v>6.4999999999999997E-3</v>
      </c>
      <c r="NO70" s="40">
        <v>5.3E-3</v>
      </c>
      <c r="NP70" s="86">
        <v>3.8999999999999998E-3</v>
      </c>
    </row>
    <row r="71" spans="1:489" ht="15.75" thickBot="1" x14ac:dyDescent="0.3">
      <c r="MM71" s="123">
        <v>1.2999999999999999E-3</v>
      </c>
      <c r="MN71" s="40">
        <v>5.9999999999999995E-4</v>
      </c>
      <c r="MO71" s="84">
        <v>0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82">
        <v>-3.3E-3</v>
      </c>
      <c r="MY71" s="123">
        <v>3.0000000000000001E-3</v>
      </c>
      <c r="MZ71" s="86">
        <v>5.0000000000000001E-4</v>
      </c>
      <c r="NA71" s="83">
        <v>1.18E-2</v>
      </c>
      <c r="NB71" s="128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82">
        <v>5.1999999999999998E-3</v>
      </c>
      <c r="NN71" s="106">
        <v>5.7000000000000002E-3</v>
      </c>
      <c r="NO71" s="7">
        <v>5.1000000000000004E-3</v>
      </c>
      <c r="NP71" s="30">
        <v>-1.9E-3</v>
      </c>
    </row>
    <row r="72" spans="1:489" ht="15.75" thickBot="1" x14ac:dyDescent="0.3">
      <c r="MM72" s="128">
        <v>-1E-4</v>
      </c>
      <c r="MN72" s="16">
        <v>-2.0999999999999999E-3</v>
      </c>
      <c r="MO72" s="81">
        <v>-2.9999999999999997E-4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85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26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81">
        <v>-1.5E-3</v>
      </c>
      <c r="NN72" s="101">
        <v>5.5999999999999999E-3</v>
      </c>
      <c r="NO72" s="16">
        <v>-3.8999999999999998E-3</v>
      </c>
      <c r="NP72" s="22">
        <v>-2.3999999999999998E-3</v>
      </c>
    </row>
    <row r="73" spans="1:489" ht="15.75" thickBot="1" x14ac:dyDescent="0.3">
      <c r="MM73" s="127">
        <v>-2.5000000000000001E-3</v>
      </c>
      <c r="MN73" s="7">
        <v>-0.01</v>
      </c>
      <c r="MO73" s="79">
        <v>-6.3E-3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83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29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84">
        <v>-8.3000000000000001E-3</v>
      </c>
      <c r="NN73" s="100">
        <v>-1.2999999999999999E-3</v>
      </c>
      <c r="NO73" s="34">
        <v>-4.4999999999999997E-3</v>
      </c>
      <c r="NP73" s="16">
        <v>-8.0999999999999996E-3</v>
      </c>
      <c r="NR73" s="7">
        <v>9.3299999999999994E-2</v>
      </c>
      <c r="NT73" s="11" t="s">
        <v>43</v>
      </c>
    </row>
    <row r="74" spans="1:489" ht="15.75" thickBot="1" x14ac:dyDescent="0.3">
      <c r="MM74" s="125">
        <v>-7.0000000000000001E-3</v>
      </c>
      <c r="MN74" s="22">
        <v>-1.67E-2</v>
      </c>
      <c r="MO74" s="85">
        <v>-8.8000000000000005E-3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81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124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130">
        <v>-9.1000000000000004E-3</v>
      </c>
      <c r="NN74" s="104">
        <v>-1.0999999999999999E-2</v>
      </c>
      <c r="NO74" s="86">
        <v>-7.1000000000000004E-3</v>
      </c>
      <c r="NP74" s="40">
        <v>-1.29E-2</v>
      </c>
      <c r="NR74" s="47">
        <v>5.9299999999999999E-2</v>
      </c>
      <c r="NT74" s="18" t="s">
        <v>50</v>
      </c>
    </row>
    <row r="75" spans="1:489" ht="15.75" thickBot="1" x14ac:dyDescent="0.3">
      <c r="MM75" s="538">
        <v>-9.4000000000000004E-3</v>
      </c>
      <c r="MN75" s="539">
        <v>-1.7399999999999999E-2</v>
      </c>
      <c r="MO75" s="540">
        <v>-2.92E-2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542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541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553">
        <v>-1.18E-2</v>
      </c>
      <c r="NN75" s="105">
        <v>-2.5499999999999998E-2</v>
      </c>
      <c r="NO75" s="22">
        <v>-1.3299999999999999E-2</v>
      </c>
      <c r="NP75" s="34">
        <v>-1.8800000000000001E-2</v>
      </c>
      <c r="NR75" s="16">
        <v>1.38E-2</v>
      </c>
      <c r="NT75" s="23" t="s">
        <v>56</v>
      </c>
    </row>
    <row r="76" spans="1:489" s="465" customFormat="1" ht="15.75" thickBot="1" x14ac:dyDescent="0.3"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R76" s="22">
        <v>5.1999999999999998E-3</v>
      </c>
      <c r="NS76"/>
      <c r="NT76" s="27" t="s">
        <v>61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MO77" s="34">
        <v>3.5799999999999998E-2</v>
      </c>
      <c r="MR77" s="40">
        <v>1.55E-2</v>
      </c>
      <c r="MU77" s="34">
        <v>2.35E-2</v>
      </c>
      <c r="MX77" s="16">
        <v>2.52E-2</v>
      </c>
      <c r="NA77" s="40">
        <v>1.95E-2</v>
      </c>
      <c r="ND77" s="7">
        <v>2.5499999999999998E-2</v>
      </c>
      <c r="NG77" s="22">
        <v>2.64E-2</v>
      </c>
      <c r="NJ77" s="47">
        <v>2.0799999999999999E-2</v>
      </c>
      <c r="NM77" s="86">
        <v>1.2200000000000001E-2</v>
      </c>
      <c r="NO77" t="s">
        <v>62</v>
      </c>
      <c r="NP77" s="7">
        <v>4.2500000000000003E-2</v>
      </c>
      <c r="NR77" s="40">
        <v>1.1000000000000001E-3</v>
      </c>
      <c r="NT77" s="44" t="s">
        <v>72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MO78" s="86">
        <v>2.3900000000000001E-2</v>
      </c>
      <c r="MR78" s="22">
        <v>1.1900000000000001E-2</v>
      </c>
      <c r="MU78" s="7">
        <v>1.3100000000000001E-2</v>
      </c>
      <c r="MX78" s="40">
        <v>1.3899999999999999E-2</v>
      </c>
      <c r="NA78" s="34">
        <v>1.83E-2</v>
      </c>
      <c r="ND78" s="40">
        <v>2.41E-2</v>
      </c>
      <c r="NG78" s="16">
        <v>1.49E-2</v>
      </c>
      <c r="NJ78" s="7">
        <v>1.9699999999999999E-2</v>
      </c>
      <c r="NM78" s="40">
        <v>9.4999999999999998E-3</v>
      </c>
      <c r="NP78" s="47">
        <v>2.98E-2</v>
      </c>
      <c r="NR78" s="86">
        <v>-2.3999999999999998E-3</v>
      </c>
      <c r="NT78" s="31" t="s">
        <v>66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MO79" s="16">
        <v>1.15E-2</v>
      </c>
      <c r="MR79" s="30">
        <v>7.1999999999999998E-3</v>
      </c>
      <c r="MS79" t="s">
        <v>62</v>
      </c>
      <c r="MT79" t="s">
        <v>62</v>
      </c>
      <c r="MU79" s="22">
        <v>4.7999999999999996E-3</v>
      </c>
      <c r="MV79" t="s">
        <v>62</v>
      </c>
      <c r="MX79" s="86">
        <v>1.0200000000000001E-2</v>
      </c>
      <c r="NA79" s="16">
        <v>1.26E-2</v>
      </c>
      <c r="ND79" s="16">
        <v>1.18E-2</v>
      </c>
      <c r="NG79" s="30">
        <v>4.3E-3</v>
      </c>
      <c r="NJ79" s="34">
        <v>8.0000000000000002E-3</v>
      </c>
      <c r="NM79" s="47">
        <v>9.1000000000000004E-3</v>
      </c>
      <c r="NP79" s="86">
        <v>3.3E-3</v>
      </c>
      <c r="NR79" s="30">
        <v>-5.3800000000000001E-2</v>
      </c>
      <c r="NT79" s="35" t="s">
        <v>69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MO80" s="30">
        <v>8.0999999999999996E-3</v>
      </c>
      <c r="MP80" t="s">
        <v>62</v>
      </c>
      <c r="MR80" s="34">
        <v>5.4000000000000003E-3</v>
      </c>
      <c r="MU80" s="40">
        <v>-3.2000000000000002E-3</v>
      </c>
      <c r="MV80" t="s">
        <v>62</v>
      </c>
      <c r="MX80" s="30">
        <v>-4.4999999999999997E-3</v>
      </c>
      <c r="NA80" s="22">
        <v>8.9999999999999998E-4</v>
      </c>
      <c r="ND80" s="86">
        <v>4.7999999999999996E-3</v>
      </c>
      <c r="NG80" s="7">
        <v>3.5000000000000001E-3</v>
      </c>
      <c r="NJ80" s="22">
        <v>-6.9999999999999999E-4</v>
      </c>
      <c r="NM80" s="7">
        <v>2.0999999999999999E-3</v>
      </c>
      <c r="NP80" s="16">
        <v>-2.8E-3</v>
      </c>
      <c r="NR80" s="34">
        <v>-0.11650000000000001</v>
      </c>
      <c r="NT80" s="41" t="s">
        <v>71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MO81" s="40">
        <v>5.9999999999999995E-4</v>
      </c>
      <c r="MR81" s="16">
        <v>-1.6000000000000001E-3</v>
      </c>
      <c r="MU81" s="16">
        <v>-7.1999999999999998E-3</v>
      </c>
      <c r="MV81" t="s">
        <v>62</v>
      </c>
      <c r="MX81" s="22">
        <v>-8.6E-3</v>
      </c>
      <c r="NA81" s="86">
        <v>-2.8999999999999998E-3</v>
      </c>
      <c r="ND81" s="47">
        <v>1.1000000000000001E-3</v>
      </c>
      <c r="NG81" s="47">
        <v>-1.5E-3</v>
      </c>
      <c r="NJ81" s="16">
        <v>-5.0000000000000001E-3</v>
      </c>
      <c r="NM81" s="16">
        <v>-5.1000000000000004E-3</v>
      </c>
      <c r="NP81" s="30">
        <v>-5.1000000000000004E-3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MO82" s="22">
        <v>-1.7000000000000001E-2</v>
      </c>
      <c r="MR82" s="86">
        <v>-9.4000000000000004E-3</v>
      </c>
      <c r="MU82" s="86">
        <v>-7.6E-3</v>
      </c>
      <c r="MX82" s="34">
        <v>-1.03E-2</v>
      </c>
      <c r="NA82" s="30">
        <v>-3.8999999999999998E-3</v>
      </c>
      <c r="ND82" s="22">
        <v>-4.5999999999999999E-3</v>
      </c>
      <c r="NG82" s="40">
        <v>-6.0000000000000001E-3</v>
      </c>
      <c r="NJ82" s="86">
        <v>-6.3E-3</v>
      </c>
      <c r="NM82" s="22">
        <v>-5.8999999999999999E-3</v>
      </c>
      <c r="NP82" s="40">
        <v>-8.8999999999999999E-3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MO83" s="47">
        <v>-2.3699999999999999E-2</v>
      </c>
      <c r="MR83" s="7">
        <v>-1.17E-2</v>
      </c>
      <c r="MS83" t="s">
        <v>62</v>
      </c>
      <c r="MU83" s="47">
        <v>-1.06E-2</v>
      </c>
      <c r="MX83" s="47">
        <v>-1.0500000000000001E-2</v>
      </c>
      <c r="NA83" s="47">
        <v>-1.54E-2</v>
      </c>
      <c r="ND83" s="30">
        <v>-2.0400000000000001E-2</v>
      </c>
      <c r="NE83" t="s">
        <v>62</v>
      </c>
      <c r="NG83" s="86">
        <v>-1.6400000000000001E-2</v>
      </c>
      <c r="NJ83" s="40">
        <v>-1.7600000000000001E-2</v>
      </c>
      <c r="NM83" s="34">
        <v>-8.2000000000000007E-3</v>
      </c>
      <c r="NP83" s="22">
        <v>-0.01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MO84" s="7">
        <v>-3.9199999999999999E-2</v>
      </c>
      <c r="MR84" s="47">
        <v>-1.7299999999999999E-2</v>
      </c>
      <c r="MU84" s="30">
        <v>-1.2800000000000001E-2</v>
      </c>
      <c r="MX84" s="7">
        <v>-1.54E-2</v>
      </c>
      <c r="NA84" s="7">
        <v>-2.9100000000000001E-2</v>
      </c>
      <c r="ND84" s="34">
        <v>-4.2299999999999997E-2</v>
      </c>
      <c r="NG84" s="34">
        <v>-2.52E-2</v>
      </c>
      <c r="NJ84" s="30">
        <v>-1.89E-2</v>
      </c>
      <c r="NM84" s="30">
        <v>-1.37E-2</v>
      </c>
      <c r="NP84" s="34">
        <v>-4.8800000000000003E-2</v>
      </c>
      <c r="NS84" t="s">
        <v>62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MU86" s="48" t="s">
        <v>122</v>
      </c>
      <c r="MV86" s="599" t="s">
        <v>114</v>
      </c>
      <c r="MW86" s="49" t="s">
        <v>62</v>
      </c>
      <c r="MX86" s="49" t="s">
        <v>62</v>
      </c>
      <c r="MY86" s="48" t="s">
        <v>3</v>
      </c>
      <c r="MZ86" s="48" t="s">
        <v>4</v>
      </c>
      <c r="NA86" s="48" t="s">
        <v>5</v>
      </c>
      <c r="NB86" s="48" t="s">
        <v>6</v>
      </c>
      <c r="NC86" s="48" t="s">
        <v>7</v>
      </c>
      <c r="ND86" s="49" t="s">
        <v>62</v>
      </c>
      <c r="NE86" s="49" t="s">
        <v>62</v>
      </c>
      <c r="NF86" s="48" t="s">
        <v>10</v>
      </c>
      <c r="NG86" s="48" t="s">
        <v>11</v>
      </c>
      <c r="NH86" s="48" t="s">
        <v>12</v>
      </c>
      <c r="NI86" s="48" t="s">
        <v>13</v>
      </c>
      <c r="NJ86" s="48" t="s">
        <v>14</v>
      </c>
      <c r="NK86" s="49" t="s">
        <v>62</v>
      </c>
      <c r="NL86" s="49" t="s">
        <v>62</v>
      </c>
      <c r="NM86" s="48" t="s">
        <v>17</v>
      </c>
      <c r="NN86" s="48" t="s">
        <v>18</v>
      </c>
      <c r="NO86" s="48" t="s">
        <v>19</v>
      </c>
      <c r="NP86" s="48" t="s">
        <v>20</v>
      </c>
      <c r="NQ86" s="48" t="s">
        <v>21</v>
      </c>
      <c r="NR86" s="49" t="s">
        <v>62</v>
      </c>
      <c r="NS86" s="49" t="s">
        <v>62</v>
      </c>
      <c r="NT86" s="48" t="s">
        <v>24</v>
      </c>
      <c r="NU86" s="48" t="s">
        <v>25</v>
      </c>
      <c r="NV86" s="48" t="s">
        <v>26</v>
      </c>
      <c r="NW86" s="48" t="s">
        <v>27</v>
      </c>
      <c r="NX86" s="48" t="s">
        <v>28</v>
      </c>
      <c r="NY86" s="49" t="s">
        <v>62</v>
      </c>
      <c r="NZ86" s="49" t="s">
        <v>62</v>
      </c>
      <c r="OA86" s="49" t="s">
        <v>62</v>
      </c>
      <c r="OB86" s="49"/>
      <c r="OC86" s="49"/>
      <c r="OD86" s="272" t="s">
        <v>122</v>
      </c>
      <c r="OF86" s="48" t="s">
        <v>160</v>
      </c>
      <c r="OG86" s="48" t="s">
        <v>161</v>
      </c>
      <c r="OH86" s="48" t="s">
        <v>162</v>
      </c>
      <c r="OI86" s="48" t="s">
        <v>163</v>
      </c>
      <c r="OJ86" s="48" t="s">
        <v>119</v>
      </c>
      <c r="OK86" s="48" t="s">
        <v>160</v>
      </c>
      <c r="OL86" s="48" t="s">
        <v>161</v>
      </c>
      <c r="OM86" s="48" t="s">
        <v>162</v>
      </c>
      <c r="ON86" s="48" t="s">
        <v>164</v>
      </c>
      <c r="OO86" s="48" t="s">
        <v>165</v>
      </c>
      <c r="OR86" s="48" t="s">
        <v>119</v>
      </c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MV87" t="s">
        <v>62</v>
      </c>
      <c r="MW87" s="53"/>
      <c r="MX87" s="53"/>
      <c r="MY87" s="47">
        <v>0.1938</v>
      </c>
      <c r="MZ87" s="47">
        <v>0.17649999999999999</v>
      </c>
      <c r="NA87" s="47">
        <v>0.16589999999999999</v>
      </c>
      <c r="NB87" s="47">
        <v>0.15540000000000001</v>
      </c>
      <c r="NC87" s="16">
        <v>0.16739999999999999</v>
      </c>
      <c r="ND87" s="53"/>
      <c r="NE87" s="53"/>
      <c r="NF87" s="16">
        <v>0.1792</v>
      </c>
      <c r="NG87" s="16">
        <v>0.19409999999999999</v>
      </c>
      <c r="NH87" s="16">
        <v>0.18909999999999999</v>
      </c>
      <c r="NI87" s="16">
        <v>0.184</v>
      </c>
      <c r="NJ87" s="47">
        <v>0.1993</v>
      </c>
      <c r="NK87" s="53"/>
      <c r="NL87" s="53"/>
      <c r="NM87" s="53"/>
      <c r="NN87" s="53"/>
      <c r="NO87" s="53"/>
      <c r="NP87" s="15"/>
      <c r="NQ87" s="15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495" t="s">
        <v>32</v>
      </c>
      <c r="OC87" s="3" t="s">
        <v>33</v>
      </c>
      <c r="OD87" s="495" t="s">
        <v>34</v>
      </c>
      <c r="OF87" s="34">
        <v>3.5799999999999998E-2</v>
      </c>
      <c r="OG87" s="40">
        <v>1.55E-2</v>
      </c>
      <c r="OH87" s="34">
        <v>2.35E-2</v>
      </c>
      <c r="OI87" s="16">
        <v>2.52E-2</v>
      </c>
      <c r="OJ87" s="40">
        <v>1.95E-2</v>
      </c>
      <c r="OK87" s="7">
        <v>2.5499999999999998E-2</v>
      </c>
      <c r="OL87" s="22">
        <v>2.64E-2</v>
      </c>
      <c r="OM87" s="47">
        <v>2.0799999999999999E-2</v>
      </c>
      <c r="ON87" s="40">
        <v>1.2500000000000001E-2</v>
      </c>
      <c r="OO87" s="86">
        <v>2.29E-2</v>
      </c>
      <c r="OQ87" s="47">
        <v>1.06E-2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MW88" s="53"/>
      <c r="MX88" s="53"/>
      <c r="MY88" s="16">
        <v>0.1384</v>
      </c>
      <c r="MZ88" s="16">
        <v>0.1368</v>
      </c>
      <c r="NA88" s="16">
        <v>0.12959999999999999</v>
      </c>
      <c r="NB88" s="16">
        <v>0.15479999999999999</v>
      </c>
      <c r="NC88" s="47">
        <v>0.14000000000000001</v>
      </c>
      <c r="ND88" s="53"/>
      <c r="NE88" s="53"/>
      <c r="NF88" s="47">
        <v>0.1411</v>
      </c>
      <c r="NG88" s="47">
        <v>0.1396</v>
      </c>
      <c r="NH88" s="47">
        <v>0.16039999999999999</v>
      </c>
      <c r="NI88" s="47">
        <v>0.16950000000000001</v>
      </c>
      <c r="NJ88" s="16">
        <v>0.1812</v>
      </c>
      <c r="NK88" s="53"/>
      <c r="NL88" s="53"/>
      <c r="NM88" s="53"/>
      <c r="NN88" s="53"/>
      <c r="NO88" s="53"/>
      <c r="NP88" s="6" t="s">
        <v>62</v>
      </c>
      <c r="NQ88" s="6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 t="e">
        <f>MIN(OP113:OP113,#REF!,#REF!,#REF!,#REF!,#REF!,#REF!)</f>
        <v>#REF!</v>
      </c>
      <c r="OC88" s="51" t="e">
        <f>AVERAGE(OQ113:OQ113,#REF!,#REF!,#REF!,#REF!,#REF!,#REF!)</f>
        <v>#REF!</v>
      </c>
      <c r="OD88" s="53" t="e">
        <f>MAX(OR113:OR113,#REF!,#REF!,#REF!,#REF!,#REF!,#REF!)</f>
        <v>#REF!</v>
      </c>
      <c r="OF88" s="86">
        <v>2.3900000000000001E-2</v>
      </c>
      <c r="OG88" s="22">
        <v>1.1900000000000001E-2</v>
      </c>
      <c r="OH88" s="7">
        <v>1.3100000000000001E-2</v>
      </c>
      <c r="OI88" s="40">
        <v>1.3899999999999999E-2</v>
      </c>
      <c r="OJ88" s="34">
        <v>1.83E-2</v>
      </c>
      <c r="OK88" s="40">
        <v>2.41E-2</v>
      </c>
      <c r="OL88" s="16">
        <v>1.49E-2</v>
      </c>
      <c r="OM88" s="7">
        <v>1.9699999999999999E-2</v>
      </c>
      <c r="ON88" s="47">
        <v>1.01E-2</v>
      </c>
      <c r="OO88" s="40">
        <v>5.3E-3</v>
      </c>
      <c r="OQ88" s="30">
        <v>7.7999999999999996E-3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MU89" t="s">
        <v>62</v>
      </c>
      <c r="MV89" t="s">
        <v>62</v>
      </c>
      <c r="MW89" s="53"/>
      <c r="MX89" s="53"/>
      <c r="MY89" s="7">
        <v>5.1299999999999998E-2</v>
      </c>
      <c r="MZ89" s="7">
        <v>3.9600000000000003E-2</v>
      </c>
      <c r="NA89" s="7">
        <v>5.2699999999999997E-2</v>
      </c>
      <c r="NB89" s="7">
        <v>3.73E-2</v>
      </c>
      <c r="NC89" s="86">
        <v>2.9899999999999999E-2</v>
      </c>
      <c r="ND89" s="53"/>
      <c r="NE89" s="53"/>
      <c r="NF89" s="86">
        <v>3.4700000000000002E-2</v>
      </c>
      <c r="NG89" s="7">
        <v>3.7199999999999997E-2</v>
      </c>
      <c r="NH89" s="7">
        <v>5.6899999999999999E-2</v>
      </c>
      <c r="NI89" s="7">
        <v>5.8999999999999997E-2</v>
      </c>
      <c r="NJ89" s="7">
        <v>0.10150000000000001</v>
      </c>
      <c r="NK89" s="53"/>
      <c r="NL89" s="53"/>
      <c r="NM89" s="53"/>
      <c r="NN89" s="53"/>
      <c r="NO89" s="53"/>
      <c r="NQ89" s="6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4" t="s">
        <v>73</v>
      </c>
      <c r="OD89" s="53"/>
      <c r="OF89" s="16">
        <v>1.15E-2</v>
      </c>
      <c r="OG89" s="30">
        <v>7.1999999999999998E-3</v>
      </c>
      <c r="OH89" s="22">
        <v>4.7999999999999996E-3</v>
      </c>
      <c r="OI89" s="86">
        <v>1.0200000000000001E-2</v>
      </c>
      <c r="OJ89" s="16">
        <v>1.26E-2</v>
      </c>
      <c r="OK89" s="16">
        <v>1.18E-2</v>
      </c>
      <c r="OL89" s="30">
        <v>4.3E-3</v>
      </c>
      <c r="OM89" s="34">
        <v>8.0000000000000002E-3</v>
      </c>
      <c r="ON89" s="16">
        <v>8.3000000000000001E-3</v>
      </c>
      <c r="OO89" s="22">
        <v>-6.9999999999999999E-4</v>
      </c>
      <c r="OQ89" s="40">
        <v>5.3E-3</v>
      </c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MU90" t="s">
        <v>62</v>
      </c>
      <c r="MW90" s="53"/>
      <c r="MX90" s="53"/>
      <c r="MY90" s="86">
        <v>3.9600000000000003E-2</v>
      </c>
      <c r="MZ90" s="86">
        <v>3.0200000000000001E-2</v>
      </c>
      <c r="NA90" s="86">
        <v>2.2599999999999999E-2</v>
      </c>
      <c r="NB90" s="86">
        <v>3.2800000000000003E-2</v>
      </c>
      <c r="NC90" s="7">
        <v>8.2000000000000007E-3</v>
      </c>
      <c r="ND90" s="53"/>
      <c r="NE90" s="53"/>
      <c r="NF90" s="7">
        <v>3.3700000000000001E-2</v>
      </c>
      <c r="NG90" s="40">
        <v>1.89E-2</v>
      </c>
      <c r="NH90" s="86">
        <v>1.2E-2</v>
      </c>
      <c r="NI90" s="86">
        <v>2.4199999999999999E-2</v>
      </c>
      <c r="NJ90" s="86">
        <v>2.75E-2</v>
      </c>
      <c r="NK90" s="53"/>
      <c r="NL90" s="53"/>
      <c r="NM90" s="53"/>
      <c r="NN90" s="53"/>
      <c r="NO90" s="53"/>
      <c r="NP90" s="6" t="s">
        <v>62</v>
      </c>
      <c r="NQ90" s="6"/>
      <c r="NR90" s="53"/>
      <c r="NS90" s="53"/>
      <c r="NT90" s="53"/>
      <c r="NU90" s="53"/>
      <c r="NV90" s="53"/>
      <c r="NW90" s="53"/>
      <c r="NX90" s="53"/>
      <c r="NY90" s="53"/>
      <c r="NZ90" s="53"/>
      <c r="OA90" s="53"/>
      <c r="OB90" s="53"/>
      <c r="OC90" s="54" t="s">
        <v>74</v>
      </c>
      <c r="OD90" s="53"/>
      <c r="OF90" s="30">
        <v>8.0999999999999996E-3</v>
      </c>
      <c r="OG90" s="34">
        <v>5.4000000000000003E-3</v>
      </c>
      <c r="OH90" s="40">
        <v>-3.2000000000000002E-3</v>
      </c>
      <c r="OI90" s="30">
        <v>-4.4999999999999997E-3</v>
      </c>
      <c r="OJ90" s="22">
        <v>8.9999999999999998E-4</v>
      </c>
      <c r="OK90" s="86">
        <v>4.7999999999999996E-3</v>
      </c>
      <c r="OL90" s="7">
        <v>3.5000000000000001E-3</v>
      </c>
      <c r="OM90" s="22">
        <v>-6.9999999999999999E-4</v>
      </c>
      <c r="ON90" s="86">
        <v>1.1000000000000001E-3</v>
      </c>
      <c r="OO90" s="7">
        <v>-8.0000000000000004E-4</v>
      </c>
      <c r="OQ90" s="7">
        <v>5.1000000000000004E-3</v>
      </c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MU91" t="s">
        <v>62</v>
      </c>
      <c r="MW91" s="53"/>
      <c r="MX91" s="53"/>
      <c r="MY91" s="40">
        <v>-4.4900000000000002E-2</v>
      </c>
      <c r="MZ91" s="40">
        <v>-2.9399999999999999E-2</v>
      </c>
      <c r="NA91" s="40">
        <v>-3.2599999999999997E-2</v>
      </c>
      <c r="NB91" s="40">
        <v>-1.8700000000000001E-2</v>
      </c>
      <c r="NC91" s="40">
        <v>8.0000000000000004E-4</v>
      </c>
      <c r="ND91" s="53"/>
      <c r="NE91" s="53"/>
      <c r="NF91" s="40">
        <v>2.4899999999999999E-2</v>
      </c>
      <c r="NG91" s="86">
        <v>1.83E-2</v>
      </c>
      <c r="NH91" s="40">
        <v>1.2999999999999999E-3</v>
      </c>
      <c r="NI91" s="40">
        <v>1.0800000000000001E-2</v>
      </c>
      <c r="NJ91" s="40">
        <v>1.9E-3</v>
      </c>
      <c r="NK91" s="53"/>
      <c r="NL91" s="53"/>
      <c r="NM91" s="53"/>
      <c r="NN91" s="53"/>
      <c r="NO91" s="53"/>
      <c r="NP91" t="s">
        <v>62</v>
      </c>
      <c r="NQ91" s="6"/>
      <c r="NR91" s="53"/>
      <c r="NS91" s="53"/>
      <c r="NT91" s="53"/>
      <c r="NU91" s="53"/>
      <c r="NV91" s="53"/>
      <c r="NW91" s="53"/>
      <c r="NX91" s="53"/>
      <c r="NY91" s="53"/>
      <c r="NZ91" s="53"/>
      <c r="OA91" s="53"/>
      <c r="OB91" s="3" t="s">
        <v>32</v>
      </c>
      <c r="OC91" s="3" t="s">
        <v>33</v>
      </c>
      <c r="OD91" s="3" t="s">
        <v>34</v>
      </c>
      <c r="OF91" s="40">
        <v>5.9999999999999995E-4</v>
      </c>
      <c r="OG91" s="16">
        <v>-1.6000000000000001E-3</v>
      </c>
      <c r="OH91" s="16">
        <v>-7.1999999999999998E-3</v>
      </c>
      <c r="OI91" s="22">
        <v>-8.6E-3</v>
      </c>
      <c r="OJ91" s="86">
        <v>-2.8999999999999998E-3</v>
      </c>
      <c r="OK91" s="47">
        <v>1.1000000000000001E-3</v>
      </c>
      <c r="OL91" s="47">
        <v>-1.5E-3</v>
      </c>
      <c r="OM91" s="16">
        <v>-5.0000000000000001E-3</v>
      </c>
      <c r="ON91" s="7">
        <v>-2.3E-3</v>
      </c>
      <c r="OO91" s="30">
        <v>-1E-3</v>
      </c>
      <c r="OQ91" s="16">
        <v>-3.8999999999999998E-3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MW92" s="53"/>
      <c r="MX92" s="53"/>
      <c r="MY92" s="30">
        <v>-5.0599999999999999E-2</v>
      </c>
      <c r="MZ92" s="30">
        <v>-4.3400000000000001E-2</v>
      </c>
      <c r="NA92" s="30">
        <v>-5.62E-2</v>
      </c>
      <c r="NB92" s="30">
        <v>-6.0699999999999997E-2</v>
      </c>
      <c r="NC92" s="30">
        <v>-6.4600000000000005E-2</v>
      </c>
      <c r="ND92" s="53"/>
      <c r="NE92" s="53"/>
      <c r="NF92" s="30">
        <v>-8.5000000000000006E-2</v>
      </c>
      <c r="NG92" s="30">
        <v>-8.0699999999999994E-2</v>
      </c>
      <c r="NH92" s="22">
        <v>-8.6900000000000005E-2</v>
      </c>
      <c r="NI92" s="22">
        <v>-9.2799999999999994E-2</v>
      </c>
      <c r="NJ92" s="22">
        <v>-0.1028</v>
      </c>
      <c r="NK92" s="53"/>
      <c r="NL92" s="53"/>
      <c r="NM92" s="53"/>
      <c r="NN92" s="53"/>
      <c r="NO92" s="53"/>
      <c r="NP92" s="6"/>
      <c r="NQ92" s="6"/>
      <c r="NR92" s="53"/>
      <c r="NS92" s="53"/>
      <c r="NT92" s="53"/>
      <c r="NU92" s="53"/>
      <c r="NV92" s="53"/>
      <c r="NW92" s="53"/>
      <c r="NX92" s="53"/>
      <c r="NY92" s="53"/>
      <c r="NZ92" s="53"/>
      <c r="OA92" s="53"/>
      <c r="OB92" s="51" t="e">
        <f>MIN(#REF!,#REF!,#REF!,#REF!,#REF!,#REF!,#REF!,#REF!)</f>
        <v>#REF!</v>
      </c>
      <c r="OC92" s="51" t="e">
        <f>AVERAGE(#REF!,#REF!,#REF!,#REF!,#REF!,#REF!,#REF!,#REF!)</f>
        <v>#REF!</v>
      </c>
      <c r="OD92" s="51" t="e">
        <f>MAX(#REF!,#REF!,#REF!,#REF!,#REF!,#REF!,#REF!,#REF!)</f>
        <v>#REF!</v>
      </c>
      <c r="OF92" s="22">
        <v>-1.7000000000000001E-2</v>
      </c>
      <c r="OG92" s="86">
        <v>-9.4000000000000004E-3</v>
      </c>
      <c r="OH92" s="86">
        <v>-7.6E-3</v>
      </c>
      <c r="OI92" s="34">
        <v>-1.03E-2</v>
      </c>
      <c r="OJ92" s="30">
        <v>-3.8999999999999998E-3</v>
      </c>
      <c r="OK92" s="22">
        <v>-4.5999999999999999E-3</v>
      </c>
      <c r="OL92" s="40">
        <v>-6.0000000000000001E-3</v>
      </c>
      <c r="OM92" s="86">
        <v>-6.3E-3</v>
      </c>
      <c r="ON92" s="22">
        <v>-3.7000000000000002E-3</v>
      </c>
      <c r="OO92" s="16">
        <v>-4.3E-3</v>
      </c>
      <c r="OQ92" s="34">
        <v>-4.4999999999999997E-3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MU93" t="s">
        <v>62</v>
      </c>
      <c r="MW93" s="53"/>
      <c r="MX93" s="53"/>
      <c r="MY93" s="22">
        <v>-0.11700000000000001</v>
      </c>
      <c r="MZ93" s="22">
        <v>-0.1051</v>
      </c>
      <c r="NA93" s="22">
        <v>-0.1003</v>
      </c>
      <c r="NB93" s="22">
        <v>-0.1089</v>
      </c>
      <c r="NC93" s="22">
        <v>-0.108</v>
      </c>
      <c r="ND93" s="53"/>
      <c r="NE93" s="53"/>
      <c r="NF93" s="22">
        <v>-0.11260000000000001</v>
      </c>
      <c r="NG93" s="22">
        <v>-8.6199999999999999E-2</v>
      </c>
      <c r="NH93" s="30">
        <v>-9.9599999999999994E-2</v>
      </c>
      <c r="NI93" s="30">
        <v>-0.1133</v>
      </c>
      <c r="NJ93" s="30">
        <v>-0.11840000000000001</v>
      </c>
      <c r="NK93" s="53"/>
      <c r="NL93" s="53"/>
      <c r="NM93" s="53"/>
      <c r="NN93" s="53"/>
      <c r="NO93" s="53"/>
      <c r="NP93" s="6"/>
      <c r="NQ93" s="6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4" t="s">
        <v>75</v>
      </c>
      <c r="OD93" s="53"/>
      <c r="OF93" s="47">
        <v>-2.3699999999999999E-2</v>
      </c>
      <c r="OG93" s="7">
        <v>-1.17E-2</v>
      </c>
      <c r="OH93" s="47">
        <v>-1.06E-2</v>
      </c>
      <c r="OI93" s="47">
        <v>-1.0500000000000001E-2</v>
      </c>
      <c r="OJ93" s="47">
        <v>-1.54E-2</v>
      </c>
      <c r="OK93" s="30">
        <v>-2.0400000000000001E-2</v>
      </c>
      <c r="OL93" s="86">
        <v>-1.6400000000000001E-2</v>
      </c>
      <c r="OM93" s="40">
        <v>-1.7600000000000001E-2</v>
      </c>
      <c r="ON93" s="34">
        <v>-3.0999999999999999E-3</v>
      </c>
      <c r="OO93" s="47">
        <v>-9.4000000000000004E-3</v>
      </c>
      <c r="OQ93" s="86">
        <v>-7.1000000000000004E-3</v>
      </c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 t="s">
        <v>62</v>
      </c>
      <c r="MV94"/>
      <c r="MW94" s="570" t="s">
        <v>62</v>
      </c>
      <c r="MX94" s="570" t="s">
        <v>62</v>
      </c>
      <c r="MY94" s="306">
        <v>-0.21060000000000001</v>
      </c>
      <c r="MZ94" s="306">
        <v>-0.20519999999999999</v>
      </c>
      <c r="NA94" s="306">
        <v>-0.1817</v>
      </c>
      <c r="NB94" s="306">
        <v>-0.192</v>
      </c>
      <c r="NC94" s="306">
        <v>-0.17369999999999999</v>
      </c>
      <c r="ND94" s="570" t="s">
        <v>62</v>
      </c>
      <c r="NE94" s="570" t="s">
        <v>62</v>
      </c>
      <c r="NF94" s="306">
        <v>-0.216</v>
      </c>
      <c r="NG94" s="306">
        <v>-0.2412</v>
      </c>
      <c r="NH94" s="306">
        <v>-0.23319999999999999</v>
      </c>
      <c r="NI94" s="306">
        <v>-0.2414</v>
      </c>
      <c r="NJ94" s="34">
        <v>-0.29020000000000001</v>
      </c>
      <c r="NK94" s="570" t="s">
        <v>62</v>
      </c>
      <c r="NL94" s="570" t="s">
        <v>62</v>
      </c>
      <c r="NM94" s="570" t="s">
        <v>62</v>
      </c>
      <c r="NN94" s="570" t="s">
        <v>62</v>
      </c>
      <c r="NO94" s="570"/>
      <c r="NP94" s="6"/>
      <c r="NQ94" s="10" t="s">
        <v>62</v>
      </c>
      <c r="NR94" s="570"/>
      <c r="NS94" s="570"/>
      <c r="NT94" s="570"/>
      <c r="NU94" s="570"/>
      <c r="NV94" s="570"/>
      <c r="NW94" s="570"/>
      <c r="NX94" s="570"/>
      <c r="NY94" s="570"/>
      <c r="NZ94" s="570"/>
      <c r="OA94" s="570"/>
      <c r="OB94" s="570"/>
      <c r="OC94" s="61" t="s">
        <v>76</v>
      </c>
      <c r="OD94" s="570"/>
      <c r="OE94"/>
      <c r="OF94" s="293">
        <v>-3.9199999999999999E-2</v>
      </c>
      <c r="OG94" s="301">
        <v>-1.7299999999999999E-2</v>
      </c>
      <c r="OH94" s="305">
        <v>-1.2800000000000001E-2</v>
      </c>
      <c r="OI94" s="293">
        <v>-1.54E-2</v>
      </c>
      <c r="OJ94" s="293">
        <v>-2.9100000000000001E-2</v>
      </c>
      <c r="OK94" s="306">
        <v>-4.2299999999999997E-2</v>
      </c>
      <c r="OL94" s="306">
        <v>-2.52E-2</v>
      </c>
      <c r="OM94" s="305">
        <v>-1.89E-2</v>
      </c>
      <c r="ON94" s="305">
        <v>-2.29E-2</v>
      </c>
      <c r="OO94" s="306">
        <v>-1.2E-2</v>
      </c>
      <c r="OP94"/>
      <c r="OQ94" s="291">
        <v>-1.3299999999999999E-2</v>
      </c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7"/>
      <c r="NO95" s="567"/>
      <c r="NP95" s="567"/>
      <c r="NQ95" s="567"/>
      <c r="NR95" s="567"/>
      <c r="NS95" s="567"/>
      <c r="NT95" s="567"/>
      <c r="NU95" s="567"/>
      <c r="NV95" s="567"/>
      <c r="NW95" s="567"/>
      <c r="NX95" s="567"/>
      <c r="NY95" s="567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49"/>
      <c r="NN96" s="248"/>
      <c r="NO96" s="70">
        <v>43630</v>
      </c>
      <c r="NP96" s="249"/>
      <c r="NQ96" s="268"/>
      <c r="NR96" s="73">
        <v>43633</v>
      </c>
      <c r="NS96" s="269"/>
      <c r="NT96" s="268"/>
      <c r="NU96" s="73">
        <v>43634</v>
      </c>
      <c r="NV96" s="269"/>
      <c r="NW96" s="268"/>
      <c r="NX96" s="73">
        <v>43635</v>
      </c>
      <c r="NY96" s="269"/>
      <c r="NZ96" s="268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120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122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16">
        <v>0.184</v>
      </c>
      <c r="NN99" s="16">
        <v>0.19320000000000001</v>
      </c>
      <c r="NO99" s="16">
        <v>0.18010000000000001</v>
      </c>
      <c r="NP99" s="47">
        <v>0.1993</v>
      </c>
      <c r="NQ99" s="487"/>
      <c r="NR99" s="53"/>
      <c r="NS99" s="488"/>
      <c r="NT99" s="487"/>
      <c r="NU99" s="53"/>
      <c r="NV99" s="488"/>
      <c r="NW99" s="487"/>
      <c r="NX99" s="53"/>
      <c r="NY99" s="488"/>
      <c r="NZ99" s="487"/>
      <c r="OA99" s="53"/>
      <c r="OB99" s="488"/>
      <c r="OC99" s="487"/>
      <c r="OD99" s="53"/>
      <c r="OE99" s="488"/>
      <c r="OF99" s="48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47">
        <v>0.16950000000000001</v>
      </c>
      <c r="NN100" s="47">
        <v>0.18029999999999999</v>
      </c>
      <c r="NO100" s="47">
        <v>0.18010000000000001</v>
      </c>
      <c r="NP100" s="16">
        <v>0.1812</v>
      </c>
      <c r="NQ100" s="487"/>
      <c r="NR100" s="53"/>
      <c r="NS100" s="488"/>
      <c r="NT100" s="487"/>
      <c r="NU100" s="53"/>
      <c r="NV100" s="488"/>
      <c r="NW100" s="487"/>
      <c r="NX100" s="53"/>
      <c r="NY100" s="488"/>
      <c r="NZ100" s="487"/>
      <c r="OA100" s="53"/>
      <c r="OB100" s="488"/>
      <c r="OC100" s="487"/>
      <c r="OD100" s="53"/>
      <c r="OE100" s="488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7">
        <v>5.8999999999999997E-2</v>
      </c>
      <c r="NN101" s="7">
        <v>6.4600000000000005E-2</v>
      </c>
      <c r="NO101" s="7">
        <v>6.4100000000000004E-2</v>
      </c>
      <c r="NP101" s="7">
        <v>0.10150000000000001</v>
      </c>
      <c r="NQ101" s="487"/>
      <c r="NR101" s="53"/>
      <c r="NS101" s="488"/>
      <c r="NT101" s="487"/>
      <c r="NU101" s="53"/>
      <c r="NV101" s="488"/>
      <c r="NW101" s="487"/>
      <c r="NX101" s="53"/>
      <c r="NY101" s="488"/>
      <c r="NZ101" s="487"/>
      <c r="OA101" s="53"/>
      <c r="OB101" s="488"/>
      <c r="OC101" s="487"/>
      <c r="OD101" s="53"/>
      <c r="OE101" s="488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86">
        <v>2.4199999999999999E-2</v>
      </c>
      <c r="NN102" s="86">
        <v>3.0700000000000002E-2</v>
      </c>
      <c r="NO102" s="86">
        <v>1.7100000000000001E-2</v>
      </c>
      <c r="NP102" s="86">
        <v>2.75E-2</v>
      </c>
      <c r="NQ102" s="487"/>
      <c r="NR102" s="53"/>
      <c r="NS102" s="488"/>
      <c r="NT102" s="487"/>
      <c r="NU102" s="53"/>
      <c r="NV102" s="488"/>
      <c r="NW102" s="487"/>
      <c r="NX102" s="53"/>
      <c r="NY102" s="488"/>
      <c r="NZ102" s="487"/>
      <c r="OA102" s="53"/>
      <c r="OB102" s="488"/>
      <c r="OC102" s="487"/>
      <c r="OD102" s="53"/>
      <c r="OE102" s="488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40">
        <v>1.0800000000000001E-2</v>
      </c>
      <c r="NN103" s="40">
        <v>9.4999999999999998E-3</v>
      </c>
      <c r="NO103" s="40">
        <v>1.61E-2</v>
      </c>
      <c r="NP103" s="40">
        <v>1.9E-3</v>
      </c>
      <c r="NQ103" s="487"/>
      <c r="NR103" s="53"/>
      <c r="NS103" s="488"/>
      <c r="NT103" s="487"/>
      <c r="NU103" s="53"/>
      <c r="NV103" s="488"/>
      <c r="NW103" s="487"/>
      <c r="NX103" s="53"/>
      <c r="NY103" s="488"/>
      <c r="NZ103" s="487"/>
      <c r="OA103" s="53"/>
      <c r="OB103" s="488"/>
      <c r="OC103" s="487"/>
      <c r="OD103" s="53"/>
      <c r="OE103" s="488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22">
        <v>-9.2799999999999994E-2</v>
      </c>
      <c r="NN104" s="22">
        <v>-8.7099999999999997E-2</v>
      </c>
      <c r="NO104" s="22">
        <v>-0.1061</v>
      </c>
      <c r="NP104" s="22">
        <v>-0.1028</v>
      </c>
      <c r="NQ104" s="487"/>
      <c r="NR104" s="53"/>
      <c r="NS104" s="488"/>
      <c r="NT104" s="487"/>
      <c r="NU104" s="53"/>
      <c r="NV104" s="488"/>
      <c r="NW104" s="487"/>
      <c r="NX104" s="53"/>
      <c r="NY104" s="488"/>
      <c r="NZ104" s="487"/>
      <c r="OA104" s="53"/>
      <c r="OB104" s="488"/>
      <c r="OC104" s="487"/>
      <c r="OD104" s="53"/>
      <c r="OE104" s="488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0">
        <v>-0.1133</v>
      </c>
      <c r="NN105" s="30">
        <v>-0.12429999999999999</v>
      </c>
      <c r="NO105" s="30">
        <v>-0.1055</v>
      </c>
      <c r="NP105" s="30">
        <v>-0.11840000000000001</v>
      </c>
      <c r="NQ105" s="487"/>
      <c r="NR105" s="53"/>
      <c r="NS105" s="488"/>
      <c r="NT105" s="487"/>
      <c r="NU105" s="53"/>
      <c r="NV105" s="488"/>
      <c r="NW105" s="487"/>
      <c r="NX105" s="53"/>
      <c r="NY105" s="488"/>
      <c r="NZ105" s="487"/>
      <c r="OA105" s="53"/>
      <c r="OB105" s="488"/>
      <c r="OC105" s="487"/>
      <c r="OD105" s="53"/>
      <c r="OE105" s="488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4">
        <v>-0.2414</v>
      </c>
      <c r="NN106" s="34">
        <v>-0.26690000000000003</v>
      </c>
      <c r="NO106" s="34">
        <v>-0.24590000000000001</v>
      </c>
      <c r="NP106" s="34">
        <v>-0.29020000000000001</v>
      </c>
      <c r="NQ106" s="487"/>
      <c r="NR106" s="53"/>
      <c r="NS106" s="488"/>
      <c r="NT106" s="487"/>
      <c r="NU106" s="53"/>
      <c r="NV106" s="488"/>
      <c r="NW106" s="487"/>
      <c r="NX106" s="53"/>
      <c r="NY106" s="488"/>
      <c r="NZ106" s="487"/>
      <c r="OA106" s="53"/>
      <c r="OB106" s="488"/>
      <c r="OC106" s="487"/>
      <c r="OD106" s="53"/>
      <c r="OE106" s="488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78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448">
        <v>1.0200000000000001E-2</v>
      </c>
      <c r="NN108" s="443">
        <v>1.0800000000000001E-2</v>
      </c>
      <c r="NO108" s="443">
        <v>1.06E-2</v>
      </c>
      <c r="NP108" s="445">
        <v>3.1800000000000002E-2</v>
      </c>
      <c r="NQ108" s="491"/>
      <c r="NR108" s="492"/>
      <c r="NS108" s="493"/>
      <c r="NT108" s="491"/>
      <c r="NU108" s="492"/>
      <c r="NV108" s="493"/>
      <c r="NW108" s="491"/>
      <c r="NX108" s="492"/>
      <c r="NY108" s="493"/>
      <c r="NZ108" s="491"/>
      <c r="OA108" s="492"/>
      <c r="OB108" s="493"/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458">
        <v>-1.18E-2</v>
      </c>
      <c r="NN109" s="463">
        <v>-2.5499999999999998E-2</v>
      </c>
      <c r="NO109" s="363">
        <v>-1.3299999999999999E-2</v>
      </c>
      <c r="NP109" s="455">
        <v>-1.8800000000000001E-2</v>
      </c>
      <c r="NQ109" s="491"/>
      <c r="NR109" s="492"/>
      <c r="NS109" s="493"/>
      <c r="NT109" s="491"/>
      <c r="NU109" s="492"/>
      <c r="NV109" s="493"/>
      <c r="NW109" s="491"/>
      <c r="NX109" s="492"/>
      <c r="NY109" s="493"/>
      <c r="NZ109" s="491"/>
      <c r="OA109" s="492"/>
      <c r="OB109" s="493"/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366">
        <v>1.2200000000000001E-2</v>
      </c>
      <c r="NN110" s="132"/>
      <c r="NO110" s="133" t="s">
        <v>62</v>
      </c>
      <c r="NP110" s="7">
        <v>4.2500000000000003E-2</v>
      </c>
      <c r="NQ110" s="132" t="s">
        <v>62</v>
      </c>
      <c r="NR110" s="133"/>
      <c r="NS110" s="494"/>
      <c r="NT110" s="132"/>
      <c r="NU110" s="133"/>
      <c r="NV110" s="494"/>
      <c r="NW110" s="132"/>
      <c r="NX110" s="133"/>
      <c r="NY110" s="494"/>
      <c r="NZ110" s="132"/>
      <c r="OA110" s="133"/>
      <c r="OB110" s="494"/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456">
        <v>-1.37E-2</v>
      </c>
      <c r="NN111" s="132" t="s">
        <v>62</v>
      </c>
      <c r="NO111" s="133" t="s">
        <v>62</v>
      </c>
      <c r="NP111" s="34">
        <v>-4.8800000000000003E-2</v>
      </c>
      <c r="NQ111" s="132" t="s">
        <v>62</v>
      </c>
      <c r="NR111" s="133" t="s">
        <v>62</v>
      </c>
      <c r="NS111" s="494"/>
      <c r="NT111" s="132" t="s">
        <v>62</v>
      </c>
      <c r="NU111" s="133" t="s">
        <v>62</v>
      </c>
      <c r="NV111" s="494"/>
      <c r="NW111" s="132" t="s">
        <v>62</v>
      </c>
      <c r="NX111" s="133" t="s">
        <v>62</v>
      </c>
      <c r="NY111" s="494"/>
      <c r="NZ111" s="132" t="s">
        <v>62</v>
      </c>
      <c r="OA111" s="133" t="s">
        <v>62</v>
      </c>
      <c r="OB111" s="494"/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MU114" s="48" t="s">
        <v>122</v>
      </c>
      <c r="MV114" s="321" t="s">
        <v>91</v>
      </c>
      <c r="MW114" s="49" t="s">
        <v>62</v>
      </c>
      <c r="MX114" s="49" t="s">
        <v>62</v>
      </c>
      <c r="MY114" s="48" t="s">
        <v>3</v>
      </c>
      <c r="MZ114" s="48" t="s">
        <v>4</v>
      </c>
      <c r="NA114" s="48" t="s">
        <v>5</v>
      </c>
      <c r="NB114" s="48" t="s">
        <v>6</v>
      </c>
      <c r="NC114" s="48" t="s">
        <v>7</v>
      </c>
      <c r="ND114" s="49" t="s">
        <v>62</v>
      </c>
      <c r="NE114" s="49" t="s">
        <v>62</v>
      </c>
      <c r="NF114" s="48" t="s">
        <v>10</v>
      </c>
      <c r="NG114" s="48" t="s">
        <v>11</v>
      </c>
      <c r="NH114" s="48" t="s">
        <v>12</v>
      </c>
      <c r="NI114" s="48" t="s">
        <v>13</v>
      </c>
      <c r="NJ114" s="48" t="s">
        <v>14</v>
      </c>
      <c r="NK114" s="49" t="s">
        <v>62</v>
      </c>
      <c r="NL114" s="49" t="s">
        <v>62</v>
      </c>
      <c r="NM114" s="48" t="s">
        <v>17</v>
      </c>
      <c r="NN114" s="48" t="s">
        <v>18</v>
      </c>
      <c r="NO114" s="48" t="s">
        <v>19</v>
      </c>
      <c r="NP114" s="48" t="s">
        <v>20</v>
      </c>
      <c r="NQ114" s="48" t="s">
        <v>21</v>
      </c>
      <c r="NR114" s="49" t="s">
        <v>62</v>
      </c>
      <c r="NS114" s="49" t="s">
        <v>62</v>
      </c>
      <c r="NT114" s="48" t="s">
        <v>24</v>
      </c>
      <c r="NU114" s="48" t="s">
        <v>25</v>
      </c>
      <c r="NV114" s="48" t="s">
        <v>26</v>
      </c>
      <c r="NW114" s="48" t="s">
        <v>27</v>
      </c>
      <c r="NX114" s="48" t="s">
        <v>28</v>
      </c>
      <c r="NY114" s="49" t="s">
        <v>62</v>
      </c>
      <c r="NZ114" s="49" t="s">
        <v>62</v>
      </c>
      <c r="OA114" s="49" t="s">
        <v>62</v>
      </c>
      <c r="OB114" s="49"/>
      <c r="OC114" s="49"/>
      <c r="OD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MW115" s="53"/>
      <c r="MX115" s="53"/>
      <c r="MY115" s="34">
        <v>3.5799999999999998E-2</v>
      </c>
      <c r="MZ115" s="34">
        <v>4.1200000000000001E-2</v>
      </c>
      <c r="NA115" s="34">
        <v>6.4699999999999994E-2</v>
      </c>
      <c r="NB115" s="34">
        <v>5.4399999999999997E-2</v>
      </c>
      <c r="NC115" s="34">
        <v>7.2700000000000001E-2</v>
      </c>
      <c r="ND115" s="53"/>
      <c r="NE115" s="53"/>
      <c r="NF115" s="40">
        <v>7.0400000000000004E-2</v>
      </c>
      <c r="NG115" s="16">
        <v>6.7199999999999996E-2</v>
      </c>
      <c r="NH115" s="16">
        <v>6.2199999999999998E-2</v>
      </c>
      <c r="NI115" s="16">
        <v>5.7099999999999998E-2</v>
      </c>
      <c r="NJ115" s="16">
        <v>5.4300000000000001E-2</v>
      </c>
      <c r="NK115" s="53"/>
      <c r="NL115" s="53"/>
      <c r="NM115" s="53"/>
      <c r="NN115" s="53"/>
      <c r="NO115" s="53"/>
      <c r="NP115" s="15"/>
      <c r="NQ115" s="15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495" t="s">
        <v>32</v>
      </c>
      <c r="OC115" s="3" t="s">
        <v>33</v>
      </c>
      <c r="OD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MV116" t="s">
        <v>62</v>
      </c>
      <c r="MW116" s="53"/>
      <c r="MX116" s="53"/>
      <c r="MY116" s="86">
        <v>2.3900000000000001E-2</v>
      </c>
      <c r="MZ116" s="40">
        <v>1.61E-2</v>
      </c>
      <c r="NA116" s="40">
        <v>1.29E-2</v>
      </c>
      <c r="NB116" s="16">
        <v>2.7900000000000001E-2</v>
      </c>
      <c r="NC116" s="40">
        <v>4.6300000000000001E-2</v>
      </c>
      <c r="ND116" s="53"/>
      <c r="NE116" s="53"/>
      <c r="NF116" s="16">
        <v>5.2299999999999999E-2</v>
      </c>
      <c r="NG116" s="40">
        <v>6.4399999999999999E-2</v>
      </c>
      <c r="NH116" s="40">
        <v>4.6800000000000001E-2</v>
      </c>
      <c r="NI116" s="40">
        <v>5.6300000000000003E-2</v>
      </c>
      <c r="NJ116" s="40">
        <v>4.7399999999999998E-2</v>
      </c>
      <c r="NK116" s="53"/>
      <c r="NL116" s="53"/>
      <c r="NM116" s="53"/>
      <c r="NN116" s="53"/>
      <c r="NO116" s="53"/>
      <c r="NP116" s="6" t="s">
        <v>62</v>
      </c>
      <c r="NQ116" s="6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>
        <f>MIN(OP173:OP179,OP181:OP186,OP188:OP192,OP194:OP197,OP199:OP201,OP203:OP204,OP206)</f>
        <v>0</v>
      </c>
      <c r="OC116" s="51" t="e">
        <f>AVERAGE(OQ173:OQ179,OQ181:OQ186,OQ188:OQ192,OQ194:OQ197,OQ199:OQ201,OQ203:OQ204,OQ206)</f>
        <v>#DIV/0!</v>
      </c>
      <c r="OD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MW117" s="53"/>
      <c r="MX117" s="53"/>
      <c r="MY117" s="16">
        <v>1.15E-2</v>
      </c>
      <c r="MZ117" s="30">
        <v>1.5299999999999999E-2</v>
      </c>
      <c r="NA117" s="86">
        <v>6.8999999999999999E-3</v>
      </c>
      <c r="NB117" s="40">
        <v>2.6800000000000001E-2</v>
      </c>
      <c r="NC117" s="16">
        <v>4.0500000000000001E-2</v>
      </c>
      <c r="ND117" s="53"/>
      <c r="NE117" s="53"/>
      <c r="NF117" s="34">
        <v>3.04E-2</v>
      </c>
      <c r="NG117" s="22">
        <v>1.38E-2</v>
      </c>
      <c r="NH117" s="34">
        <v>1.32E-2</v>
      </c>
      <c r="NI117" s="86">
        <v>8.5000000000000006E-3</v>
      </c>
      <c r="NJ117" s="86">
        <v>1.18E-2</v>
      </c>
      <c r="NK117" s="53"/>
      <c r="NL117" s="53"/>
      <c r="NM117" s="53"/>
      <c r="NN117" s="53"/>
      <c r="NO117" s="53"/>
      <c r="NQ117" s="6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4" t="s">
        <v>73</v>
      </c>
      <c r="OD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MW118" s="53"/>
      <c r="MX118" s="53"/>
      <c r="MY118" s="30">
        <v>8.0999999999999996E-3</v>
      </c>
      <c r="MZ118" s="86">
        <v>1.4500000000000001E-2</v>
      </c>
      <c r="NA118" s="16">
        <v>2.7000000000000001E-3</v>
      </c>
      <c r="NB118" s="86">
        <v>1.7100000000000001E-2</v>
      </c>
      <c r="NC118" s="86">
        <v>1.4200000000000001E-2</v>
      </c>
      <c r="ND118" s="53"/>
      <c r="NE118" s="53"/>
      <c r="NF118" s="86">
        <v>1.9E-2</v>
      </c>
      <c r="NG118" s="34">
        <v>5.1999999999999998E-3</v>
      </c>
      <c r="NH118" s="22">
        <v>1.3100000000000001E-2</v>
      </c>
      <c r="NI118" s="22">
        <v>7.1999999999999998E-3</v>
      </c>
      <c r="NJ118" s="7">
        <v>1.0999999999999999E-2</v>
      </c>
      <c r="NK118" s="53"/>
      <c r="NL118" s="53"/>
      <c r="NM118" s="53"/>
      <c r="NN118" s="53"/>
      <c r="NO118" s="53"/>
      <c r="NP118" s="6" t="s">
        <v>62</v>
      </c>
      <c r="NQ118" s="6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4" t="s">
        <v>74</v>
      </c>
      <c r="OD118" s="53"/>
      <c r="OE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MU119" t="s">
        <v>62</v>
      </c>
      <c r="MV119" t="s">
        <v>62</v>
      </c>
      <c r="MW119" s="53"/>
      <c r="MX119" s="53"/>
      <c r="MY119" s="40">
        <v>5.9999999999999995E-4</v>
      </c>
      <c r="MZ119" s="16">
        <v>9.9000000000000008E-3</v>
      </c>
      <c r="NA119" s="30">
        <v>2.5000000000000001E-3</v>
      </c>
      <c r="NB119" s="30">
        <v>-2E-3</v>
      </c>
      <c r="NC119" s="30">
        <v>-5.8999999999999999E-3</v>
      </c>
      <c r="ND119" s="53"/>
      <c r="NE119" s="53"/>
      <c r="NF119" s="22">
        <v>-1.26E-2</v>
      </c>
      <c r="NG119" s="86">
        <v>2.5999999999999999E-3</v>
      </c>
      <c r="NH119" s="86">
        <v>-3.7000000000000002E-3</v>
      </c>
      <c r="NI119" s="34">
        <v>5.0000000000000001E-3</v>
      </c>
      <c r="NJ119" s="22">
        <v>-2.8E-3</v>
      </c>
      <c r="NK119" s="53"/>
      <c r="NL119" s="53"/>
      <c r="NM119" s="53"/>
      <c r="NN119" s="53"/>
      <c r="NO119" s="53"/>
      <c r="NP119" t="s">
        <v>62</v>
      </c>
      <c r="NQ119" s="6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3" t="s">
        <v>32</v>
      </c>
      <c r="OC119" s="3" t="s">
        <v>33</v>
      </c>
      <c r="OD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MU120" t="s">
        <v>62</v>
      </c>
      <c r="MW120" s="53"/>
      <c r="MX120" s="53"/>
      <c r="MY120" s="22">
        <v>-1.7000000000000001E-2</v>
      </c>
      <c r="MZ120" s="22">
        <v>-5.1000000000000004E-3</v>
      </c>
      <c r="NA120" s="22">
        <v>-2.9999999999999997E-4</v>
      </c>
      <c r="NB120" s="22">
        <v>-8.8999999999999999E-3</v>
      </c>
      <c r="NC120" s="22">
        <v>-8.0000000000000002E-3</v>
      </c>
      <c r="ND120" s="53"/>
      <c r="NE120" s="53"/>
      <c r="NF120" s="30">
        <v>-2.63E-2</v>
      </c>
      <c r="NG120" s="30">
        <v>-2.1999999999999999E-2</v>
      </c>
      <c r="NH120" s="7">
        <v>-3.3599999999999998E-2</v>
      </c>
      <c r="NI120" s="7">
        <v>-3.15E-2</v>
      </c>
      <c r="NJ120" s="47">
        <v>-1.8200000000000001E-2</v>
      </c>
      <c r="NK120" s="53"/>
      <c r="NL120" s="53"/>
      <c r="NM120" s="53"/>
      <c r="NN120" s="53"/>
      <c r="NO120" s="53"/>
      <c r="NP120" s="6"/>
      <c r="NQ120" s="6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1">
        <f>MIN(OP180,OP187,OP193,OP198,OP202,OP205,OP207,OP208)</f>
        <v>0</v>
      </c>
      <c r="OC120" s="51" t="e">
        <f>AVERAGE(OQ180,OQ187,OQ193,OQ198,OQ202,OQ205,OQ207,#REF!)</f>
        <v>#REF!</v>
      </c>
      <c r="OD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 t="s">
        <v>62</v>
      </c>
      <c r="MW121" s="53"/>
      <c r="MX121" s="53"/>
      <c r="MY121" s="47">
        <v>-2.3699999999999999E-2</v>
      </c>
      <c r="MZ121" s="47">
        <v>-4.1000000000000002E-2</v>
      </c>
      <c r="NA121" s="7">
        <v>-3.78E-2</v>
      </c>
      <c r="NB121" s="7">
        <v>-5.3199999999999997E-2</v>
      </c>
      <c r="NC121" s="47">
        <v>-7.7499999999999999E-2</v>
      </c>
      <c r="ND121" s="53"/>
      <c r="NE121" s="53"/>
      <c r="NF121" s="7">
        <v>-5.6800000000000003E-2</v>
      </c>
      <c r="NG121" s="7">
        <v>-5.33E-2</v>
      </c>
      <c r="NH121" s="30">
        <v>-4.0899999999999999E-2</v>
      </c>
      <c r="NI121" s="47">
        <v>-4.8000000000000001E-2</v>
      </c>
      <c r="NJ121" s="34">
        <v>-4.3799999999999999E-2</v>
      </c>
      <c r="NK121" s="53"/>
      <c r="NL121" s="53"/>
      <c r="NM121" s="53"/>
      <c r="NN121" s="53"/>
      <c r="NO121" s="53"/>
      <c r="NP121" s="6"/>
      <c r="NQ121" s="6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4" t="s">
        <v>75</v>
      </c>
      <c r="OD121" s="53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MV122" t="s">
        <v>62</v>
      </c>
      <c r="MW122" s="53"/>
      <c r="MX122" s="53" t="s">
        <v>62</v>
      </c>
      <c r="MY122" s="7">
        <v>-3.9199999999999999E-2</v>
      </c>
      <c r="MZ122" s="7">
        <v>-5.0900000000000001E-2</v>
      </c>
      <c r="NA122" s="47">
        <v>-5.16E-2</v>
      </c>
      <c r="NB122" s="47">
        <v>-6.2100000000000002E-2</v>
      </c>
      <c r="NC122" s="7">
        <v>-8.2299999999999998E-2</v>
      </c>
      <c r="ND122" s="53" t="s">
        <v>62</v>
      </c>
      <c r="NE122" s="53" t="s">
        <v>62</v>
      </c>
      <c r="NF122" s="47">
        <v>-7.6399999999999996E-2</v>
      </c>
      <c r="NG122" s="47">
        <v>-7.7899999999999997E-2</v>
      </c>
      <c r="NH122" s="47">
        <v>-5.7099999999999998E-2</v>
      </c>
      <c r="NI122" s="30">
        <v>-5.4600000000000003E-2</v>
      </c>
      <c r="NJ122" s="30">
        <v>-5.9700000000000003E-2</v>
      </c>
      <c r="NK122" s="53" t="s">
        <v>62</v>
      </c>
      <c r="NL122" s="53" t="s">
        <v>62</v>
      </c>
      <c r="NM122" s="53" t="s">
        <v>62</v>
      </c>
      <c r="NN122" s="53" t="s">
        <v>62</v>
      </c>
      <c r="NO122" s="53" t="s">
        <v>62</v>
      </c>
      <c r="NQ122" s="10"/>
      <c r="NR122" s="53"/>
      <c r="NS122" s="53"/>
      <c r="NT122" s="53"/>
      <c r="NU122" s="53"/>
      <c r="NV122" s="53" t="s">
        <v>62</v>
      </c>
      <c r="NW122" s="53"/>
      <c r="NX122" s="53"/>
      <c r="NY122" s="53"/>
      <c r="NZ122" s="53"/>
      <c r="OA122" s="53"/>
      <c r="OB122" s="53"/>
      <c r="OC122" s="61" t="s">
        <v>76</v>
      </c>
      <c r="OD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7"/>
      <c r="NO123" s="567"/>
      <c r="NP123" s="567"/>
      <c r="NQ123" s="567"/>
      <c r="NR123" s="567"/>
      <c r="NS123" s="567"/>
      <c r="NT123" s="567"/>
      <c r="NU123" s="567"/>
      <c r="NV123" s="567"/>
      <c r="NW123" s="567"/>
      <c r="NX123" s="567"/>
      <c r="NY123" s="567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49"/>
      <c r="NN124" s="248"/>
      <c r="NO124" s="70">
        <v>43630</v>
      </c>
      <c r="NP124" s="249"/>
      <c r="NQ124" s="268"/>
      <c r="NR124" s="73">
        <v>43633</v>
      </c>
      <c r="NS124" s="269"/>
      <c r="NT124" s="268"/>
      <c r="NU124" s="73">
        <v>43634</v>
      </c>
      <c r="NV124" s="269"/>
      <c r="NW124" s="268"/>
      <c r="NX124" s="73">
        <v>43635</v>
      </c>
      <c r="NY124" s="269"/>
      <c r="NZ124" s="268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120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119" t="s">
        <v>78</v>
      </c>
      <c r="NU125" s="55" t="s">
        <v>79</v>
      </c>
      <c r="NV125" s="120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122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121" t="s">
        <v>81</v>
      </c>
      <c r="NU126" s="54" t="s">
        <v>82</v>
      </c>
      <c r="NV126" s="122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16">
        <v>5.7099999999999998E-2</v>
      </c>
      <c r="NN127" s="16">
        <v>6.6299999999999998E-2</v>
      </c>
      <c r="NO127" s="16">
        <v>5.3199999999999997E-2</v>
      </c>
      <c r="NP127" s="16">
        <v>5.4300000000000001E-2</v>
      </c>
      <c r="NQ127" s="487"/>
      <c r="NR127" s="53"/>
      <c r="NS127" s="488"/>
      <c r="NT127" s="487"/>
      <c r="NU127" s="53"/>
      <c r="NV127" s="488"/>
      <c r="NW127" s="487"/>
      <c r="NX127" s="53"/>
      <c r="NY127" s="488"/>
      <c r="NZ127" s="487"/>
      <c r="OA127" s="53"/>
      <c r="OB127" s="488"/>
      <c r="OC127" s="487"/>
      <c r="OD127" s="53"/>
      <c r="OE127" s="488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40">
        <v>5.6300000000000003E-2</v>
      </c>
      <c r="NN128" s="40">
        <v>5.5E-2</v>
      </c>
      <c r="NO128" s="40">
        <v>6.1600000000000002E-2</v>
      </c>
      <c r="NP128" s="40">
        <v>4.7399999999999998E-2</v>
      </c>
      <c r="NQ128" s="487"/>
      <c r="NR128" s="53"/>
      <c r="NS128" s="488"/>
      <c r="NT128" s="487"/>
      <c r="NU128" s="53"/>
      <c r="NV128" s="488"/>
      <c r="NW128" s="487"/>
      <c r="NX128" s="53"/>
      <c r="NY128" s="488"/>
      <c r="NZ128" s="487"/>
      <c r="OA128" s="53"/>
      <c r="OB128" s="488"/>
      <c r="OC128" s="487"/>
      <c r="OD128" s="53"/>
      <c r="OE128" s="488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86">
        <v>8.5000000000000006E-3</v>
      </c>
      <c r="NN129" s="86">
        <v>1.4999999999999999E-2</v>
      </c>
      <c r="NO129" s="86">
        <v>1.4E-3</v>
      </c>
      <c r="NP129" s="86">
        <v>1.18E-2</v>
      </c>
      <c r="NQ129" s="487"/>
      <c r="NR129" s="53"/>
      <c r="NS129" s="488"/>
      <c r="NT129" s="487"/>
      <c r="NU129" s="53"/>
      <c r="NV129" s="488"/>
      <c r="NW129" s="487"/>
      <c r="NX129" s="53"/>
      <c r="NY129" s="488"/>
      <c r="NZ129" s="487"/>
      <c r="OA129" s="53"/>
      <c r="OB129" s="488"/>
      <c r="OC129" s="487"/>
      <c r="OD129" s="53"/>
      <c r="OE129" s="488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22">
        <v>7.1999999999999998E-3</v>
      </c>
      <c r="NN130" s="22">
        <v>1.29E-2</v>
      </c>
      <c r="NO130" s="22">
        <v>-6.1000000000000004E-3</v>
      </c>
      <c r="NP130" s="7">
        <v>1.0999999999999999E-2</v>
      </c>
      <c r="NQ130" s="487"/>
      <c r="NR130" s="53"/>
      <c r="NS130" s="488"/>
      <c r="NT130" s="487"/>
      <c r="NU130" s="53"/>
      <c r="NV130" s="488"/>
      <c r="NW130" s="487"/>
      <c r="NX130" s="53"/>
      <c r="NY130" s="488"/>
      <c r="NZ130" s="487"/>
      <c r="OA130" s="53"/>
      <c r="OB130" s="488"/>
      <c r="OC130" s="487"/>
      <c r="OD130" s="53"/>
      <c r="OE130" s="488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4">
        <v>5.0000000000000001E-3</v>
      </c>
      <c r="NN131" s="34">
        <v>-2.0500000000000001E-2</v>
      </c>
      <c r="NO131" s="34">
        <v>5.0000000000000001E-4</v>
      </c>
      <c r="NP131" s="22">
        <v>-2.8E-3</v>
      </c>
      <c r="NQ131" s="487"/>
      <c r="NR131" s="53"/>
      <c r="NS131" s="488"/>
      <c r="NT131" s="487"/>
      <c r="NU131" s="53"/>
      <c r="NV131" s="488"/>
      <c r="NW131" s="487"/>
      <c r="NX131" s="53"/>
      <c r="NY131" s="488"/>
      <c r="NZ131" s="487"/>
      <c r="OA131" s="53"/>
      <c r="OB131" s="488"/>
      <c r="OC131" s="487"/>
      <c r="OD131" s="53"/>
      <c r="OE131" s="488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7">
        <v>-3.15E-2</v>
      </c>
      <c r="NN132" s="7">
        <v>-2.5899999999999999E-2</v>
      </c>
      <c r="NO132" s="7">
        <v>-2.64E-2</v>
      </c>
      <c r="NP132" s="47">
        <v>-1.8200000000000001E-2</v>
      </c>
      <c r="NQ132" s="487"/>
      <c r="NR132" s="53"/>
      <c r="NS132" s="488"/>
      <c r="NT132" s="487"/>
      <c r="NU132" s="53"/>
      <c r="NV132" s="488"/>
      <c r="NW132" s="487"/>
      <c r="NX132" s="53"/>
      <c r="NY132" s="488"/>
      <c r="NZ132" s="487"/>
      <c r="OA132" s="53"/>
      <c r="OB132" s="488"/>
      <c r="OC132" s="487"/>
      <c r="OD132" s="53"/>
      <c r="OE132" s="488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47">
        <v>-4.8000000000000001E-2</v>
      </c>
      <c r="NN133" s="47">
        <v>-3.7199999999999997E-2</v>
      </c>
      <c r="NO133" s="47">
        <v>-3.7400000000000003E-2</v>
      </c>
      <c r="NP133" s="34">
        <v>-4.3799999999999999E-2</v>
      </c>
      <c r="NQ133" s="487"/>
      <c r="NR133" s="53"/>
      <c r="NS133" s="488"/>
      <c r="NT133" s="487"/>
      <c r="NU133" s="53"/>
      <c r="NV133" s="488"/>
      <c r="NW133" s="487"/>
      <c r="NX133" s="53"/>
      <c r="NY133" s="488"/>
      <c r="NZ133" s="487"/>
      <c r="OA133" s="53"/>
      <c r="OB133" s="488"/>
      <c r="OC133" s="487"/>
      <c r="OD133" s="53"/>
      <c r="OE133" s="488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0">
        <v>-5.4600000000000003E-2</v>
      </c>
      <c r="NN134" s="30">
        <v>-6.5600000000000006E-2</v>
      </c>
      <c r="NO134" s="30">
        <v>-4.6800000000000001E-2</v>
      </c>
      <c r="NP134" s="30">
        <v>-5.9700000000000003E-2</v>
      </c>
      <c r="NQ134" s="487"/>
      <c r="NR134" s="53"/>
      <c r="NS134" s="488"/>
      <c r="NT134" s="487"/>
      <c r="NU134" s="53"/>
      <c r="NV134" s="488"/>
      <c r="NW134" s="487"/>
      <c r="NX134" s="53"/>
      <c r="NY134" s="488"/>
      <c r="NZ134" s="487"/>
      <c r="OA134" s="53"/>
      <c r="OB134" s="488"/>
      <c r="OC134" s="487"/>
      <c r="OD134" s="53"/>
      <c r="OE134" s="488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78"/>
      <c r="NN135" s="77"/>
      <c r="NO135" s="56"/>
      <c r="NP135" s="78"/>
      <c r="NQ135" s="77"/>
      <c r="NR135" s="56"/>
      <c r="NS135" s="78"/>
      <c r="NT135" s="77"/>
      <c r="NU135" s="56"/>
      <c r="NV135" s="78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448">
        <v>1.0200000000000001E-2</v>
      </c>
      <c r="NN136" s="443">
        <v>1.0800000000000001E-2</v>
      </c>
      <c r="NO136" s="443">
        <v>1.06E-2</v>
      </c>
      <c r="NP136" s="445">
        <v>3.1800000000000002E-2</v>
      </c>
      <c r="NQ136" s="491"/>
      <c r="NR136" s="492"/>
      <c r="NS136" s="493"/>
      <c r="NT136" s="491"/>
      <c r="NU136" s="492"/>
      <c r="NV136" s="493"/>
      <c r="NW136" s="491"/>
      <c r="NX136" s="492"/>
      <c r="NY136" s="493"/>
      <c r="NZ136" s="491"/>
      <c r="OA136" s="492"/>
      <c r="OB136" s="493"/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458">
        <v>-1.18E-2</v>
      </c>
      <c r="NN137" s="463">
        <v>-2.5499999999999998E-2</v>
      </c>
      <c r="NO137" s="363">
        <v>-1.3299999999999999E-2</v>
      </c>
      <c r="NP137" s="455">
        <v>-1.8800000000000001E-2</v>
      </c>
      <c r="NQ137" s="491"/>
      <c r="NR137" s="492"/>
      <c r="NS137" s="493"/>
      <c r="NT137" s="491"/>
      <c r="NU137" s="492"/>
      <c r="NV137" s="493"/>
      <c r="NW137" s="491"/>
      <c r="NX137" s="492"/>
      <c r="NY137" s="493"/>
      <c r="NZ137" s="491"/>
      <c r="OA137" s="492"/>
      <c r="OB137" s="493"/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366">
        <v>1.2200000000000001E-2</v>
      </c>
      <c r="NN138" s="132"/>
      <c r="NO138" s="133"/>
      <c r="NP138" s="7">
        <v>4.2500000000000003E-2</v>
      </c>
      <c r="NQ138" s="132"/>
      <c r="NR138" s="133"/>
      <c r="NS138" s="494"/>
      <c r="NT138" s="132"/>
      <c r="NU138" s="133"/>
      <c r="NV138" s="494"/>
      <c r="NW138" s="132"/>
      <c r="NX138" s="133"/>
      <c r="NY138" s="494"/>
      <c r="NZ138" s="132"/>
      <c r="OA138" s="133"/>
      <c r="OB138" s="494"/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456">
        <v>-1.37E-2</v>
      </c>
      <c r="NN139" s="132" t="s">
        <v>62</v>
      </c>
      <c r="NO139" s="133" t="s">
        <v>62</v>
      </c>
      <c r="NP139" s="34">
        <v>-4.8800000000000003E-2</v>
      </c>
      <c r="NQ139" s="132" t="s">
        <v>62</v>
      </c>
      <c r="NR139" s="133" t="s">
        <v>62</v>
      </c>
      <c r="NS139" s="494"/>
      <c r="NT139" s="132" t="s">
        <v>62</v>
      </c>
      <c r="NU139" s="133" t="s">
        <v>62</v>
      </c>
      <c r="NV139" s="494"/>
      <c r="NW139" s="132" t="s">
        <v>62</v>
      </c>
      <c r="NX139" s="133" t="s">
        <v>62</v>
      </c>
      <c r="NY139" s="494"/>
      <c r="NZ139" s="132" t="s">
        <v>62</v>
      </c>
      <c r="OA139" s="133" t="s">
        <v>62</v>
      </c>
      <c r="OB139" s="494"/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108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108" x14ac:dyDescent="0.25">
      <c r="CE274" t="s">
        <v>62</v>
      </c>
      <c r="CP274" t="s">
        <v>62</v>
      </c>
    </row>
    <row r="275" spans="2:108" x14ac:dyDescent="0.25">
      <c r="D275" t="s">
        <v>62</v>
      </c>
      <c r="CS275" t="s">
        <v>62</v>
      </c>
    </row>
    <row r="276" spans="2:108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108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108" x14ac:dyDescent="0.25">
      <c r="CD282" t="s">
        <v>62</v>
      </c>
      <c r="CF282" t="s">
        <v>62</v>
      </c>
      <c r="CL282" t="s">
        <v>62</v>
      </c>
    </row>
    <row r="283" spans="2:108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108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108" x14ac:dyDescent="0.25">
      <c r="CG285" t="s">
        <v>62</v>
      </c>
      <c r="CP285" t="s">
        <v>62</v>
      </c>
      <c r="CS285" t="s">
        <v>62</v>
      </c>
    </row>
    <row r="286" spans="2:108" x14ac:dyDescent="0.25">
      <c r="CH286" t="s">
        <v>62</v>
      </c>
      <c r="CK286" t="s">
        <v>62</v>
      </c>
      <c r="CO286" t="s">
        <v>62</v>
      </c>
    </row>
    <row r="287" spans="2:108" x14ac:dyDescent="0.25">
      <c r="CJ287" t="s">
        <v>62</v>
      </c>
    </row>
    <row r="288" spans="2:108" x14ac:dyDescent="0.25">
      <c r="CJ288" t="s">
        <v>62</v>
      </c>
      <c r="CS288" t="s">
        <v>62</v>
      </c>
    </row>
    <row r="289" spans="24:739" x14ac:dyDescent="0.25">
      <c r="CH289" t="s">
        <v>62</v>
      </c>
      <c r="CI289" t="s">
        <v>62</v>
      </c>
      <c r="CJ289" t="s">
        <v>62</v>
      </c>
      <c r="CO289" t="s">
        <v>62</v>
      </c>
    </row>
    <row r="290" spans="24:739" x14ac:dyDescent="0.25">
      <c r="CE290" t="s">
        <v>62</v>
      </c>
      <c r="CG290" t="s">
        <v>62</v>
      </c>
    </row>
    <row r="292" spans="24:739" x14ac:dyDescent="0.25">
      <c r="NO292" t="s">
        <v>62</v>
      </c>
    </row>
    <row r="293" spans="24:739" ht="15.75" thickBot="1" x14ac:dyDescent="0.3">
      <c r="CF293" t="s">
        <v>62</v>
      </c>
      <c r="KT293" t="s">
        <v>62</v>
      </c>
      <c r="NL293" t="s">
        <v>62</v>
      </c>
    </row>
    <row r="294" spans="24:739" ht="15.75" thickBot="1" x14ac:dyDescent="0.3">
      <c r="CN294" t="s">
        <v>62</v>
      </c>
      <c r="LU294" t="s">
        <v>62</v>
      </c>
      <c r="MC294" t="s">
        <v>62</v>
      </c>
      <c r="MD294" t="s">
        <v>62</v>
      </c>
      <c r="ML294" t="s">
        <v>62</v>
      </c>
      <c r="MM294" s="106">
        <v>-1E-4</v>
      </c>
      <c r="MN294" s="22">
        <v>-1.67E-2</v>
      </c>
      <c r="MO294" s="22">
        <v>-1.7000000000000001E-2</v>
      </c>
      <c r="MP294" s="106">
        <v>-1.32E-2</v>
      </c>
      <c r="MQ294" s="22">
        <v>-7.4999999999999997E-3</v>
      </c>
      <c r="MR294" s="22">
        <v>-5.1000000000000004E-3</v>
      </c>
      <c r="MS294" s="106">
        <v>-9.4000000000000004E-3</v>
      </c>
      <c r="MT294" s="22">
        <v>-2.5000000000000001E-3</v>
      </c>
      <c r="MU294" s="22">
        <v>-2.9999999999999997E-4</v>
      </c>
      <c r="MV294" s="106">
        <v>-1.0200000000000001E-2</v>
      </c>
      <c r="MW294" s="22">
        <v>4.7000000000000002E-3</v>
      </c>
      <c r="MX294" s="22">
        <v>-8.8999999999999999E-3</v>
      </c>
      <c r="MY294" s="106">
        <v>6.1999999999999998E-3</v>
      </c>
      <c r="MZ294" s="22">
        <v>8.8000000000000005E-3</v>
      </c>
      <c r="NA294" s="22">
        <v>-8.0000000000000002E-3</v>
      </c>
      <c r="NB294" s="106">
        <v>-4.1999999999999997E-3</v>
      </c>
      <c r="NC294" s="22">
        <v>-2.2700000000000001E-2</v>
      </c>
      <c r="ND294" s="22">
        <v>-1.26E-2</v>
      </c>
      <c r="NE294" s="106">
        <v>-1.5100000000000001E-2</v>
      </c>
      <c r="NF294" s="22">
        <v>5.8999999999999999E-3</v>
      </c>
      <c r="NG294" s="22">
        <v>1.38E-2</v>
      </c>
      <c r="NH294" s="106">
        <v>1.7399999999999999E-2</v>
      </c>
      <c r="NI294" s="22">
        <v>2.8000000000000001E-2</v>
      </c>
      <c r="NJ294" s="22">
        <v>1.3100000000000001E-2</v>
      </c>
      <c r="NK294" s="106">
        <v>9.4000000000000004E-3</v>
      </c>
      <c r="NL294" s="22">
        <v>8.6999999999999994E-3</v>
      </c>
      <c r="NM294" s="22">
        <v>7.1999999999999998E-3</v>
      </c>
      <c r="NN294" s="22">
        <v>1.29E-2</v>
      </c>
      <c r="NO294" s="22">
        <v>-6.1000000000000004E-3</v>
      </c>
    </row>
    <row r="295" spans="24:739" ht="15.75" thickBot="1" x14ac:dyDescent="0.3">
      <c r="CV295" t="s">
        <v>62</v>
      </c>
      <c r="LT295" t="s">
        <v>62</v>
      </c>
      <c r="LU295" t="s">
        <v>62</v>
      </c>
      <c r="LX295" t="s">
        <v>62</v>
      </c>
      <c r="MB295" t="s">
        <v>62</v>
      </c>
      <c r="MC295" t="s">
        <v>62</v>
      </c>
      <c r="MK295" t="s">
        <v>62</v>
      </c>
      <c r="MM295" s="102">
        <v>6.8999999999999999E-3</v>
      </c>
      <c r="MN295" s="86">
        <v>3.8E-3</v>
      </c>
      <c r="MO295" s="86">
        <v>2.3900000000000001E-2</v>
      </c>
      <c r="MP295" s="102">
        <v>2.1399999999999999E-2</v>
      </c>
      <c r="MQ295" s="86">
        <v>1.3599999999999999E-2</v>
      </c>
      <c r="MR295" s="86">
        <v>1.4500000000000001E-2</v>
      </c>
      <c r="MS295" s="102">
        <v>6.7999999999999996E-3</v>
      </c>
      <c r="MT295" s="86">
        <v>9.4000000000000004E-3</v>
      </c>
      <c r="MU295" s="86">
        <v>6.8999999999999999E-3</v>
      </c>
      <c r="MV295" s="102">
        <v>3.8E-3</v>
      </c>
      <c r="MW295" s="86">
        <v>5.4000000000000003E-3</v>
      </c>
      <c r="MX295" s="86">
        <v>1.7100000000000001E-2</v>
      </c>
      <c r="MY295" s="102">
        <v>2.9999999999999997E-4</v>
      </c>
      <c r="MZ295" s="86">
        <v>8.0000000000000004E-4</v>
      </c>
      <c r="NA295" s="86">
        <v>1.4200000000000001E-2</v>
      </c>
      <c r="NB295" s="102">
        <v>1.04E-2</v>
      </c>
      <c r="NC295" s="86">
        <v>1.52E-2</v>
      </c>
      <c r="ND295" s="86">
        <v>1.9E-2</v>
      </c>
      <c r="NE295" s="102">
        <v>2.01E-2</v>
      </c>
      <c r="NF295" s="86">
        <v>8.6999999999999994E-3</v>
      </c>
      <c r="NG295" s="86">
        <v>2.5999999999999999E-3</v>
      </c>
      <c r="NH295" s="102">
        <v>1.23E-2</v>
      </c>
      <c r="NI295" s="86">
        <v>-9.1000000000000004E-3</v>
      </c>
      <c r="NJ295" s="86">
        <v>-3.7000000000000002E-3</v>
      </c>
      <c r="NK295" s="102">
        <v>-2.5999999999999999E-3</v>
      </c>
      <c r="NL295" s="86">
        <v>2.0299999999999999E-2</v>
      </c>
      <c r="NM295" s="86">
        <v>8.5000000000000006E-3</v>
      </c>
      <c r="NN295" s="86">
        <v>1.4999999999999999E-2</v>
      </c>
      <c r="NO295" s="86">
        <v>1.4E-3</v>
      </c>
      <c r="ABK295" t="s">
        <v>62</v>
      </c>
    </row>
    <row r="296" spans="24:739" ht="15.75" thickBot="1" x14ac:dyDescent="0.3">
      <c r="LT296" t="s">
        <v>62</v>
      </c>
      <c r="MJ296" s="8" t="s">
        <v>121</v>
      </c>
      <c r="MK296" s="8" t="s">
        <v>116</v>
      </c>
      <c r="MM296" s="103">
        <v>-7.0000000000000001E-3</v>
      </c>
      <c r="MN296" s="16">
        <v>-2.0999999999999999E-3</v>
      </c>
      <c r="MO296" s="16">
        <v>1.15E-2</v>
      </c>
      <c r="MP296" s="103">
        <v>2.35E-2</v>
      </c>
      <c r="MQ296" s="16">
        <v>1.9300000000000001E-2</v>
      </c>
      <c r="MR296" s="16">
        <v>9.9000000000000008E-3</v>
      </c>
      <c r="MS296" s="103">
        <v>9.4000000000000004E-3</v>
      </c>
      <c r="MT296" s="16">
        <v>1.0999999999999999E-2</v>
      </c>
      <c r="MU296" s="16">
        <v>2.7000000000000001E-3</v>
      </c>
      <c r="MV296" s="103">
        <v>5.7000000000000002E-3</v>
      </c>
      <c r="MW296" s="16">
        <v>1.7100000000000001E-2</v>
      </c>
      <c r="MX296" s="16">
        <v>2.7900000000000001E-2</v>
      </c>
      <c r="MY296" s="103">
        <v>2.4E-2</v>
      </c>
      <c r="MZ296" s="16">
        <v>2.6100000000000002E-2</v>
      </c>
      <c r="NA296" s="16">
        <v>4.0500000000000001E-2</v>
      </c>
      <c r="NB296" s="103">
        <v>4.6399999999999997E-2</v>
      </c>
      <c r="NC296" s="16">
        <v>4.8800000000000003E-2</v>
      </c>
      <c r="ND296" s="16">
        <v>5.2299999999999999E-2</v>
      </c>
      <c r="NE296" s="103">
        <v>6.2199999999999998E-2</v>
      </c>
      <c r="NF296" s="16">
        <v>6.2100000000000002E-2</v>
      </c>
      <c r="NG296" s="16">
        <v>6.7199999999999996E-2</v>
      </c>
      <c r="NH296" s="103">
        <v>7.4899999999999994E-2</v>
      </c>
      <c r="NI296" s="16">
        <v>6.88E-2</v>
      </c>
      <c r="NJ296" s="16">
        <v>6.2199999999999998E-2</v>
      </c>
      <c r="NK296" s="103">
        <v>7.0499999999999993E-2</v>
      </c>
      <c r="NL296" s="16">
        <v>6.6199999999999995E-2</v>
      </c>
      <c r="NM296" s="16">
        <v>5.7099999999999998E-2</v>
      </c>
      <c r="NN296" s="16">
        <v>6.6299999999999998E-2</v>
      </c>
      <c r="NO296" s="16">
        <v>5.3199999999999997E-2</v>
      </c>
    </row>
    <row r="297" spans="24:739" ht="15.75" thickBot="1" x14ac:dyDescent="0.3">
      <c r="CI297" t="s">
        <v>62</v>
      </c>
      <c r="JT297" s="8" t="s">
        <v>126</v>
      </c>
      <c r="JU297" s="505">
        <f t="shared" ref="JU297:MF297" si="95">LINEST(JU298:JU299)</f>
        <v>-1.1800000000000005E-2</v>
      </c>
      <c r="JV297" s="505">
        <f t="shared" si="95"/>
        <v>3.700000000000001E-3</v>
      </c>
      <c r="JW297" s="505">
        <f t="shared" si="95"/>
        <v>3.7500000000000006E-2</v>
      </c>
      <c r="JX297" s="505">
        <f t="shared" si="95"/>
        <v>1.8699999999999998E-2</v>
      </c>
      <c r="JY297" s="505">
        <f t="shared" si="95"/>
        <v>1.9299999999999998E-2</v>
      </c>
      <c r="JZ297" s="505">
        <f t="shared" si="95"/>
        <v>4.4600000000000001E-2</v>
      </c>
      <c r="KA297" s="505">
        <f t="shared" si="95"/>
        <v>5.4900000000000018E-2</v>
      </c>
      <c r="KB297" s="505">
        <f t="shared" si="95"/>
        <v>4.8300000000000017E-2</v>
      </c>
      <c r="KC297" s="505">
        <f t="shared" si="95"/>
        <v>4.6100000000000009E-2</v>
      </c>
      <c r="KD297" s="505">
        <f t="shared" si="95"/>
        <v>0.11140000000000004</v>
      </c>
      <c r="KE297" s="505">
        <f t="shared" si="95"/>
        <v>9.9799999999999986E-2</v>
      </c>
      <c r="KF297" s="505">
        <f t="shared" si="95"/>
        <v>8.9099999999999999E-2</v>
      </c>
      <c r="KG297" s="505">
        <f t="shared" si="95"/>
        <v>4.8500000000000029E-2</v>
      </c>
      <c r="KH297" s="505">
        <f t="shared" si="95"/>
        <v>6.4700000000000008E-2</v>
      </c>
      <c r="KI297" s="505">
        <f t="shared" si="95"/>
        <v>0.10620000000000004</v>
      </c>
      <c r="KJ297" s="505">
        <f t="shared" si="95"/>
        <v>0.12830000000000005</v>
      </c>
      <c r="KK297" s="505">
        <f t="shared" si="95"/>
        <v>0.12830000000000005</v>
      </c>
      <c r="KL297" s="505">
        <f t="shared" si="95"/>
        <v>0.14269999999999999</v>
      </c>
      <c r="KM297" s="505">
        <f t="shared" si="95"/>
        <v>0.17369999999999997</v>
      </c>
      <c r="KN297" s="505">
        <f t="shared" si="95"/>
        <v>0.17560000000000003</v>
      </c>
      <c r="KO297" s="505">
        <f t="shared" si="95"/>
        <v>0.16739999999999999</v>
      </c>
      <c r="KP297" s="505">
        <f t="shared" si="95"/>
        <v>0.15839999999999999</v>
      </c>
      <c r="KQ297" s="505">
        <f t="shared" si="95"/>
        <v>0.15940000000000007</v>
      </c>
      <c r="KR297" s="505">
        <f t="shared" si="95"/>
        <v>0.13700000000000001</v>
      </c>
      <c r="KS297" s="505">
        <f t="shared" si="95"/>
        <v>0.17629999999999998</v>
      </c>
      <c r="KT297" s="505">
        <f t="shared" si="95"/>
        <v>0.19410000000000011</v>
      </c>
      <c r="KU297" s="505">
        <f t="shared" si="95"/>
        <v>0.24349999999999999</v>
      </c>
      <c r="KV297" s="505">
        <f t="shared" si="95"/>
        <v>0.2117</v>
      </c>
      <c r="KW297" s="505">
        <f t="shared" si="95"/>
        <v>0.21610000000000001</v>
      </c>
      <c r="KX297" s="505">
        <f t="shared" si="95"/>
        <v>0.22110000000000013</v>
      </c>
      <c r="KY297" s="505">
        <f t="shared" si="95"/>
        <v>0.23050000000000001</v>
      </c>
      <c r="KZ297" s="505">
        <f t="shared" si="95"/>
        <v>0.26900000000000013</v>
      </c>
      <c r="LA297" s="505">
        <f t="shared" si="95"/>
        <v>0.24310000000000009</v>
      </c>
      <c r="LB297" s="505">
        <f t="shared" si="95"/>
        <v>0.26890000000000008</v>
      </c>
      <c r="LC297" s="505">
        <f t="shared" si="95"/>
        <v>0.24470000000000006</v>
      </c>
      <c r="LD297" s="505">
        <f t="shared" si="95"/>
        <v>0.2651</v>
      </c>
      <c r="LE297" s="505">
        <f t="shared" si="95"/>
        <v>0.29019999999999996</v>
      </c>
      <c r="LF297" s="505">
        <f t="shared" si="95"/>
        <v>0.29970000000000008</v>
      </c>
      <c r="LG297" s="505">
        <f t="shared" si="95"/>
        <v>0.2787</v>
      </c>
      <c r="LH297" s="505">
        <f t="shared" si="95"/>
        <v>0.20290000000000002</v>
      </c>
      <c r="LI297" s="505">
        <f t="shared" si="95"/>
        <v>0.23370000000000002</v>
      </c>
      <c r="LJ297" s="505">
        <f t="shared" si="95"/>
        <v>0.23290000000000011</v>
      </c>
      <c r="LK297" s="505">
        <f t="shared" si="95"/>
        <v>0.2556000000000001</v>
      </c>
      <c r="LL297" s="505">
        <f t="shared" si="95"/>
        <v>0.2477</v>
      </c>
      <c r="LM297" s="505">
        <f t="shared" si="95"/>
        <v>0.22640000000000007</v>
      </c>
      <c r="LN297" s="505">
        <f t="shared" si="95"/>
        <v>0.23190000000000008</v>
      </c>
      <c r="LO297" s="505">
        <f t="shared" si="95"/>
        <v>0.22830000000000003</v>
      </c>
      <c r="LP297" s="505">
        <f t="shared" si="95"/>
        <v>0.23740000000000011</v>
      </c>
      <c r="LQ297" s="505">
        <f>LINEST(LQ298:LQ299)</f>
        <v>0.25090000000000007</v>
      </c>
      <c r="LR297" s="505">
        <f>LINEST(LR298:LR299)</f>
        <v>0.25900000000000001</v>
      </c>
      <c r="LS297" s="505">
        <f t="shared" si="95"/>
        <v>0.27300000000000002</v>
      </c>
      <c r="LT297" s="505">
        <f t="shared" si="95"/>
        <v>0.27979999999999999</v>
      </c>
      <c r="LU297" s="505">
        <f t="shared" si="95"/>
        <v>0.26380000000000003</v>
      </c>
      <c r="LV297" s="505">
        <f t="shared" si="95"/>
        <v>0.26169999999999999</v>
      </c>
      <c r="LW297" s="505">
        <f>LINEST(LW298:LW299)</f>
        <v>0.23680000000000004</v>
      </c>
      <c r="LX297" s="505">
        <f>LINEST(LX298:LX299)</f>
        <v>0.24750000000000011</v>
      </c>
      <c r="LY297" s="505">
        <f t="shared" si="95"/>
        <v>0.25370000000000004</v>
      </c>
      <c r="LZ297" s="505">
        <f t="shared" si="95"/>
        <v>0.24349999999999999</v>
      </c>
      <c r="MA297" s="505">
        <f>LINEST(MA298:MA299)</f>
        <v>0.25140000000000001</v>
      </c>
      <c r="MB297" s="505">
        <f>LINEST(MB298:MB299)</f>
        <v>0.25750000000000012</v>
      </c>
      <c r="MC297" s="505">
        <f t="shared" si="95"/>
        <v>0.2681</v>
      </c>
      <c r="MD297" s="505">
        <f t="shared" si="95"/>
        <v>0.26080000000000003</v>
      </c>
      <c r="ME297" s="505">
        <f t="shared" si="95"/>
        <v>0.24580000000000005</v>
      </c>
      <c r="MF297" s="505">
        <f t="shared" si="95"/>
        <v>0.21140000000000009</v>
      </c>
      <c r="MG297" s="505">
        <f t="shared" ref="MG297:MM297" si="96">LINEST(MG298:MG299)</f>
        <v>0.23190000000000008</v>
      </c>
      <c r="MH297" s="505">
        <f t="shared" si="96"/>
        <v>0.24929999999999999</v>
      </c>
      <c r="MI297" s="505">
        <f t="shared" si="96"/>
        <v>0.29560000000000008</v>
      </c>
      <c r="MJ297" s="505">
        <f t="shared" si="96"/>
        <v>0.31120000000000003</v>
      </c>
      <c r="MK297" s="505">
        <f t="shared" si="96"/>
        <v>0.31409999999999999</v>
      </c>
      <c r="MM297" s="100">
        <v>1.2999999999999999E-3</v>
      </c>
      <c r="MN297" s="40">
        <v>5.9999999999999995E-4</v>
      </c>
      <c r="MO297" s="40">
        <v>5.9999999999999995E-4</v>
      </c>
      <c r="MP297" s="100">
        <v>-1.4E-3</v>
      </c>
      <c r="MQ297" s="40">
        <v>5.1000000000000004E-3</v>
      </c>
      <c r="MR297" s="40">
        <v>1.61E-2</v>
      </c>
      <c r="MS297" s="100">
        <v>1.37E-2</v>
      </c>
      <c r="MT297" s="40">
        <v>1.8800000000000001E-2</v>
      </c>
      <c r="MU297" s="40">
        <v>1.29E-2</v>
      </c>
      <c r="MV297" s="100">
        <v>7.1000000000000004E-3</v>
      </c>
      <c r="MW297" s="40">
        <v>1.1999999999999999E-3</v>
      </c>
      <c r="MX297" s="40">
        <v>2.6800000000000001E-2</v>
      </c>
      <c r="MY297" s="100">
        <v>2.98E-2</v>
      </c>
      <c r="MZ297" s="40">
        <v>3.0099999999999998E-2</v>
      </c>
      <c r="NA297" s="40">
        <v>4.6300000000000001E-2</v>
      </c>
      <c r="NB297" s="100">
        <v>7.0599999999999996E-2</v>
      </c>
      <c r="NC297" s="40">
        <v>7.4300000000000005E-2</v>
      </c>
      <c r="ND297" s="40">
        <v>7.0400000000000004E-2</v>
      </c>
      <c r="NE297" s="100">
        <v>7.6899999999999996E-2</v>
      </c>
      <c r="NF297" s="40">
        <v>8.5699999999999998E-2</v>
      </c>
      <c r="NG297" s="40">
        <v>6.4399999999999999E-2</v>
      </c>
      <c r="NH297" s="100">
        <v>5.7000000000000002E-2</v>
      </c>
      <c r="NI297" s="40">
        <v>5.6899999999999999E-2</v>
      </c>
      <c r="NJ297" s="40">
        <v>4.6800000000000001E-2</v>
      </c>
      <c r="NK297" s="100">
        <v>5.9299999999999999E-2</v>
      </c>
      <c r="NL297" s="40">
        <v>6.4600000000000005E-2</v>
      </c>
      <c r="NM297" s="40">
        <v>5.6300000000000003E-2</v>
      </c>
      <c r="NN297" s="40">
        <v>5.5E-2</v>
      </c>
      <c r="NO297" s="40">
        <v>6.1600000000000002E-2</v>
      </c>
    </row>
    <row r="298" spans="24:739" ht="15.75" thickBot="1" x14ac:dyDescent="0.3">
      <c r="JT298" s="8" t="s">
        <v>121</v>
      </c>
      <c r="JU298" s="30">
        <v>6.6E-3</v>
      </c>
      <c r="JV298" s="30">
        <v>-2.3999999999999998E-3</v>
      </c>
      <c r="JW298" s="30">
        <v>-2.2100000000000002E-2</v>
      </c>
      <c r="JX298" s="104">
        <v>-1.67E-2</v>
      </c>
      <c r="JY298" s="30">
        <v>-1.35E-2</v>
      </c>
      <c r="JZ298" s="30">
        <v>-2.7699999999999999E-2</v>
      </c>
      <c r="KA298" s="104">
        <v>-3.4799999999999998E-2</v>
      </c>
      <c r="KB298" s="30">
        <v>-2.7199999999999998E-2</v>
      </c>
      <c r="KC298" s="30">
        <v>-3.1399999999999997E-2</v>
      </c>
      <c r="KD298" s="104">
        <v>-5.62E-2</v>
      </c>
      <c r="KE298" s="30">
        <v>-4.9599999999999998E-2</v>
      </c>
      <c r="KF298" s="30">
        <v>-4.4400000000000002E-2</v>
      </c>
      <c r="KG298" s="104">
        <v>-1.2500000000000001E-2</v>
      </c>
      <c r="KH298" s="30">
        <v>-9.9000000000000008E-3</v>
      </c>
      <c r="KI298" s="30">
        <v>-2.3800000000000002E-2</v>
      </c>
      <c r="KJ298" s="30">
        <v>-3.0499999999999999E-2</v>
      </c>
      <c r="KK298" s="30">
        <v>-3.0499999999999999E-2</v>
      </c>
      <c r="KL298" s="30">
        <v>-3.7699999999999997E-2</v>
      </c>
      <c r="KM298" s="104">
        <v>-5.28E-2</v>
      </c>
      <c r="KN298" s="30">
        <v>-5.3400000000000003E-2</v>
      </c>
      <c r="KO298" s="30">
        <v>-5.0799999999999998E-2</v>
      </c>
      <c r="KP298" s="104">
        <v>-4.6100000000000002E-2</v>
      </c>
      <c r="KQ298" s="30">
        <v>-4.9700000000000001E-2</v>
      </c>
      <c r="KR298" s="30">
        <v>-4.7300000000000002E-2</v>
      </c>
      <c r="KS298" s="104">
        <v>-7.0499999999999993E-2</v>
      </c>
      <c r="KT298" s="30">
        <v>-8.1199999999999994E-2</v>
      </c>
      <c r="KU298" s="30">
        <v>-9.8799999999999999E-2</v>
      </c>
      <c r="KV298" s="104">
        <v>-9.1700000000000004E-2</v>
      </c>
      <c r="KW298" s="30">
        <v>-9.6299999999999997E-2</v>
      </c>
      <c r="KX298" s="30">
        <v>-9.01E-2</v>
      </c>
      <c r="KY298" s="104">
        <v>-0.1011</v>
      </c>
      <c r="KZ298" s="30">
        <v>-0.11119999999999999</v>
      </c>
      <c r="LA298" s="30">
        <v>-0.10199999999999999</v>
      </c>
      <c r="LB298" s="104">
        <v>-0.1187</v>
      </c>
      <c r="LC298" s="30">
        <v>-0.1067</v>
      </c>
      <c r="LD298" s="30">
        <v>-0.122</v>
      </c>
      <c r="LE298" s="104">
        <v>-0.13059999999999999</v>
      </c>
      <c r="LF298" s="30">
        <v>-0.12920000000000001</v>
      </c>
      <c r="LG298" s="30">
        <v>-0.1323</v>
      </c>
      <c r="LH298" s="104">
        <v>-7.6300000000000007E-2</v>
      </c>
      <c r="LI298" s="30">
        <v>-9.06E-2</v>
      </c>
      <c r="LJ298" s="30">
        <v>-9.8500000000000004E-2</v>
      </c>
      <c r="LK298" s="104">
        <v>-0.1181</v>
      </c>
      <c r="LL298" s="30">
        <v>-0.1202</v>
      </c>
      <c r="LM298" s="30">
        <v>-0.1106</v>
      </c>
      <c r="LN298" s="104">
        <v>-0.1114</v>
      </c>
      <c r="LO298" s="30">
        <v>-0.10929999999999999</v>
      </c>
      <c r="LP298" s="30">
        <v>-0.10680000000000001</v>
      </c>
      <c r="LQ298" s="104">
        <v>-0.11070000000000001</v>
      </c>
      <c r="LR298" s="30">
        <v>-0.10979999999999999</v>
      </c>
      <c r="LS298" s="30">
        <v>-0.1075</v>
      </c>
      <c r="LT298" s="104">
        <v>-0.1179</v>
      </c>
      <c r="LU298" s="30">
        <v>-0.1085</v>
      </c>
      <c r="LV298" s="30">
        <v>-9.69E-2</v>
      </c>
      <c r="LW298" s="104">
        <v>-9.0899999999999995E-2</v>
      </c>
      <c r="LX298" s="30">
        <v>-8.8999999999999996E-2</v>
      </c>
      <c r="LY298" s="30">
        <v>-9.7100000000000006E-2</v>
      </c>
      <c r="LZ298" s="104">
        <v>-9.1200000000000003E-2</v>
      </c>
      <c r="MA298" s="30">
        <v>-8.8400000000000006E-2</v>
      </c>
      <c r="MB298" s="30">
        <v>-8.1600000000000006E-2</v>
      </c>
      <c r="MC298" s="104">
        <v>-8.5300000000000001E-2</v>
      </c>
      <c r="MD298" s="30">
        <v>-7.9600000000000004E-2</v>
      </c>
      <c r="ME298" s="30">
        <v>-7.3499999999999996E-2</v>
      </c>
      <c r="MF298" s="104">
        <v>-5.8400000000000001E-2</v>
      </c>
      <c r="MG298" s="30">
        <v>-7.0599999999999996E-2</v>
      </c>
      <c r="MH298" s="30">
        <v>-7.8399999999999997E-2</v>
      </c>
      <c r="MI298" s="104">
        <v>-8.1699999999999995E-2</v>
      </c>
      <c r="MJ298" s="30">
        <v>-8.3500000000000005E-2</v>
      </c>
      <c r="MK298" s="30">
        <v>-8.1900000000000001E-2</v>
      </c>
      <c r="ML298" t="s">
        <v>62</v>
      </c>
      <c r="MM298" s="101">
        <v>-2.5000000000000001E-3</v>
      </c>
      <c r="MN298" s="7">
        <v>-0.01</v>
      </c>
      <c r="MO298" s="7">
        <v>-3.9199999999999999E-2</v>
      </c>
      <c r="MP298" s="101">
        <v>-4.6100000000000002E-2</v>
      </c>
      <c r="MQ298" s="7">
        <v>-4.3299999999999998E-2</v>
      </c>
      <c r="MR298" s="7">
        <v>-5.0900000000000001E-2</v>
      </c>
      <c r="MS298" s="101">
        <v>-6.1100000000000002E-2</v>
      </c>
      <c r="MT298" s="7">
        <v>-5.45E-2</v>
      </c>
      <c r="MU298" s="7">
        <v>-3.78E-2</v>
      </c>
      <c r="MV298" s="101">
        <v>-4.3299999999999998E-2</v>
      </c>
      <c r="MW298" s="7">
        <v>-4.99E-2</v>
      </c>
      <c r="MX298" s="7">
        <v>-5.3199999999999997E-2</v>
      </c>
      <c r="MY298" s="101">
        <v>-4.9700000000000001E-2</v>
      </c>
      <c r="MZ298" s="7">
        <v>-5.0799999999999998E-2</v>
      </c>
      <c r="NA298" s="7">
        <v>-8.2299999999999998E-2</v>
      </c>
      <c r="NB298" s="101">
        <v>-6.1600000000000002E-2</v>
      </c>
      <c r="NC298" s="7">
        <v>-5.2900000000000003E-2</v>
      </c>
      <c r="ND298" s="7">
        <v>-5.6800000000000003E-2</v>
      </c>
      <c r="NE298" s="101">
        <v>-5.33E-2</v>
      </c>
      <c r="NF298" s="7">
        <v>-5.0299999999999997E-2</v>
      </c>
      <c r="NG298" s="7">
        <v>-5.33E-2</v>
      </c>
      <c r="NH298" s="101">
        <v>-5.4600000000000003E-2</v>
      </c>
      <c r="NI298" s="7">
        <v>-5.0900000000000001E-2</v>
      </c>
      <c r="NJ298" s="7">
        <v>-3.3599999999999998E-2</v>
      </c>
      <c r="NK298" s="101">
        <v>-3.5900000000000001E-2</v>
      </c>
      <c r="NL298" s="7">
        <v>-3.6700000000000003E-2</v>
      </c>
      <c r="NM298" s="7">
        <v>-3.15E-2</v>
      </c>
      <c r="NN298" s="7">
        <v>-2.5899999999999999E-2</v>
      </c>
      <c r="NO298" s="7">
        <v>-2.64E-2</v>
      </c>
    </row>
    <row r="299" spans="24:739" ht="15.75" thickBot="1" x14ac:dyDescent="0.3">
      <c r="CU299" t="s">
        <v>62</v>
      </c>
      <c r="JT299" s="8" t="s">
        <v>116</v>
      </c>
      <c r="JU299" s="47">
        <v>-5.1999999999999998E-3</v>
      </c>
      <c r="JV299" s="47">
        <v>1.2999999999999999E-3</v>
      </c>
      <c r="JW299" s="47">
        <v>1.54E-2</v>
      </c>
      <c r="JX299" s="99">
        <v>2E-3</v>
      </c>
      <c r="JY299" s="47">
        <v>5.7999999999999996E-3</v>
      </c>
      <c r="JZ299" s="47">
        <v>1.6899999999999998E-2</v>
      </c>
      <c r="KA299" s="99">
        <v>2.01E-2</v>
      </c>
      <c r="KB299" s="47">
        <v>2.1100000000000001E-2</v>
      </c>
      <c r="KC299" s="47">
        <v>1.47E-2</v>
      </c>
      <c r="KD299" s="99">
        <v>5.5199999999999999E-2</v>
      </c>
      <c r="KE299" s="47">
        <v>5.0200000000000002E-2</v>
      </c>
      <c r="KF299" s="47">
        <v>4.4699999999999997E-2</v>
      </c>
      <c r="KG299" s="99">
        <v>3.5999999999999997E-2</v>
      </c>
      <c r="KH299" s="47">
        <v>5.4800000000000001E-2</v>
      </c>
      <c r="KI299" s="47">
        <v>8.2400000000000001E-2</v>
      </c>
      <c r="KJ299" s="47">
        <v>9.7799999999999998E-2</v>
      </c>
      <c r="KK299" s="47">
        <v>9.7799999999999998E-2</v>
      </c>
      <c r="KL299" s="47">
        <v>0.105</v>
      </c>
      <c r="KM299" s="99">
        <v>0.12089999999999999</v>
      </c>
      <c r="KN299" s="47">
        <v>0.1222</v>
      </c>
      <c r="KO299" s="47">
        <v>0.1166</v>
      </c>
      <c r="KP299" s="99">
        <v>0.1123</v>
      </c>
      <c r="KQ299" s="47">
        <v>0.10970000000000001</v>
      </c>
      <c r="KR299" s="47">
        <v>8.9700000000000002E-2</v>
      </c>
      <c r="KS299" s="99">
        <v>0.10580000000000001</v>
      </c>
      <c r="KT299" s="47">
        <v>0.1129</v>
      </c>
      <c r="KU299" s="47">
        <v>0.1447</v>
      </c>
      <c r="KV299" s="99">
        <v>0.12</v>
      </c>
      <c r="KW299" s="47">
        <v>0.1198</v>
      </c>
      <c r="KX299" s="47">
        <v>0.13100000000000001</v>
      </c>
      <c r="KY299" s="99">
        <v>0.12939999999999999</v>
      </c>
      <c r="KZ299" s="47">
        <v>0.1578</v>
      </c>
      <c r="LA299" s="47">
        <v>0.1411</v>
      </c>
      <c r="LB299" s="99">
        <v>0.1502</v>
      </c>
      <c r="LC299" s="47">
        <v>0.13800000000000001</v>
      </c>
      <c r="LD299" s="47">
        <v>0.1431</v>
      </c>
      <c r="LE299" s="99">
        <v>0.15959999999999999</v>
      </c>
      <c r="LF299" s="47">
        <v>0.17050000000000001</v>
      </c>
      <c r="LG299" s="47">
        <v>0.1464</v>
      </c>
      <c r="LH299" s="99">
        <v>0.12659999999999999</v>
      </c>
      <c r="LI299" s="47">
        <v>0.1431</v>
      </c>
      <c r="LJ299" s="47">
        <v>0.13439999999999999</v>
      </c>
      <c r="LK299" s="99">
        <v>0.13750000000000001</v>
      </c>
      <c r="LL299" s="47">
        <v>0.1275</v>
      </c>
      <c r="LM299" s="47">
        <v>0.1158</v>
      </c>
      <c r="LN299" s="99">
        <v>0.1205</v>
      </c>
      <c r="LO299" s="47">
        <v>0.11899999999999999</v>
      </c>
      <c r="LP299" s="47">
        <v>0.13059999999999999</v>
      </c>
      <c r="LQ299" s="99">
        <v>0.14019999999999999</v>
      </c>
      <c r="LR299" s="47">
        <v>0.1492</v>
      </c>
      <c r="LS299" s="47">
        <v>0.16550000000000001</v>
      </c>
      <c r="LT299" s="99">
        <v>0.16189999999999999</v>
      </c>
      <c r="LU299" s="47">
        <v>0.15529999999999999</v>
      </c>
      <c r="LV299" s="47">
        <v>0.1648</v>
      </c>
      <c r="LW299" s="99">
        <v>0.1459</v>
      </c>
      <c r="LX299" s="47">
        <v>0.1585</v>
      </c>
      <c r="LY299" s="47">
        <v>0.15659999999999999</v>
      </c>
      <c r="LZ299" s="99">
        <v>0.15229999999999999</v>
      </c>
      <c r="MA299" s="47">
        <v>0.16300000000000001</v>
      </c>
      <c r="MB299" s="47">
        <v>0.1759</v>
      </c>
      <c r="MC299" s="99">
        <v>0.18279999999999999</v>
      </c>
      <c r="MD299" s="47">
        <v>0.1812</v>
      </c>
      <c r="ME299" s="47">
        <v>0.17230000000000001</v>
      </c>
      <c r="MF299" s="99">
        <v>0.153</v>
      </c>
      <c r="MG299" s="47">
        <v>0.1613</v>
      </c>
      <c r="MH299" s="47">
        <v>0.1709</v>
      </c>
      <c r="MI299" s="99">
        <v>0.21390000000000001</v>
      </c>
      <c r="MJ299" s="47">
        <v>0.22770000000000001</v>
      </c>
      <c r="MK299" s="47">
        <v>0.23219999999999999</v>
      </c>
      <c r="MM299" s="131">
        <v>5.4999999999999997E-3</v>
      </c>
      <c r="MN299" s="34">
        <v>2.4899999999999999E-2</v>
      </c>
      <c r="MO299" s="83">
        <v>3.5799999999999998E-2</v>
      </c>
      <c r="MP299" s="131">
        <v>2.5399999999999999E-2</v>
      </c>
      <c r="MQ299" s="34">
        <v>3.1099999999999999E-2</v>
      </c>
      <c r="MR299" s="83">
        <v>4.1200000000000001E-2</v>
      </c>
      <c r="MS299" s="105">
        <v>7.0900000000000005E-2</v>
      </c>
      <c r="MT299" s="34">
        <v>7.2300000000000003E-2</v>
      </c>
      <c r="MU299" s="34">
        <v>6.4699999999999994E-2</v>
      </c>
      <c r="MV299" s="105">
        <v>7.1800000000000003E-2</v>
      </c>
      <c r="MW299" s="34">
        <v>6.4500000000000002E-2</v>
      </c>
      <c r="MX299" s="34">
        <v>5.4399999999999997E-2</v>
      </c>
      <c r="MY299" s="105">
        <v>5.8200000000000002E-2</v>
      </c>
      <c r="MZ299" s="34">
        <v>6.0900000000000003E-2</v>
      </c>
      <c r="NA299" s="34">
        <v>7.2700000000000001E-2</v>
      </c>
      <c r="NB299" s="105">
        <v>5.3199999999999997E-2</v>
      </c>
      <c r="NC299" s="34">
        <v>4.4299999999999999E-2</v>
      </c>
      <c r="ND299" s="34">
        <v>3.04E-2</v>
      </c>
      <c r="NE299" s="105">
        <v>2.1499999999999998E-2</v>
      </c>
      <c r="NF299" s="34">
        <v>5.4000000000000003E-3</v>
      </c>
      <c r="NG299" s="34">
        <v>5.1999999999999998E-3</v>
      </c>
      <c r="NH299" s="105">
        <v>-8.9999999999999998E-4</v>
      </c>
      <c r="NI299" s="34">
        <v>2.5999999999999999E-3</v>
      </c>
      <c r="NJ299" s="34">
        <v>1.32E-2</v>
      </c>
      <c r="NK299" s="105">
        <v>1.01E-2</v>
      </c>
      <c r="NL299" s="34">
        <v>-1.9E-3</v>
      </c>
      <c r="NM299" s="34">
        <v>5.0000000000000001E-3</v>
      </c>
      <c r="NN299" s="34">
        <v>-2.0500000000000001E-2</v>
      </c>
      <c r="NO299" s="34">
        <v>5.0000000000000001E-4</v>
      </c>
    </row>
    <row r="300" spans="24:739" ht="15.75" thickBot="1" x14ac:dyDescent="0.3">
      <c r="JU300" s="62"/>
      <c r="JV300" s="63">
        <v>43586</v>
      </c>
      <c r="JW300" s="65"/>
      <c r="JX300" s="241"/>
      <c r="JY300" s="63">
        <v>43587</v>
      </c>
      <c r="JZ300" s="242"/>
      <c r="KA300" s="241"/>
      <c r="KB300" s="63">
        <v>43588</v>
      </c>
      <c r="KC300" s="244" t="s">
        <v>77</v>
      </c>
      <c r="KD300" s="245"/>
      <c r="KE300" s="67">
        <v>43591</v>
      </c>
      <c r="KF300" s="246"/>
      <c r="KG300" s="245"/>
      <c r="KH300" s="67">
        <v>43592</v>
      </c>
      <c r="KI300" s="247"/>
      <c r="KJ300" s="245"/>
      <c r="KK300" s="67">
        <v>43593</v>
      </c>
      <c r="KL300" s="247"/>
      <c r="KM300" s="245"/>
      <c r="KN300" s="67">
        <v>43594</v>
      </c>
      <c r="KO300" s="247"/>
      <c r="KP300" s="245"/>
      <c r="KQ300" s="67">
        <v>43595</v>
      </c>
      <c r="KR300" s="247"/>
      <c r="KS300" s="248"/>
      <c r="KT300" s="70">
        <v>43598</v>
      </c>
      <c r="KU300" s="249"/>
      <c r="KV300" s="248"/>
      <c r="KW300" s="70">
        <v>43599</v>
      </c>
      <c r="KX300" s="249"/>
      <c r="KY300" s="248"/>
      <c r="KZ300" s="70">
        <v>43600</v>
      </c>
      <c r="LA300" s="249"/>
      <c r="LB300" s="248"/>
      <c r="LC300" s="70">
        <v>43601</v>
      </c>
      <c r="LD300" s="249"/>
      <c r="LE300" s="248"/>
      <c r="LF300" s="70">
        <v>43602</v>
      </c>
      <c r="LG300" s="249"/>
      <c r="LH300" s="268"/>
      <c r="LI300" s="73">
        <v>43605</v>
      </c>
      <c r="LJ300" s="269"/>
      <c r="LK300" s="268"/>
      <c r="LL300" s="73">
        <v>43606</v>
      </c>
      <c r="LM300" s="269"/>
      <c r="LN300" s="268"/>
      <c r="LO300" s="73">
        <v>43607</v>
      </c>
      <c r="LP300" s="269"/>
      <c r="LQ300" s="268"/>
      <c r="LR300" s="73">
        <v>43608</v>
      </c>
      <c r="LS300" s="269"/>
      <c r="LT300" s="268"/>
      <c r="LU300" s="73">
        <v>43609</v>
      </c>
      <c r="LV300" s="269"/>
      <c r="LW300" s="241"/>
      <c r="LX300" s="63">
        <v>43612</v>
      </c>
      <c r="LY300" s="243"/>
      <c r="LZ300" s="241"/>
      <c r="MA300" s="63">
        <v>43613</v>
      </c>
      <c r="MB300" s="243"/>
      <c r="MC300" s="241"/>
      <c r="MD300" s="63">
        <v>43614</v>
      </c>
      <c r="ME300" s="243"/>
      <c r="MF300" s="65"/>
      <c r="MG300" s="63">
        <v>43615</v>
      </c>
      <c r="MH300" s="64"/>
      <c r="MI300" s="241"/>
      <c r="MJ300" s="63">
        <v>43616</v>
      </c>
      <c r="MK300" s="497"/>
      <c r="MM300" s="104">
        <v>5.3E-3</v>
      </c>
      <c r="MN300" s="30">
        <v>1.6899999999999998E-2</v>
      </c>
      <c r="MO300" s="30">
        <v>8.0999999999999996E-3</v>
      </c>
      <c r="MP300" s="104">
        <v>8.3000000000000001E-3</v>
      </c>
      <c r="MQ300" s="30">
        <v>1.26E-2</v>
      </c>
      <c r="MR300" s="85">
        <v>1.5299999999999999E-2</v>
      </c>
      <c r="MS300" s="104">
        <v>1.5299999999999999E-2</v>
      </c>
      <c r="MT300" s="30">
        <v>4.4000000000000003E-3</v>
      </c>
      <c r="MU300" s="30">
        <v>2.5000000000000001E-3</v>
      </c>
      <c r="MV300" s="104">
        <v>1.5E-3</v>
      </c>
      <c r="MW300" s="30">
        <v>1.5E-3</v>
      </c>
      <c r="MX300" s="30">
        <v>-2E-3</v>
      </c>
      <c r="MY300" s="104">
        <v>-2.0999999999999999E-3</v>
      </c>
      <c r="MZ300" s="30">
        <v>-7.6E-3</v>
      </c>
      <c r="NA300" s="30">
        <v>-5.8999999999999999E-3</v>
      </c>
      <c r="NB300" s="104">
        <v>-1.9699999999999999E-2</v>
      </c>
      <c r="NC300" s="30">
        <v>-2.0500000000000001E-2</v>
      </c>
      <c r="ND300" s="30">
        <v>-2.63E-2</v>
      </c>
      <c r="NE300" s="104">
        <v>-2.8000000000000001E-2</v>
      </c>
      <c r="NF300" s="30">
        <v>-2.58E-2</v>
      </c>
      <c r="NG300" s="30">
        <v>-2.1999999999999999E-2</v>
      </c>
      <c r="NH300" s="104">
        <v>-3.9899999999999998E-2</v>
      </c>
      <c r="NI300" s="30">
        <v>-3.3700000000000001E-2</v>
      </c>
      <c r="NJ300" s="30">
        <v>-4.0899999999999999E-2</v>
      </c>
      <c r="NK300" s="104">
        <v>-6.3799999999999996E-2</v>
      </c>
      <c r="NL300" s="30">
        <v>-6.4799999999999996E-2</v>
      </c>
      <c r="NM300" s="30">
        <v>-5.4600000000000003E-2</v>
      </c>
      <c r="NN300" s="30">
        <v>-6.5600000000000006E-2</v>
      </c>
      <c r="NO300" s="30">
        <v>-4.6800000000000001E-2</v>
      </c>
      <c r="NP300" s="85"/>
      <c r="NQ300" s="129"/>
      <c r="NR300" s="30"/>
      <c r="NS300" s="85"/>
      <c r="NT300" s="129"/>
      <c r="NU300" s="30"/>
      <c r="NV300" s="85"/>
      <c r="NW300" s="129"/>
      <c r="NX300" s="30"/>
      <c r="NY300" s="85"/>
      <c r="NZ300" s="129"/>
      <c r="OA300" s="30"/>
      <c r="OB300" s="85"/>
      <c r="OC300" s="129"/>
      <c r="OD300" s="30"/>
      <c r="OE300" s="85"/>
      <c r="OF300" s="129"/>
      <c r="OG300" s="30"/>
      <c r="OH300" s="85"/>
      <c r="OI300" s="129"/>
      <c r="OJ300" s="30"/>
      <c r="OK300" s="85"/>
      <c r="OL300" s="129"/>
      <c r="OM300" s="30"/>
      <c r="ON300" s="85"/>
      <c r="OO300" s="104"/>
      <c r="OP300" s="30"/>
      <c r="OQ300" s="30"/>
      <c r="OR300" s="104"/>
      <c r="OS300" s="30"/>
      <c r="OT300" s="30"/>
    </row>
    <row r="301" spans="24:739" ht="15.75" thickBot="1" x14ac:dyDescent="0.3">
      <c r="CK301" t="s">
        <v>62</v>
      </c>
      <c r="LP301" t="s">
        <v>62</v>
      </c>
      <c r="LS301" t="s">
        <v>62</v>
      </c>
      <c r="LV301" t="s">
        <v>62</v>
      </c>
      <c r="LY301" t="s">
        <v>62</v>
      </c>
      <c r="MH301" t="s">
        <v>62</v>
      </c>
      <c r="MM301" s="537">
        <v>-9.4000000000000004E-3</v>
      </c>
      <c r="MN301" s="301">
        <v>-1.7399999999999999E-2</v>
      </c>
      <c r="MO301" s="301">
        <v>-2.3699999999999999E-2</v>
      </c>
      <c r="MP301" s="537">
        <v>-1.7899999999999999E-2</v>
      </c>
      <c r="MQ301" s="301">
        <v>-3.09E-2</v>
      </c>
      <c r="MR301" s="304">
        <v>-4.1000000000000002E-2</v>
      </c>
      <c r="MS301" s="537">
        <v>-4.5600000000000002E-2</v>
      </c>
      <c r="MT301" s="301">
        <v>-5.8900000000000001E-2</v>
      </c>
      <c r="MU301" s="301">
        <v>-5.16E-2</v>
      </c>
      <c r="MV301" s="537">
        <v>-3.6400000000000002E-2</v>
      </c>
      <c r="MW301" s="301">
        <v>-4.4499999999999998E-2</v>
      </c>
      <c r="MX301" s="301">
        <v>-6.2100000000000002E-2</v>
      </c>
      <c r="MY301" s="537">
        <v>-6.6699999999999995E-2</v>
      </c>
      <c r="MZ301" s="301">
        <v>-6.83E-2</v>
      </c>
      <c r="NA301" s="301">
        <v>-7.7499999999999999E-2</v>
      </c>
      <c r="NB301" s="537">
        <v>-9.5100000000000004E-2</v>
      </c>
      <c r="NC301" s="301">
        <v>-8.6499999999999994E-2</v>
      </c>
      <c r="ND301" s="301">
        <v>-7.6399999999999996E-2</v>
      </c>
      <c r="NE301" s="537">
        <v>-8.43E-2</v>
      </c>
      <c r="NF301" s="301">
        <v>-9.1700000000000004E-2</v>
      </c>
      <c r="NG301" s="301">
        <v>-7.7899999999999997E-2</v>
      </c>
      <c r="NH301" s="537">
        <v>-6.6199999999999995E-2</v>
      </c>
      <c r="NI301" s="301">
        <v>-6.2600000000000003E-2</v>
      </c>
      <c r="NJ301" s="301">
        <v>-5.7099999999999998E-2</v>
      </c>
      <c r="NK301" s="537">
        <v>-4.7E-2</v>
      </c>
      <c r="NL301" s="301">
        <v>-5.6399999999999999E-2</v>
      </c>
      <c r="NM301" s="301">
        <v>-4.8000000000000001E-2</v>
      </c>
      <c r="NN301" s="47">
        <v>-3.7199999999999997E-2</v>
      </c>
      <c r="NO301" s="47">
        <v>-3.7400000000000003E-2</v>
      </c>
      <c r="NP301" s="79"/>
      <c r="NQ301" s="124"/>
      <c r="NR301" s="47"/>
      <c r="NS301" s="79"/>
      <c r="NT301" s="124"/>
      <c r="NU301" s="47"/>
      <c r="NV301" s="79"/>
      <c r="NW301" s="124"/>
      <c r="NX301" s="47"/>
      <c r="NY301" s="79"/>
      <c r="NZ301" s="124"/>
      <c r="OA301" s="47"/>
      <c r="OB301" s="79"/>
      <c r="OC301" s="124"/>
      <c r="OD301" s="47"/>
      <c r="OE301" s="79"/>
      <c r="OF301" s="124"/>
      <c r="OG301" s="47"/>
      <c r="OH301" s="79"/>
      <c r="OI301" s="124"/>
      <c r="OJ301" s="47"/>
      <c r="OK301" s="79"/>
      <c r="OL301" s="124"/>
      <c r="OM301" s="47"/>
      <c r="ON301" s="79"/>
      <c r="OO301" s="99"/>
      <c r="OP301" s="47"/>
      <c r="OQ301" s="47"/>
      <c r="OR301" s="99"/>
      <c r="OS301" s="47"/>
      <c r="OT301" s="47"/>
    </row>
    <row r="302" spans="24:739" ht="15.75" thickBot="1" x14ac:dyDescent="0.3">
      <c r="CE302" t="s">
        <v>62</v>
      </c>
      <c r="CQ302" t="s">
        <v>62</v>
      </c>
      <c r="CT302" t="s">
        <v>62</v>
      </c>
      <c r="LR302" t="s">
        <v>62</v>
      </c>
      <c r="LS302" t="s">
        <v>62</v>
      </c>
      <c r="LX302" t="s">
        <v>62</v>
      </c>
      <c r="ME302" t="s">
        <v>62</v>
      </c>
      <c r="MJ302" t="s">
        <v>62</v>
      </c>
      <c r="ML302" s="530" t="s">
        <v>116</v>
      </c>
      <c r="NT302" s="72"/>
      <c r="NU302" s="73">
        <v>43634</v>
      </c>
      <c r="NV302" s="74"/>
      <c r="NW302" s="72"/>
      <c r="NX302" s="73">
        <v>43635</v>
      </c>
      <c r="NY302" s="74"/>
      <c r="NZ302" s="72"/>
      <c r="OA302" s="73">
        <v>43636</v>
      </c>
      <c r="OB302" s="74"/>
      <c r="OC302" s="72"/>
      <c r="OD302" s="73">
        <v>43637</v>
      </c>
      <c r="OE302" s="74"/>
      <c r="OF302" s="62"/>
      <c r="OG302" s="63">
        <v>43640</v>
      </c>
      <c r="OH302" s="64"/>
      <c r="OI302" s="62"/>
      <c r="OJ302" s="63">
        <v>43641</v>
      </c>
      <c r="OK302" s="64"/>
      <c r="OL302" s="62"/>
      <c r="OM302" s="63">
        <v>43642</v>
      </c>
      <c r="ON302" s="64"/>
      <c r="OO302" s="62"/>
      <c r="OP302" s="63">
        <v>43643</v>
      </c>
      <c r="OQ302" s="64"/>
      <c r="OR302" s="62"/>
      <c r="OS302" s="63">
        <v>43644</v>
      </c>
      <c r="OT302" s="64"/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  <c r="MB303" t="s">
        <v>62</v>
      </c>
      <c r="MD303" t="s">
        <v>62</v>
      </c>
      <c r="MF303" t="s">
        <v>62</v>
      </c>
      <c r="MJ303" t="s">
        <v>62</v>
      </c>
      <c r="MK303" t="s">
        <v>62</v>
      </c>
      <c r="ML303" s="530" t="s">
        <v>166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KG304" s="8" t="s">
        <v>121</v>
      </c>
      <c r="KH304" s="8" t="s">
        <v>91</v>
      </c>
      <c r="KL304" t="s">
        <v>62</v>
      </c>
      <c r="KM304" t="s">
        <v>62</v>
      </c>
      <c r="KU304" t="s">
        <v>62</v>
      </c>
      <c r="KY304" t="s">
        <v>62</v>
      </c>
      <c r="ME304" t="s">
        <v>62</v>
      </c>
      <c r="MJ304" t="s">
        <v>62</v>
      </c>
    </row>
    <row r="305" spans="83:390" ht="15.75" thickBot="1" x14ac:dyDescent="0.3">
      <c r="KG305" s="342">
        <v>43586</v>
      </c>
      <c r="KH305" s="342">
        <v>43587</v>
      </c>
      <c r="KI305" s="345" t="s">
        <v>100</v>
      </c>
      <c r="KJ305" s="342">
        <v>43591</v>
      </c>
      <c r="KK305" s="342">
        <v>43592</v>
      </c>
      <c r="KL305" s="342">
        <v>43593</v>
      </c>
      <c r="KM305" s="342">
        <v>43594</v>
      </c>
      <c r="KN305" s="342">
        <v>43595</v>
      </c>
      <c r="KO305" s="342">
        <v>43598</v>
      </c>
      <c r="KP305" s="342">
        <v>43599</v>
      </c>
      <c r="KQ305" s="342">
        <v>43600</v>
      </c>
      <c r="KR305" s="342">
        <v>43601</v>
      </c>
      <c r="KS305" s="342">
        <v>43602</v>
      </c>
      <c r="KT305" s="342">
        <v>43605</v>
      </c>
      <c r="KU305" s="342">
        <v>43606</v>
      </c>
      <c r="KV305" s="342">
        <v>43607</v>
      </c>
      <c r="KW305" s="342">
        <v>43608</v>
      </c>
      <c r="KX305" s="342">
        <v>43609</v>
      </c>
      <c r="KY305" s="342">
        <v>43612</v>
      </c>
      <c r="KZ305" s="342">
        <v>43613</v>
      </c>
      <c r="LA305" s="342">
        <v>43614</v>
      </c>
      <c r="LB305" s="342">
        <v>43615</v>
      </c>
      <c r="LC305" s="342">
        <v>43616</v>
      </c>
      <c r="MB305" t="s">
        <v>62</v>
      </c>
      <c r="NZ305" t="s">
        <v>62</v>
      </c>
    </row>
    <row r="306" spans="83:390" ht="15.75" thickBot="1" x14ac:dyDescent="0.3">
      <c r="KG306" s="47">
        <v>1.54E-2</v>
      </c>
      <c r="KH306" s="47">
        <v>1.6899999999999998E-2</v>
      </c>
      <c r="KI306" s="47">
        <v>1.47E-2</v>
      </c>
      <c r="KJ306" s="47">
        <v>4.4699999999999997E-2</v>
      </c>
      <c r="KK306" s="47">
        <v>8.2400000000000001E-2</v>
      </c>
      <c r="KL306" s="47">
        <v>0.105</v>
      </c>
      <c r="KM306" s="47">
        <v>0.1166</v>
      </c>
      <c r="KN306" s="47">
        <v>8.9700000000000002E-2</v>
      </c>
      <c r="KO306" s="47">
        <v>0.1447</v>
      </c>
      <c r="KP306" s="47">
        <v>0.13100000000000001</v>
      </c>
      <c r="KQ306" s="47">
        <v>0.1411</v>
      </c>
      <c r="KR306" s="47">
        <v>0.1431</v>
      </c>
      <c r="KS306" s="47">
        <v>0.1464</v>
      </c>
      <c r="KT306" s="47">
        <v>0.13439999999999999</v>
      </c>
      <c r="KU306" s="47">
        <v>0.1158</v>
      </c>
      <c r="KV306" s="47">
        <v>0.13059999999999999</v>
      </c>
      <c r="KW306" s="47">
        <v>0.16550000000000001</v>
      </c>
      <c r="KX306" s="47">
        <v>0.1648</v>
      </c>
      <c r="KY306" s="47">
        <v>0.15659999999999999</v>
      </c>
      <c r="KZ306" s="47">
        <v>0.1759</v>
      </c>
      <c r="LA306" s="47">
        <v>0.17230000000000001</v>
      </c>
      <c r="LB306" s="47">
        <v>0.1709</v>
      </c>
      <c r="LC306" s="47">
        <v>0.23219999999999999</v>
      </c>
    </row>
    <row r="307" spans="83:390" ht="15.75" thickBot="1" x14ac:dyDescent="0.3">
      <c r="KG307" s="30">
        <v>-2.2100000000000002E-2</v>
      </c>
      <c r="KH307" s="30">
        <v>-2.7699999999999999E-2</v>
      </c>
      <c r="KI307" s="30">
        <v>-3.1399999999999997E-2</v>
      </c>
      <c r="KJ307" s="30">
        <v>-4.4400000000000002E-2</v>
      </c>
      <c r="KK307" s="30">
        <v>-2.3800000000000002E-2</v>
      </c>
      <c r="KL307" s="30">
        <v>-3.7699999999999997E-2</v>
      </c>
      <c r="KM307" s="30">
        <v>-5.0799999999999998E-2</v>
      </c>
      <c r="KN307" s="30">
        <v>-4.7300000000000002E-2</v>
      </c>
      <c r="KO307" s="30">
        <v>-9.8799999999999999E-2</v>
      </c>
      <c r="KP307" s="30">
        <v>-9.01E-2</v>
      </c>
      <c r="KQ307" s="30">
        <v>-0.10199999999999999</v>
      </c>
      <c r="KR307" s="30">
        <v>-0.122</v>
      </c>
      <c r="KS307" s="30">
        <v>-0.1323</v>
      </c>
      <c r="KT307" s="30">
        <v>-9.8500000000000004E-2</v>
      </c>
      <c r="KU307" s="30">
        <v>-0.1106</v>
      </c>
      <c r="KV307" s="30">
        <v>-0.10680000000000001</v>
      </c>
      <c r="KW307" s="30">
        <v>-0.1075</v>
      </c>
      <c r="KX307" s="30">
        <v>-9.69E-2</v>
      </c>
      <c r="KY307" s="30">
        <v>-9.7100000000000006E-2</v>
      </c>
      <c r="KZ307" s="30">
        <v>-8.1600000000000006E-2</v>
      </c>
      <c r="LA307" s="30">
        <v>-7.3499999999999996E-2</v>
      </c>
      <c r="LB307" s="30">
        <v>-7.8399999999999997E-2</v>
      </c>
      <c r="LC307" s="30">
        <v>-8.1900000000000001E-2</v>
      </c>
    </row>
    <row r="308" spans="83:390" ht="15.75" thickBot="1" x14ac:dyDescent="0.3">
      <c r="KG308" s="8">
        <v>63287</v>
      </c>
      <c r="KH308" s="8">
        <v>64558</v>
      </c>
      <c r="KI308" s="8">
        <v>66453</v>
      </c>
      <c r="KJ308" s="8">
        <v>88099</v>
      </c>
      <c r="KK308" s="8">
        <v>93423</v>
      </c>
      <c r="KL308" s="8">
        <v>92217</v>
      </c>
      <c r="KM308" s="8">
        <v>91637</v>
      </c>
      <c r="KN308" s="8">
        <v>353307</v>
      </c>
      <c r="KO308" s="8">
        <v>270475</v>
      </c>
      <c r="KP308" s="8">
        <v>261664</v>
      </c>
      <c r="KQ308" s="8">
        <v>265761</v>
      </c>
      <c r="KR308" s="8">
        <v>260958</v>
      </c>
      <c r="KS308" s="8">
        <v>292152</v>
      </c>
      <c r="KT308" s="8">
        <v>246039</v>
      </c>
      <c r="KU308" s="8">
        <v>266311</v>
      </c>
      <c r="KV308" s="8">
        <v>237297</v>
      </c>
      <c r="KW308" s="8">
        <v>288696</v>
      </c>
      <c r="KX308" s="8">
        <v>260153</v>
      </c>
      <c r="KY308" s="8">
        <v>166507</v>
      </c>
      <c r="KZ308" s="8">
        <v>271733</v>
      </c>
      <c r="LA308" s="8">
        <v>290277</v>
      </c>
      <c r="LB308" s="8">
        <v>258354</v>
      </c>
      <c r="LC308" s="8">
        <v>374926</v>
      </c>
      <c r="MC308" t="s">
        <v>62</v>
      </c>
    </row>
    <row r="309" spans="83:390" x14ac:dyDescent="0.25">
      <c r="KV309" t="s">
        <v>62</v>
      </c>
      <c r="KW309" t="s">
        <v>62</v>
      </c>
      <c r="KX309" t="s">
        <v>62</v>
      </c>
      <c r="KY309" t="s">
        <v>62</v>
      </c>
      <c r="KZ309" t="s">
        <v>62</v>
      </c>
      <c r="LA309" t="s">
        <v>62</v>
      </c>
      <c r="LB309" t="s">
        <v>62</v>
      </c>
      <c r="LC309" t="s">
        <v>62</v>
      </c>
      <c r="LD309" t="s">
        <v>62</v>
      </c>
    </row>
    <row r="310" spans="83:390" x14ac:dyDescent="0.25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KY310" t="s">
        <v>62</v>
      </c>
      <c r="LA310" t="s">
        <v>62</v>
      </c>
      <c r="LD310" t="s">
        <v>62</v>
      </c>
      <c r="MB310" t="s">
        <v>62</v>
      </c>
      <c r="MD310" t="s">
        <v>62</v>
      </c>
    </row>
    <row r="311" spans="83:390" x14ac:dyDescent="0.25">
      <c r="CF311" t="s">
        <v>62</v>
      </c>
      <c r="CI311" t="s">
        <v>62</v>
      </c>
      <c r="CK311" t="s">
        <v>62</v>
      </c>
      <c r="CR311" t="s">
        <v>62</v>
      </c>
      <c r="KZ311" t="s">
        <v>62</v>
      </c>
      <c r="MB311" t="s">
        <v>62</v>
      </c>
      <c r="ME311" t="s">
        <v>62</v>
      </c>
    </row>
    <row r="312" spans="83:390" x14ac:dyDescent="0.25">
      <c r="CF312" t="s">
        <v>62</v>
      </c>
      <c r="CG312" t="s">
        <v>62</v>
      </c>
      <c r="CR312" t="s">
        <v>62</v>
      </c>
      <c r="CS312" t="s">
        <v>62</v>
      </c>
      <c r="KW312" t="s">
        <v>62</v>
      </c>
      <c r="MC312" t="s">
        <v>62</v>
      </c>
    </row>
    <row r="313" spans="83:390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  <c r="KW313" t="s">
        <v>62</v>
      </c>
      <c r="KY313" t="s">
        <v>62</v>
      </c>
    </row>
    <row r="314" spans="83:390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  <c r="KW314" t="s">
        <v>62</v>
      </c>
    </row>
    <row r="315" spans="83:390" x14ac:dyDescent="0.25">
      <c r="CN315" t="s">
        <v>62</v>
      </c>
      <c r="CT315" t="s">
        <v>62</v>
      </c>
      <c r="DA315" t="s">
        <v>62</v>
      </c>
      <c r="KY315" t="s">
        <v>62</v>
      </c>
      <c r="MC315" t="s">
        <v>62</v>
      </c>
    </row>
    <row r="316" spans="83:390" x14ac:dyDescent="0.25">
      <c r="KZ316" t="s">
        <v>62</v>
      </c>
    </row>
    <row r="317" spans="83:390" x14ac:dyDescent="0.25">
      <c r="CS317" t="s">
        <v>62</v>
      </c>
      <c r="CT317" t="s">
        <v>62</v>
      </c>
      <c r="CV317" t="s">
        <v>62</v>
      </c>
      <c r="MB317" t="s">
        <v>62</v>
      </c>
    </row>
    <row r="318" spans="83:390" x14ac:dyDescent="0.25">
      <c r="CR318" t="s">
        <v>62</v>
      </c>
      <c r="KX318" t="s">
        <v>62</v>
      </c>
    </row>
    <row r="319" spans="83:390" x14ac:dyDescent="0.25">
      <c r="MD319" t="s">
        <v>62</v>
      </c>
      <c r="ME319" t="s">
        <v>62</v>
      </c>
    </row>
    <row r="320" spans="83:390" x14ac:dyDescent="0.25">
      <c r="CR320" t="s">
        <v>62</v>
      </c>
      <c r="CT320" t="s">
        <v>62</v>
      </c>
      <c r="CV320" t="s">
        <v>62</v>
      </c>
      <c r="KZ320" t="s">
        <v>62</v>
      </c>
      <c r="LA320" t="s">
        <v>62</v>
      </c>
    </row>
    <row r="321" spans="19:384" ht="15.75" thickBot="1" x14ac:dyDescent="0.3">
      <c r="CS321" t="s">
        <v>62</v>
      </c>
      <c r="KY321" t="s">
        <v>62</v>
      </c>
      <c r="MB321" t="s">
        <v>62</v>
      </c>
    </row>
    <row r="322" spans="19:384" ht="15.75" thickBot="1" x14ac:dyDescent="0.3">
      <c r="JS322" t="s">
        <v>62</v>
      </c>
      <c r="JT322" t="s">
        <v>62</v>
      </c>
      <c r="MM322" s="8" t="s">
        <v>122</v>
      </c>
      <c r="MN322" s="8" t="s">
        <v>91</v>
      </c>
    </row>
    <row r="323" spans="19:384" ht="15.75" thickBot="1" x14ac:dyDescent="0.3">
      <c r="CT323" t="s">
        <v>62</v>
      </c>
      <c r="JS323" t="s">
        <v>62</v>
      </c>
      <c r="MM323" s="342">
        <v>43619</v>
      </c>
      <c r="MN323" s="342">
        <v>43620</v>
      </c>
      <c r="MO323" s="342">
        <v>43621</v>
      </c>
      <c r="MP323" s="342">
        <v>43622</v>
      </c>
      <c r="MQ323" s="345" t="s">
        <v>100</v>
      </c>
      <c r="MR323" s="342">
        <v>43626</v>
      </c>
      <c r="MS323" s="342">
        <v>43627</v>
      </c>
      <c r="MT323" s="342">
        <v>43628</v>
      </c>
      <c r="MU323" s="342">
        <v>43629</v>
      </c>
      <c r="MV323" s="342">
        <v>43630</v>
      </c>
      <c r="MW323" s="342">
        <v>43633</v>
      </c>
      <c r="MX323" s="342">
        <v>43634</v>
      </c>
      <c r="MY323" s="342">
        <v>43635</v>
      </c>
      <c r="MZ323" s="342">
        <v>43636</v>
      </c>
      <c r="NA323" s="342">
        <v>43637</v>
      </c>
      <c r="NB323" s="342">
        <v>43640</v>
      </c>
      <c r="NC323" s="342">
        <v>43641</v>
      </c>
      <c r="ND323" s="342">
        <v>43642</v>
      </c>
      <c r="NE323" s="342">
        <v>43643</v>
      </c>
      <c r="NF323" s="342">
        <v>43644</v>
      </c>
    </row>
    <row r="324" spans="19:384" ht="15.75" thickBot="1" x14ac:dyDescent="0.3">
      <c r="JS324" t="s">
        <v>62</v>
      </c>
      <c r="MM324" s="85">
        <v>8.0999999999999996E-3</v>
      </c>
      <c r="MN324" s="30">
        <v>1.5299999999999999E-2</v>
      </c>
      <c r="MO324" s="30">
        <v>2.5000000000000001E-3</v>
      </c>
      <c r="MP324" s="30">
        <v>-2E-3</v>
      </c>
      <c r="MQ324" s="30">
        <v>-5.8999999999999999E-3</v>
      </c>
      <c r="MR324" s="30">
        <v>-2.63E-2</v>
      </c>
      <c r="MS324" s="30">
        <v>-2.1999999999999999E-2</v>
      </c>
      <c r="MT324" s="30">
        <v>-4.0899999999999999E-2</v>
      </c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</row>
    <row r="325" spans="19:384" ht="15.75" thickBot="1" x14ac:dyDescent="0.3">
      <c r="MM325" s="79">
        <v>-2.3699999999999999E-2</v>
      </c>
      <c r="MN325" s="47">
        <v>-4.1000000000000002E-2</v>
      </c>
      <c r="MO325" s="47">
        <v>-5.16E-2</v>
      </c>
      <c r="MP325" s="47">
        <v>-6.2100000000000002E-2</v>
      </c>
      <c r="MQ325" s="47">
        <v>-7.7499999999999999E-2</v>
      </c>
      <c r="MR325" s="47">
        <v>-7.6399999999999996E-2</v>
      </c>
      <c r="MS325" s="47">
        <v>-7.7899999999999997E-2</v>
      </c>
      <c r="MT325" s="47">
        <v>-5.7099999999999998E-2</v>
      </c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</row>
    <row r="326" spans="19:384" ht="15.75" thickBot="1" x14ac:dyDescent="0.3">
      <c r="MM326" s="83">
        <v>3.5799999999999998E-2</v>
      </c>
      <c r="MN326" s="83">
        <v>4.1200000000000001E-2</v>
      </c>
      <c r="MO326" s="34">
        <v>6.4699999999999994E-2</v>
      </c>
      <c r="MP326" s="34">
        <v>5.4399999999999997E-2</v>
      </c>
      <c r="MQ326" s="34">
        <v>7.2700000000000001E-2</v>
      </c>
      <c r="MR326" s="34">
        <v>3.04E-2</v>
      </c>
      <c r="MS326" s="34">
        <v>5.1999999999999998E-3</v>
      </c>
      <c r="MT326" s="34">
        <v>1.32E-2</v>
      </c>
    </row>
    <row r="327" spans="19:384" ht="15.75" thickBot="1" x14ac:dyDescent="0.3">
      <c r="MV327" t="s">
        <v>62</v>
      </c>
    </row>
    <row r="328" spans="19:384" ht="15.75" thickBot="1" x14ac:dyDescent="0.3">
      <c r="ML328" s="521" t="s">
        <v>115</v>
      </c>
      <c r="MV328" t="s">
        <v>62</v>
      </c>
    </row>
    <row r="329" spans="19:384" ht="15.75" thickBot="1" x14ac:dyDescent="0.3">
      <c r="S329" t="s">
        <v>62</v>
      </c>
      <c r="KK329" s="531" t="s">
        <v>152</v>
      </c>
      <c r="KL329" s="532"/>
      <c r="KM329" s="532"/>
      <c r="KN329" s="532"/>
      <c r="KO329" s="532"/>
      <c r="KP329" s="532"/>
      <c r="KQ329" s="532"/>
      <c r="KR329" s="533"/>
      <c r="KT329" t="s">
        <v>62</v>
      </c>
      <c r="ML329" s="520" t="s">
        <v>69</v>
      </c>
      <c r="NT329" t="s">
        <v>62</v>
      </c>
    </row>
    <row r="330" spans="19:384" ht="15.75" thickBot="1" x14ac:dyDescent="0.3">
      <c r="CE330" t="s">
        <v>62</v>
      </c>
      <c r="KK330" s="531" t="s">
        <v>153</v>
      </c>
      <c r="KL330" s="532"/>
      <c r="KM330" s="532"/>
      <c r="KN330" s="532"/>
      <c r="KO330" s="532"/>
      <c r="KP330" s="532"/>
      <c r="KQ330" s="532"/>
      <c r="KR330" s="533"/>
      <c r="ME330" t="s">
        <v>62</v>
      </c>
      <c r="ML330" s="519" t="s">
        <v>72</v>
      </c>
    </row>
    <row r="331" spans="19:384" ht="15.75" thickBot="1" x14ac:dyDescent="0.3">
      <c r="CE331" t="s">
        <v>62</v>
      </c>
      <c r="CF331" t="s">
        <v>62</v>
      </c>
      <c r="CG331" t="s">
        <v>62</v>
      </c>
      <c r="KK331" s="531" t="s">
        <v>150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KK332" s="531" t="s">
        <v>147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S333" t="s">
        <v>62</v>
      </c>
      <c r="KK333" s="531" t="s">
        <v>148</v>
      </c>
      <c r="KL333" s="532"/>
      <c r="KM333" s="532"/>
      <c r="KN333" s="532"/>
      <c r="KO333" s="532"/>
      <c r="KP333" s="532"/>
      <c r="KQ333" s="532"/>
      <c r="KR333" s="533"/>
    </row>
    <row r="334" spans="19:384" ht="15.75" thickBot="1" x14ac:dyDescent="0.3">
      <c r="CD334" t="s">
        <v>62</v>
      </c>
      <c r="CP334" t="s">
        <v>62</v>
      </c>
      <c r="KK334" s="531" t="s">
        <v>149</v>
      </c>
      <c r="KL334" s="532"/>
      <c r="KM334" s="532"/>
      <c r="KN334" s="532"/>
      <c r="KO334" s="532"/>
      <c r="KP334" s="532"/>
      <c r="KQ334" s="532"/>
      <c r="KR334" s="533"/>
    </row>
    <row r="335" spans="19:384" x14ac:dyDescent="0.25">
      <c r="CP335" t="s">
        <v>62</v>
      </c>
    </row>
    <row r="336" spans="19:384" x14ac:dyDescent="0.25">
      <c r="CQ336" t="s">
        <v>62</v>
      </c>
      <c r="JZ336" t="s">
        <v>62</v>
      </c>
    </row>
    <row r="337" spans="1:378" ht="15.75" thickBot="1" x14ac:dyDescent="0.3">
      <c r="CQ337" t="s">
        <v>62</v>
      </c>
    </row>
    <row r="338" spans="1:378" ht="15.75" thickBot="1" x14ac:dyDescent="0.3">
      <c r="CE338" t="s">
        <v>62</v>
      </c>
      <c r="JY338" t="s">
        <v>62</v>
      </c>
      <c r="LM338" s="531" t="s">
        <v>152</v>
      </c>
      <c r="LN338" s="532"/>
      <c r="LO338" s="532"/>
      <c r="LP338" s="532"/>
      <c r="LQ338" s="532"/>
      <c r="LR338" s="532"/>
      <c r="LS338" s="532"/>
      <c r="LT338" s="533"/>
    </row>
    <row r="339" spans="1:378" ht="15.75" thickBot="1" x14ac:dyDescent="0.3">
      <c r="AY339" t="s">
        <v>62</v>
      </c>
      <c r="CE339" t="s">
        <v>62</v>
      </c>
      <c r="CQ339" t="s">
        <v>62</v>
      </c>
      <c r="JU339" t="s">
        <v>62</v>
      </c>
      <c r="LM339" s="531" t="s">
        <v>153</v>
      </c>
      <c r="LN339" s="532"/>
      <c r="LO339" s="532"/>
      <c r="LP339" s="532"/>
      <c r="LQ339" s="532"/>
      <c r="LR339" s="532"/>
      <c r="LS339" s="532"/>
      <c r="LT339" s="533"/>
      <c r="ME339" t="s">
        <v>62</v>
      </c>
    </row>
    <row r="340" spans="1:378" ht="15.75" thickBot="1" x14ac:dyDescent="0.3">
      <c r="CE340" t="s">
        <v>62</v>
      </c>
      <c r="CP340" t="s">
        <v>62</v>
      </c>
      <c r="KA340" t="s">
        <v>62</v>
      </c>
      <c r="KC340" t="s">
        <v>62</v>
      </c>
      <c r="LM340" s="531" t="s">
        <v>150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LM341" s="531" t="s">
        <v>151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CR342" t="s">
        <v>62</v>
      </c>
      <c r="JZ342" t="s">
        <v>62</v>
      </c>
      <c r="LM342" s="531" t="s">
        <v>148</v>
      </c>
      <c r="LN342" s="532"/>
      <c r="LO342" s="532"/>
      <c r="LP342" s="532"/>
      <c r="LQ342" s="532"/>
      <c r="LR342" s="532"/>
      <c r="LS342" s="532"/>
      <c r="LT342" s="533"/>
    </row>
    <row r="343" spans="1:378" ht="15.75" thickBot="1" x14ac:dyDescent="0.3">
      <c r="LM343" s="531"/>
      <c r="LN343" s="532"/>
      <c r="LO343" s="532"/>
      <c r="LP343" s="532"/>
      <c r="LQ343" s="532"/>
      <c r="LR343" s="532"/>
      <c r="LS343" s="532"/>
      <c r="LT343" s="533"/>
    </row>
    <row r="344" spans="1:378" x14ac:dyDescent="0.25">
      <c r="JY344" t="s">
        <v>62</v>
      </c>
    </row>
    <row r="345" spans="1:378" ht="15.75" thickBot="1" x14ac:dyDescent="0.3">
      <c r="A345" t="s">
        <v>62</v>
      </c>
      <c r="JU345" t="s">
        <v>62</v>
      </c>
      <c r="MM345" t="s">
        <v>62</v>
      </c>
    </row>
    <row r="346" spans="1:378" ht="15.75" thickBot="1" x14ac:dyDescent="0.3">
      <c r="JY346" t="s">
        <v>62</v>
      </c>
      <c r="LY346" t="s">
        <v>62</v>
      </c>
      <c r="MK346" s="8" t="s">
        <v>121</v>
      </c>
      <c r="MM346" s="8" t="s">
        <v>122</v>
      </c>
      <c r="MN346" t="s">
        <v>62</v>
      </c>
      <c r="MQ346" t="s">
        <v>62</v>
      </c>
      <c r="MV346" t="s">
        <v>62</v>
      </c>
      <c r="MY346" t="s">
        <v>62</v>
      </c>
      <c r="NB346" t="s">
        <v>62</v>
      </c>
    </row>
    <row r="347" spans="1:378" ht="15.75" thickBot="1" x14ac:dyDescent="0.3">
      <c r="JU347" t="s">
        <v>62</v>
      </c>
      <c r="LW347" t="s">
        <v>62</v>
      </c>
      <c r="LX347" t="s">
        <v>62</v>
      </c>
      <c r="LZ347" t="s">
        <v>62</v>
      </c>
      <c r="MA347" t="s">
        <v>62</v>
      </c>
      <c r="MB347" t="s">
        <v>62</v>
      </c>
      <c r="MD347" t="s">
        <v>62</v>
      </c>
      <c r="MI347" t="s">
        <v>62</v>
      </c>
      <c r="MJ347" s="475">
        <f>LINEST(MJ348:MJ355)</f>
        <v>-1.483571428571428E-2</v>
      </c>
      <c r="MK347" s="8" t="s">
        <v>116</v>
      </c>
      <c r="ML347" t="s">
        <v>62</v>
      </c>
      <c r="MM347" s="8" t="s">
        <v>116</v>
      </c>
      <c r="MO347" s="501" t="s">
        <v>62</v>
      </c>
      <c r="MP347" t="s">
        <v>62</v>
      </c>
      <c r="MR347" t="s">
        <v>62</v>
      </c>
      <c r="MS347" t="s">
        <v>62</v>
      </c>
      <c r="MV347" t="s">
        <v>62</v>
      </c>
      <c r="MY347" t="s">
        <v>62</v>
      </c>
      <c r="NB347" t="s">
        <v>62</v>
      </c>
      <c r="ND347" t="s">
        <v>62</v>
      </c>
      <c r="NE347" t="s">
        <v>62</v>
      </c>
      <c r="NG347" t="s">
        <v>62</v>
      </c>
      <c r="NH347" t="s">
        <v>62</v>
      </c>
      <c r="NJ347" t="s">
        <v>62</v>
      </c>
      <c r="NK347" t="s">
        <v>62</v>
      </c>
      <c r="NN347" t="s">
        <v>62</v>
      </c>
    </row>
    <row r="348" spans="1:378" ht="15.75" thickBot="1" x14ac:dyDescent="0.3">
      <c r="CT348" t="s">
        <v>62</v>
      </c>
      <c r="JT348" s="8" t="s">
        <v>121</v>
      </c>
      <c r="JU348" s="125">
        <v>6.7000000000000002E-3</v>
      </c>
      <c r="JV348" s="16">
        <v>1.0500000000000001E-2</v>
      </c>
      <c r="JW348" s="130">
        <v>1.2999999999999999E-3</v>
      </c>
      <c r="JX348" s="125">
        <v>3.0999999999999999E-3</v>
      </c>
      <c r="JY348" s="16">
        <v>6.7999999999999996E-3</v>
      </c>
      <c r="JZ348" s="130">
        <v>-3.7000000000000002E-3</v>
      </c>
      <c r="KA348" s="125">
        <v>-6.1000000000000004E-3</v>
      </c>
      <c r="KB348" s="16">
        <v>-1.1299999999999999E-2</v>
      </c>
      <c r="KC348" s="130">
        <v>-1.1599999999999999E-2</v>
      </c>
      <c r="KD348" s="125">
        <v>-2E-3</v>
      </c>
      <c r="KE348" s="16">
        <v>7.7000000000000002E-3</v>
      </c>
      <c r="KF348" s="130">
        <v>5.7000000000000002E-3</v>
      </c>
      <c r="KG348" s="125">
        <v>2E-3</v>
      </c>
      <c r="KH348" s="16">
        <v>5.0000000000000001E-3</v>
      </c>
      <c r="KI348" s="130">
        <v>1.5E-3</v>
      </c>
      <c r="KJ348" s="125">
        <v>1.17E-2</v>
      </c>
      <c r="KK348" s="16">
        <v>1.49E-2</v>
      </c>
      <c r="KL348" s="130">
        <v>1.5599999999999999E-2</v>
      </c>
      <c r="KM348" s="125">
        <v>2.0400000000000001E-2</v>
      </c>
      <c r="KN348" s="16">
        <v>1.37E-2</v>
      </c>
      <c r="KO348" s="130">
        <v>1.89E-2</v>
      </c>
      <c r="KP348" s="125">
        <v>2.3300000000000001E-2</v>
      </c>
      <c r="KQ348" s="16">
        <v>2.9700000000000001E-2</v>
      </c>
      <c r="KR348" s="130">
        <v>2.6100000000000002E-2</v>
      </c>
      <c r="KS348" s="125">
        <v>3.2300000000000002E-2</v>
      </c>
      <c r="KT348" s="16">
        <v>2.7300000000000001E-2</v>
      </c>
      <c r="KU348" s="130">
        <v>3.1699999999999999E-2</v>
      </c>
      <c r="KV348" s="125">
        <v>3.9800000000000002E-2</v>
      </c>
      <c r="KW348" s="16">
        <v>3.7999999999999999E-2</v>
      </c>
      <c r="KX348" s="130">
        <v>2.5499999999999998E-2</v>
      </c>
      <c r="KY348" s="125">
        <v>0.03</v>
      </c>
      <c r="KZ348" s="16">
        <v>1.84E-2</v>
      </c>
      <c r="LA348" s="130">
        <v>3.1399999999999997E-2</v>
      </c>
      <c r="LB348" s="125">
        <v>3.6900000000000002E-2</v>
      </c>
      <c r="LC348" s="16">
        <v>3.1800000000000002E-2</v>
      </c>
      <c r="LD348" s="130">
        <v>3.1899999999999998E-2</v>
      </c>
      <c r="LE348" s="125">
        <v>3.5799999999999998E-2</v>
      </c>
      <c r="LF348" s="16">
        <v>3.3599999999999998E-2</v>
      </c>
      <c r="LG348" s="130">
        <v>3.8899999999999997E-2</v>
      </c>
      <c r="LH348" s="125">
        <v>2.3900000000000001E-2</v>
      </c>
      <c r="LI348" s="16">
        <v>2.4799999999999999E-2</v>
      </c>
      <c r="LJ348" s="130">
        <v>3.1E-2</v>
      </c>
      <c r="LK348" s="125">
        <v>3.5299999999999998E-2</v>
      </c>
      <c r="LL348" s="16">
        <v>3.5900000000000001E-2</v>
      </c>
      <c r="LM348" s="130">
        <v>4.4299999999999999E-2</v>
      </c>
      <c r="LN348" s="125">
        <v>4.7100000000000003E-2</v>
      </c>
      <c r="LO348" s="16">
        <v>5.0500000000000003E-2</v>
      </c>
      <c r="LP348" s="130">
        <v>4.5900000000000003E-2</v>
      </c>
      <c r="LQ348" s="125">
        <v>4.9200000000000001E-2</v>
      </c>
      <c r="LR348" s="16">
        <v>3.9199999999999999E-2</v>
      </c>
      <c r="LS348" s="130">
        <v>5.0599999999999999E-2</v>
      </c>
      <c r="LT348" s="103">
        <v>5.67E-2</v>
      </c>
      <c r="LU348" s="16">
        <v>5.0299999999999997E-2</v>
      </c>
      <c r="LV348" s="16">
        <v>4.6300000000000001E-2</v>
      </c>
      <c r="LW348" s="103">
        <v>4.7500000000000001E-2</v>
      </c>
      <c r="LX348" s="16">
        <v>5.1200000000000002E-2</v>
      </c>
      <c r="LY348" s="16">
        <v>4.9599999999999998E-2</v>
      </c>
      <c r="LZ348" s="103">
        <v>4.2299999999999997E-2</v>
      </c>
      <c r="MA348" s="16">
        <v>5.2200000000000003E-2</v>
      </c>
      <c r="MB348" s="16">
        <v>4.0800000000000003E-2</v>
      </c>
      <c r="MC348" s="103">
        <v>4.2000000000000003E-2</v>
      </c>
      <c r="MD348" s="16">
        <v>4.2500000000000003E-2</v>
      </c>
      <c r="ME348" s="130">
        <v>3.5400000000000001E-2</v>
      </c>
      <c r="MF348" s="103">
        <v>3.4700000000000002E-2</v>
      </c>
      <c r="MG348" s="16">
        <v>4.0099999999999997E-2</v>
      </c>
      <c r="MH348" s="16">
        <v>3.6400000000000002E-2</v>
      </c>
      <c r="MI348" s="103">
        <v>3.6600000000000001E-2</v>
      </c>
      <c r="MJ348" s="16">
        <v>4.9000000000000002E-2</v>
      </c>
      <c r="MK348" s="16">
        <v>3.56E-2</v>
      </c>
      <c r="MM348" s="102">
        <v>6.8999999999999999E-3</v>
      </c>
      <c r="MN348" s="86">
        <v>3.8E-3</v>
      </c>
      <c r="MO348" s="86">
        <v>2.3900000000000001E-2</v>
      </c>
      <c r="MP348" s="102">
        <v>2.1399999999999999E-2</v>
      </c>
      <c r="MQ348" s="86">
        <v>1.3599999999999999E-2</v>
      </c>
      <c r="MR348" s="86">
        <v>1.4500000000000001E-2</v>
      </c>
      <c r="MS348" s="102">
        <v>6.7999999999999996E-3</v>
      </c>
      <c r="MT348" s="86">
        <v>9.4000000000000004E-3</v>
      </c>
      <c r="MU348" s="86">
        <v>6.8999999999999999E-3</v>
      </c>
      <c r="MV348" s="102">
        <v>3.8E-3</v>
      </c>
      <c r="MW348" s="86">
        <v>5.4000000000000003E-3</v>
      </c>
      <c r="MX348" s="86">
        <v>1.7100000000000001E-2</v>
      </c>
      <c r="MY348" s="102">
        <v>2.9999999999999997E-4</v>
      </c>
      <c r="MZ348" s="86">
        <v>8.0000000000000004E-4</v>
      </c>
      <c r="NA348" s="86">
        <v>1.4200000000000001E-2</v>
      </c>
      <c r="NB348" s="102">
        <v>1.04E-2</v>
      </c>
      <c r="NC348" s="86">
        <v>1.52E-2</v>
      </c>
      <c r="ND348" s="86">
        <v>1.9E-2</v>
      </c>
      <c r="NE348" s="102">
        <v>2.01E-2</v>
      </c>
      <c r="NF348" s="86">
        <v>8.6999999999999994E-3</v>
      </c>
      <c r="NG348" s="86">
        <v>2.5999999999999999E-3</v>
      </c>
      <c r="NH348" s="102">
        <v>1.23E-2</v>
      </c>
      <c r="NI348" s="86">
        <v>-9.1000000000000004E-3</v>
      </c>
      <c r="NJ348" s="86">
        <v>-3.7000000000000002E-3</v>
      </c>
      <c r="NK348" s="102">
        <v>-2.5999999999999999E-3</v>
      </c>
      <c r="NL348" s="86">
        <v>2.0299999999999999E-2</v>
      </c>
      <c r="NM348" s="86">
        <v>8.5000000000000006E-3</v>
      </c>
    </row>
    <row r="349" spans="1:378" ht="15.75" thickBot="1" x14ac:dyDescent="0.3">
      <c r="A349" t="s">
        <v>62</v>
      </c>
      <c r="K349" t="s">
        <v>62</v>
      </c>
      <c r="Z349" t="s">
        <v>62</v>
      </c>
      <c r="BP349" t="s">
        <v>62</v>
      </c>
      <c r="JT349" s="8" t="s">
        <v>116</v>
      </c>
      <c r="JU349" s="47">
        <v>-5.1999999999999998E-3</v>
      </c>
      <c r="JV349" s="47">
        <v>1.2999999999999999E-3</v>
      </c>
      <c r="JW349" s="47">
        <v>1.54E-2</v>
      </c>
      <c r="JX349" s="99">
        <v>2E-3</v>
      </c>
      <c r="JY349" s="47">
        <v>5.7999999999999996E-3</v>
      </c>
      <c r="JZ349" s="47">
        <v>1.6899999999999998E-2</v>
      </c>
      <c r="KA349" s="99">
        <v>2.01E-2</v>
      </c>
      <c r="KB349" s="47">
        <v>2.1100000000000001E-2</v>
      </c>
      <c r="KC349" s="47">
        <v>1.47E-2</v>
      </c>
      <c r="KD349" s="99">
        <v>5.5199999999999999E-2</v>
      </c>
      <c r="KE349" s="47">
        <v>5.0200000000000002E-2</v>
      </c>
      <c r="KF349" s="47">
        <v>4.4699999999999997E-2</v>
      </c>
      <c r="KG349" s="99">
        <v>3.5999999999999997E-2</v>
      </c>
      <c r="KH349" s="47">
        <v>5.4800000000000001E-2</v>
      </c>
      <c r="KI349" s="47">
        <v>8.2400000000000001E-2</v>
      </c>
      <c r="KJ349" s="47">
        <v>9.7799999999999998E-2</v>
      </c>
      <c r="KK349" s="47">
        <v>9.7799999999999998E-2</v>
      </c>
      <c r="KL349" s="47">
        <v>0.105</v>
      </c>
      <c r="KM349" s="99">
        <v>0.12089999999999999</v>
      </c>
      <c r="KN349" s="47">
        <v>0.1222</v>
      </c>
      <c r="KO349" s="47">
        <v>0.1166</v>
      </c>
      <c r="KP349" s="99">
        <v>0.1123</v>
      </c>
      <c r="KQ349" s="47">
        <v>0.10970000000000001</v>
      </c>
      <c r="KR349" s="47">
        <v>8.9700000000000002E-2</v>
      </c>
      <c r="KS349" s="99">
        <v>0.10580000000000001</v>
      </c>
      <c r="KT349" s="47">
        <v>0.1129</v>
      </c>
      <c r="KU349" s="47">
        <v>0.1447</v>
      </c>
      <c r="KV349" s="99">
        <v>0.12</v>
      </c>
      <c r="KW349" s="47">
        <v>0.1198</v>
      </c>
      <c r="KX349" s="47">
        <v>0.13100000000000001</v>
      </c>
      <c r="KY349" s="99">
        <v>0.12939999999999999</v>
      </c>
      <c r="KZ349" s="47">
        <v>0.1578</v>
      </c>
      <c r="LA349" s="47">
        <v>0.1411</v>
      </c>
      <c r="LB349" s="99">
        <v>0.1502</v>
      </c>
      <c r="LC349" s="47">
        <v>0.13800000000000001</v>
      </c>
      <c r="LD349" s="47">
        <v>0.1431</v>
      </c>
      <c r="LE349" s="99">
        <v>0.15959999999999999</v>
      </c>
      <c r="LF349" s="47">
        <v>0.17050000000000001</v>
      </c>
      <c r="LG349" s="47">
        <v>0.1464</v>
      </c>
      <c r="LH349" s="99">
        <v>0.12659999999999999</v>
      </c>
      <c r="LI349" s="47">
        <v>0.1431</v>
      </c>
      <c r="LJ349" s="47">
        <v>0.13439999999999999</v>
      </c>
      <c r="LK349" s="99">
        <v>0.13750000000000001</v>
      </c>
      <c r="LL349" s="47">
        <v>0.1275</v>
      </c>
      <c r="LM349" s="47">
        <v>0.1158</v>
      </c>
      <c r="LN349" s="99">
        <v>0.1205</v>
      </c>
      <c r="LO349" s="47">
        <v>0.11899999999999999</v>
      </c>
      <c r="LP349" s="47">
        <v>0.13059999999999999</v>
      </c>
      <c r="LQ349" s="99">
        <v>0.14019999999999999</v>
      </c>
      <c r="LR349" s="47">
        <v>0.1492</v>
      </c>
      <c r="LS349" s="47">
        <v>0.16550000000000001</v>
      </c>
      <c r="LT349" s="99">
        <v>0.16189999999999999</v>
      </c>
      <c r="LU349" s="47">
        <v>0.15529999999999999</v>
      </c>
      <c r="LV349" s="47">
        <v>0.1648</v>
      </c>
      <c r="LW349" s="99">
        <v>0.1459</v>
      </c>
      <c r="LX349" s="47">
        <v>0.1585</v>
      </c>
      <c r="LY349" s="47">
        <v>0.15659999999999999</v>
      </c>
      <c r="LZ349" s="99">
        <v>0.15229999999999999</v>
      </c>
      <c r="MA349" s="47">
        <v>0.16300000000000001</v>
      </c>
      <c r="MB349" s="47">
        <v>0.1759</v>
      </c>
      <c r="MC349" s="99">
        <v>0.18279999999999999</v>
      </c>
      <c r="MD349" s="47">
        <v>0.1812</v>
      </c>
      <c r="ME349" s="79">
        <v>0.17230000000000001</v>
      </c>
      <c r="MF349" s="99">
        <v>0.153</v>
      </c>
      <c r="MG349" s="47">
        <v>0.1613</v>
      </c>
      <c r="MH349" s="47">
        <v>0.1709</v>
      </c>
      <c r="MI349" s="99">
        <v>0.21390000000000001</v>
      </c>
      <c r="MJ349" s="47">
        <v>0.22770000000000001</v>
      </c>
      <c r="MK349" s="47">
        <v>0.23219999999999999</v>
      </c>
      <c r="MM349" s="105">
        <v>5.4999999999999997E-3</v>
      </c>
      <c r="MN349" s="34">
        <v>2.4899999999999999E-2</v>
      </c>
      <c r="MO349" s="34">
        <v>3.5799999999999998E-2</v>
      </c>
      <c r="MP349" s="105">
        <v>2.5399999999999999E-2</v>
      </c>
      <c r="MQ349" s="34">
        <v>3.1099999999999999E-2</v>
      </c>
      <c r="MR349" s="34">
        <v>4.1200000000000001E-2</v>
      </c>
      <c r="MS349" s="105">
        <v>7.0900000000000005E-2</v>
      </c>
      <c r="MT349" s="34">
        <v>7.2300000000000003E-2</v>
      </c>
      <c r="MU349" s="34">
        <v>6.4699999999999994E-2</v>
      </c>
      <c r="MV349" s="105">
        <v>7.1800000000000003E-2</v>
      </c>
      <c r="MW349" s="34">
        <v>6.4500000000000002E-2</v>
      </c>
      <c r="MX349" s="34">
        <v>5.4399999999999997E-2</v>
      </c>
      <c r="MY349" s="105">
        <v>5.8200000000000002E-2</v>
      </c>
      <c r="MZ349" s="34">
        <v>6.0900000000000003E-2</v>
      </c>
      <c r="NA349" s="34">
        <v>7.2700000000000001E-2</v>
      </c>
      <c r="NB349" s="105">
        <v>5.3199999999999997E-2</v>
      </c>
      <c r="NC349" s="34">
        <v>4.4299999999999999E-2</v>
      </c>
      <c r="ND349" s="34">
        <v>3.04E-2</v>
      </c>
      <c r="NE349" s="105">
        <v>2.1499999999999998E-2</v>
      </c>
      <c r="NF349" s="34">
        <v>5.4000000000000003E-3</v>
      </c>
      <c r="NG349" s="34">
        <v>5.1999999999999998E-3</v>
      </c>
      <c r="NH349" s="105">
        <v>-8.9999999999999998E-4</v>
      </c>
      <c r="NI349" s="34">
        <v>2.5999999999999999E-3</v>
      </c>
      <c r="NJ349" s="34">
        <v>1.32E-2</v>
      </c>
      <c r="NK349" s="105">
        <v>1.01E-2</v>
      </c>
      <c r="NL349" s="34">
        <v>-1.9E-3</v>
      </c>
      <c r="NM349" s="34">
        <v>5.0000000000000001E-3</v>
      </c>
    </row>
    <row r="350" spans="1:378" ht="15.75" thickBot="1" x14ac:dyDescent="0.3">
      <c r="BY350" t="s">
        <v>62</v>
      </c>
      <c r="CE350" t="s">
        <v>62</v>
      </c>
      <c r="CL350" t="s">
        <v>62</v>
      </c>
      <c r="JU350" s="30">
        <v>6.6E-3</v>
      </c>
      <c r="JV350" s="30">
        <v>-2.3999999999999998E-3</v>
      </c>
      <c r="JW350" s="30">
        <v>-2.2100000000000002E-2</v>
      </c>
      <c r="JX350" s="104">
        <v>-1.67E-2</v>
      </c>
      <c r="JY350" s="30">
        <v>-1.35E-2</v>
      </c>
      <c r="JZ350" s="30">
        <v>-2.7699999999999999E-2</v>
      </c>
      <c r="KA350" s="104">
        <v>-3.4799999999999998E-2</v>
      </c>
      <c r="KB350" s="30">
        <v>-2.7199999999999998E-2</v>
      </c>
      <c r="KC350" s="30">
        <v>-3.1399999999999997E-2</v>
      </c>
      <c r="KD350" s="104">
        <v>-5.62E-2</v>
      </c>
      <c r="KE350" s="30">
        <v>-4.9599999999999998E-2</v>
      </c>
      <c r="KF350" s="30">
        <v>-4.4400000000000002E-2</v>
      </c>
      <c r="KG350" s="104">
        <v>-1.2500000000000001E-2</v>
      </c>
      <c r="KH350" s="30">
        <v>-9.9000000000000008E-3</v>
      </c>
      <c r="KI350" s="30">
        <v>-2.3800000000000002E-2</v>
      </c>
      <c r="KJ350" s="30">
        <v>-3.0499999999999999E-2</v>
      </c>
      <c r="KK350" s="30">
        <v>-3.0499999999999999E-2</v>
      </c>
      <c r="KL350" s="30">
        <v>-3.7699999999999997E-2</v>
      </c>
      <c r="KM350" s="104">
        <v>-5.28E-2</v>
      </c>
      <c r="KN350" s="30">
        <v>-5.3400000000000003E-2</v>
      </c>
      <c r="KO350" s="30">
        <v>-5.0799999999999998E-2</v>
      </c>
      <c r="KP350" s="104">
        <v>-4.6100000000000002E-2</v>
      </c>
      <c r="KQ350" s="30">
        <v>-4.9700000000000001E-2</v>
      </c>
      <c r="KR350" s="30">
        <v>-4.7300000000000002E-2</v>
      </c>
      <c r="KS350" s="104">
        <v>-7.0499999999999993E-2</v>
      </c>
      <c r="KT350" s="30">
        <v>-8.1199999999999994E-2</v>
      </c>
      <c r="KU350" s="30">
        <v>-9.8799999999999999E-2</v>
      </c>
      <c r="KV350" s="104">
        <v>-9.1700000000000004E-2</v>
      </c>
      <c r="KW350" s="30">
        <v>-9.6299999999999997E-2</v>
      </c>
      <c r="KX350" s="30">
        <v>-9.01E-2</v>
      </c>
      <c r="KY350" s="104">
        <v>-0.1011</v>
      </c>
      <c r="KZ350" s="30">
        <v>-0.11119999999999999</v>
      </c>
      <c r="LA350" s="30">
        <v>-0.10199999999999999</v>
      </c>
      <c r="LB350" s="104">
        <v>-0.1187</v>
      </c>
      <c r="LC350" s="30">
        <v>-0.1067</v>
      </c>
      <c r="LD350" s="30">
        <v>-0.122</v>
      </c>
      <c r="LE350" s="104">
        <v>-0.13059999999999999</v>
      </c>
      <c r="LF350" s="30">
        <v>-0.12920000000000001</v>
      </c>
      <c r="LG350" s="30">
        <v>-0.1323</v>
      </c>
      <c r="LH350" s="104">
        <v>-7.6300000000000007E-2</v>
      </c>
      <c r="LI350" s="30">
        <v>-9.06E-2</v>
      </c>
      <c r="LJ350" s="30">
        <v>-9.8500000000000004E-2</v>
      </c>
      <c r="LK350" s="104">
        <v>-0.1181</v>
      </c>
      <c r="LL350" s="30">
        <v>-0.1202</v>
      </c>
      <c r="LM350" s="30">
        <v>-0.1106</v>
      </c>
      <c r="LN350" s="104">
        <v>-0.1114</v>
      </c>
      <c r="LO350" s="30">
        <v>-0.10929999999999999</v>
      </c>
      <c r="LP350" s="30">
        <v>-0.10680000000000001</v>
      </c>
      <c r="LQ350" s="104">
        <v>-0.11070000000000001</v>
      </c>
      <c r="LR350" s="30">
        <v>-0.10979999999999999</v>
      </c>
      <c r="LS350" s="30">
        <v>-0.1075</v>
      </c>
      <c r="LT350" s="104">
        <v>-0.1179</v>
      </c>
      <c r="LU350" s="30">
        <v>-0.1085</v>
      </c>
      <c r="LV350" s="30">
        <v>-9.69E-2</v>
      </c>
      <c r="LW350" s="104">
        <v>-9.0899999999999995E-2</v>
      </c>
      <c r="LX350" s="30">
        <v>-8.8999999999999996E-2</v>
      </c>
      <c r="LY350" s="30">
        <v>-9.7100000000000006E-2</v>
      </c>
      <c r="LZ350" s="104">
        <v>-9.1200000000000003E-2</v>
      </c>
      <c r="MA350" s="30">
        <v>-8.8400000000000006E-2</v>
      </c>
      <c r="MB350" s="30">
        <v>-8.1600000000000006E-2</v>
      </c>
      <c r="MC350" s="104">
        <v>-8.5300000000000001E-2</v>
      </c>
      <c r="MD350" s="30">
        <v>-7.9600000000000004E-2</v>
      </c>
      <c r="ME350" s="85">
        <v>-7.3499999999999996E-2</v>
      </c>
      <c r="MF350" s="104">
        <v>-5.8400000000000001E-2</v>
      </c>
      <c r="MG350" s="30">
        <v>-7.0599999999999996E-2</v>
      </c>
      <c r="MH350" s="30">
        <v>-7.8399999999999997E-2</v>
      </c>
      <c r="MI350" s="104">
        <v>-8.1699999999999995E-2</v>
      </c>
      <c r="MJ350" s="30">
        <v>-8.3500000000000005E-2</v>
      </c>
      <c r="MK350" s="30">
        <v>-8.1900000000000001E-2</v>
      </c>
      <c r="MM350" s="104">
        <v>5.3E-3</v>
      </c>
      <c r="MN350" s="30">
        <v>1.6899999999999998E-2</v>
      </c>
      <c r="MO350" s="30">
        <v>8.0999999999999996E-3</v>
      </c>
      <c r="MP350" s="104">
        <v>8.3000000000000001E-3</v>
      </c>
      <c r="MQ350" s="30">
        <v>1.26E-2</v>
      </c>
      <c r="MR350" s="30">
        <v>1.5299999999999999E-2</v>
      </c>
      <c r="MS350" s="104">
        <v>1.5299999999999999E-2</v>
      </c>
      <c r="MT350" s="30">
        <v>4.4000000000000003E-3</v>
      </c>
      <c r="MU350" s="30">
        <v>2.5000000000000001E-3</v>
      </c>
      <c r="MV350" s="104">
        <v>1.5E-3</v>
      </c>
      <c r="MW350" s="30">
        <v>1.5E-3</v>
      </c>
      <c r="MX350" s="30">
        <v>-2E-3</v>
      </c>
      <c r="MY350" s="104">
        <v>-2.0999999999999999E-3</v>
      </c>
      <c r="MZ350" s="30">
        <v>-7.6E-3</v>
      </c>
      <c r="NA350" s="30">
        <v>-5.8999999999999999E-3</v>
      </c>
      <c r="NB350" s="104">
        <v>-1.9699999999999999E-2</v>
      </c>
      <c r="NC350" s="30">
        <v>-2.0500000000000001E-2</v>
      </c>
      <c r="ND350" s="30">
        <v>-2.63E-2</v>
      </c>
      <c r="NE350" s="104">
        <v>-2.8000000000000001E-2</v>
      </c>
      <c r="NF350" s="30">
        <v>-2.58E-2</v>
      </c>
      <c r="NG350" s="30">
        <v>-2.1999999999999999E-2</v>
      </c>
      <c r="NH350" s="104">
        <v>-3.9899999999999998E-2</v>
      </c>
      <c r="NI350" s="30">
        <v>-3.3700000000000001E-2</v>
      </c>
      <c r="NJ350" s="30">
        <v>-4.0899999999999999E-2</v>
      </c>
      <c r="NK350" s="104">
        <v>-6.3799999999999996E-2</v>
      </c>
      <c r="NL350" s="30">
        <v>-6.4799999999999996E-2</v>
      </c>
      <c r="NM350" s="30">
        <v>-5.4600000000000003E-2</v>
      </c>
    </row>
    <row r="351" spans="1:378" ht="15.75" thickBot="1" x14ac:dyDescent="0.3">
      <c r="BX351" t="s">
        <v>62</v>
      </c>
      <c r="JU351" s="128">
        <v>1.03E-2</v>
      </c>
      <c r="JV351" s="22">
        <v>1.8800000000000001E-2</v>
      </c>
      <c r="JW351" s="81">
        <v>2.6800000000000001E-2</v>
      </c>
      <c r="JX351" s="128">
        <v>3.04E-2</v>
      </c>
      <c r="JY351" s="22">
        <v>2.5700000000000001E-2</v>
      </c>
      <c r="JZ351" s="81">
        <v>2.8299999999999999E-2</v>
      </c>
      <c r="KA351" s="128">
        <v>2.9499999999999998E-2</v>
      </c>
      <c r="KB351" s="22">
        <v>1.89E-2</v>
      </c>
      <c r="KC351" s="81">
        <v>8.4000000000000005E-2</v>
      </c>
      <c r="KD351" s="128">
        <v>7.0999999999999994E-2</v>
      </c>
      <c r="KE351" s="22">
        <v>5.9799999999999999E-2</v>
      </c>
      <c r="KF351" s="81">
        <v>5.79E-2</v>
      </c>
      <c r="KG351" s="128">
        <v>6.3899999999999998E-2</v>
      </c>
      <c r="KH351" s="22">
        <v>4.65E-2</v>
      </c>
      <c r="KI351" s="81">
        <v>4.3400000000000001E-2</v>
      </c>
      <c r="KJ351" s="128">
        <v>3.2800000000000003E-2</v>
      </c>
      <c r="KK351" s="22">
        <v>9.1000000000000004E-3</v>
      </c>
      <c r="KL351" s="81">
        <v>1.5699999999999999E-2</v>
      </c>
      <c r="KM351" s="128">
        <v>2.2599999999999999E-2</v>
      </c>
      <c r="KN351" s="22">
        <v>5.1999999999999998E-3</v>
      </c>
      <c r="KO351" s="81">
        <v>3.2000000000000002E-3</v>
      </c>
      <c r="KP351" s="128">
        <v>-2.3E-3</v>
      </c>
      <c r="KQ351" s="22">
        <v>2.3E-3</v>
      </c>
      <c r="KR351" s="81">
        <v>-8.9999999999999993E-3</v>
      </c>
      <c r="KS351" s="128">
        <v>4.4000000000000003E-3</v>
      </c>
      <c r="KT351" s="22">
        <v>2.8999999999999998E-3</v>
      </c>
      <c r="KU351" s="81">
        <v>-2.53E-2</v>
      </c>
      <c r="KV351" s="128">
        <v>-2.9700000000000001E-2</v>
      </c>
      <c r="KW351" s="22">
        <v>-2.3199999999999998E-2</v>
      </c>
      <c r="KX351" s="81">
        <v>-4.6399999999999997E-2</v>
      </c>
      <c r="KY351" s="128">
        <v>-3.9100000000000003E-2</v>
      </c>
      <c r="KZ351" s="22">
        <v>-4.6800000000000001E-2</v>
      </c>
      <c r="LA351" s="81">
        <v>-7.6700000000000004E-2</v>
      </c>
      <c r="LB351" s="128">
        <v>-7.7399999999999997E-2</v>
      </c>
      <c r="LC351" s="22">
        <v>-9.6100000000000005E-2</v>
      </c>
      <c r="LD351" s="81">
        <v>-8.77E-2</v>
      </c>
      <c r="LE351" s="128">
        <v>-9.4100000000000003E-2</v>
      </c>
      <c r="LF351" s="22">
        <v>-0.10879999999999999</v>
      </c>
      <c r="LG351" s="81">
        <v>-0.1171</v>
      </c>
      <c r="LH351" s="128">
        <v>-0.1232</v>
      </c>
      <c r="LI351" s="22">
        <v>-0.11749999999999999</v>
      </c>
      <c r="LJ351" s="81">
        <v>-0.1278</v>
      </c>
      <c r="LK351" s="128">
        <v>-0.1207</v>
      </c>
      <c r="LL351" s="22">
        <v>-0.1275</v>
      </c>
      <c r="LM351" s="81">
        <v>-0.12740000000000001</v>
      </c>
      <c r="LN351" s="128">
        <v>-0.13220000000000001</v>
      </c>
      <c r="LO351" s="22">
        <v>-0.16020000000000001</v>
      </c>
      <c r="LP351" s="81">
        <v>-0.14879999999999999</v>
      </c>
      <c r="LQ351" s="128">
        <v>-0.16589999999999999</v>
      </c>
      <c r="LR351" s="22">
        <v>-0.15479999999999999</v>
      </c>
      <c r="LS351" s="81">
        <v>-0.1653</v>
      </c>
      <c r="LT351" s="106">
        <v>-0.15409999999999999</v>
      </c>
      <c r="LU351" s="22">
        <v>-0.1618</v>
      </c>
      <c r="LV351" s="22">
        <v>-0.15179999999999999</v>
      </c>
      <c r="LW351" s="106">
        <v>-0.13339999999999999</v>
      </c>
      <c r="LX351" s="22">
        <v>-0.15659999999999999</v>
      </c>
      <c r="LY351" s="22">
        <v>-0.1623</v>
      </c>
      <c r="LZ351" s="106">
        <v>-0.15310000000000001</v>
      </c>
      <c r="MA351" s="22">
        <v>-0.16300000000000001</v>
      </c>
      <c r="MB351" s="22">
        <v>-0.16739999999999999</v>
      </c>
      <c r="MC351" s="106">
        <v>-0.16439999999999999</v>
      </c>
      <c r="MD351" s="22">
        <v>-0.17199999999999999</v>
      </c>
      <c r="ME351" s="81">
        <v>-0.16839999999999999</v>
      </c>
      <c r="MF351" s="106">
        <v>-0.1666</v>
      </c>
      <c r="MG351" s="22">
        <v>-0.1711</v>
      </c>
      <c r="MH351" s="22">
        <v>-0.1744</v>
      </c>
      <c r="MI351" s="106">
        <v>-0.17849999999999999</v>
      </c>
      <c r="MJ351" s="22">
        <v>-0.2</v>
      </c>
      <c r="MK351" s="22">
        <v>-0.18759999999999999</v>
      </c>
      <c r="MM351" s="100">
        <v>1.2999999999999999E-3</v>
      </c>
      <c r="MN351" s="40">
        <v>5.9999999999999995E-4</v>
      </c>
      <c r="MO351" s="40">
        <v>5.9999999999999995E-4</v>
      </c>
      <c r="MP351" s="100">
        <v>-1.4E-3</v>
      </c>
      <c r="MQ351" s="40">
        <v>5.1000000000000004E-3</v>
      </c>
      <c r="MR351" s="40">
        <v>1.61E-2</v>
      </c>
      <c r="MS351" s="100">
        <v>1.37E-2</v>
      </c>
      <c r="MT351" s="40">
        <v>1.8800000000000001E-2</v>
      </c>
      <c r="MU351" s="40">
        <v>1.29E-2</v>
      </c>
      <c r="MV351" s="100">
        <v>7.1000000000000004E-3</v>
      </c>
      <c r="MW351" s="40">
        <v>1.1999999999999999E-3</v>
      </c>
      <c r="MX351" s="40">
        <v>2.6800000000000001E-2</v>
      </c>
      <c r="MY351" s="100">
        <v>2.98E-2</v>
      </c>
      <c r="MZ351" s="40">
        <v>3.0099999999999998E-2</v>
      </c>
      <c r="NA351" s="40">
        <v>4.6300000000000001E-2</v>
      </c>
      <c r="NB351" s="100">
        <v>7.0599999999999996E-2</v>
      </c>
      <c r="NC351" s="40">
        <v>7.4300000000000005E-2</v>
      </c>
      <c r="ND351" s="40">
        <v>7.0400000000000004E-2</v>
      </c>
      <c r="NE351" s="100">
        <v>7.6899999999999996E-2</v>
      </c>
      <c r="NF351" s="40">
        <v>8.5699999999999998E-2</v>
      </c>
      <c r="NG351" s="40">
        <v>6.4399999999999999E-2</v>
      </c>
      <c r="NH351" s="100">
        <v>5.7000000000000002E-2</v>
      </c>
      <c r="NI351" s="40">
        <v>5.6899999999999999E-2</v>
      </c>
      <c r="NJ351" s="40">
        <v>4.6800000000000001E-2</v>
      </c>
      <c r="NK351" s="100">
        <v>5.9299999999999999E-2</v>
      </c>
      <c r="NL351" s="40">
        <v>6.4600000000000005E-2</v>
      </c>
      <c r="NM351" s="40">
        <v>5.6300000000000003E-2</v>
      </c>
    </row>
    <row r="352" spans="1:378" ht="15.75" thickBot="1" x14ac:dyDescent="0.3">
      <c r="BZ352" t="s">
        <v>62</v>
      </c>
      <c r="JU352" s="123">
        <v>6.7999999999999996E-3</v>
      </c>
      <c r="JV352" s="40">
        <v>-1.1299999999999999E-2</v>
      </c>
      <c r="JW352" s="84">
        <v>-1.23E-2</v>
      </c>
      <c r="JX352" s="123">
        <v>-8.9999999999999993E-3</v>
      </c>
      <c r="JY352" s="40">
        <v>-8.6999999999999994E-3</v>
      </c>
      <c r="JZ352" s="84">
        <v>-1.8700000000000001E-2</v>
      </c>
      <c r="KA352" s="123">
        <v>-1.3100000000000001E-2</v>
      </c>
      <c r="KB352" s="40">
        <v>-1.1599999999999999E-2</v>
      </c>
      <c r="KC352" s="84">
        <v>-2.1999999999999999E-2</v>
      </c>
      <c r="KD352" s="123">
        <v>-5.0799999999999998E-2</v>
      </c>
      <c r="KE352" s="40">
        <v>-3.44E-2</v>
      </c>
      <c r="KF352" s="84">
        <v>-2.12E-2</v>
      </c>
      <c r="KG352" s="123">
        <v>-2.3199999999999998E-2</v>
      </c>
      <c r="KH352" s="40">
        <v>-2.7900000000000001E-2</v>
      </c>
      <c r="KI352" s="84">
        <v>-3.6499999999999998E-2</v>
      </c>
      <c r="KJ352" s="123">
        <v>-3.2899999999999999E-2</v>
      </c>
      <c r="KK352" s="40">
        <v>-3.1699999999999999E-2</v>
      </c>
      <c r="KL352" s="84">
        <v>-2.7699999999999999E-2</v>
      </c>
      <c r="KM352" s="123">
        <v>-0.04</v>
      </c>
      <c r="KN352" s="40">
        <v>-2.7699999999999999E-2</v>
      </c>
      <c r="KO352" s="84">
        <v>-3.5999999999999997E-2</v>
      </c>
      <c r="KP352" s="123">
        <v>-3.2000000000000001E-2</v>
      </c>
      <c r="KQ352" s="40">
        <v>-4.1000000000000002E-2</v>
      </c>
      <c r="KR352" s="84">
        <v>-1.67E-2</v>
      </c>
      <c r="KS352" s="123">
        <v>-2.6800000000000001E-2</v>
      </c>
      <c r="KT352" s="40">
        <v>-2.9600000000000001E-2</v>
      </c>
      <c r="KU352" s="84">
        <v>-4.3999999999999997E-2</v>
      </c>
      <c r="KV352" s="123">
        <v>-4.0899999999999999E-2</v>
      </c>
      <c r="KW352" s="40">
        <v>-3.5799999999999998E-2</v>
      </c>
      <c r="KX352" s="84">
        <v>-2.8400000000000002E-2</v>
      </c>
      <c r="KY352" s="123">
        <v>-2.8000000000000001E-2</v>
      </c>
      <c r="KZ352" s="40">
        <v>-2.8000000000000001E-2</v>
      </c>
      <c r="LA352" s="84">
        <v>-8.3000000000000001E-3</v>
      </c>
      <c r="LB352" s="123">
        <v>-7.4000000000000003E-3</v>
      </c>
      <c r="LC352" s="40">
        <v>5.1000000000000004E-3</v>
      </c>
      <c r="LD352" s="84">
        <v>-2.5000000000000001E-3</v>
      </c>
      <c r="LE352" s="123">
        <v>-1.41E-2</v>
      </c>
      <c r="LF352" s="40">
        <v>-1.1900000000000001E-2</v>
      </c>
      <c r="LG352" s="84">
        <v>8.5000000000000006E-3</v>
      </c>
      <c r="LH352" s="123">
        <v>1.4500000000000001E-2</v>
      </c>
      <c r="LI352" s="40">
        <v>1.8E-3</v>
      </c>
      <c r="LJ352" s="84">
        <v>1.41E-2</v>
      </c>
      <c r="LK352" s="123">
        <v>3.0200000000000001E-2</v>
      </c>
      <c r="LL352" s="40">
        <v>3.9899999999999998E-2</v>
      </c>
      <c r="LM352" s="84">
        <v>4.2200000000000001E-2</v>
      </c>
      <c r="LN352" s="123">
        <v>4.3900000000000002E-2</v>
      </c>
      <c r="LO352" s="40">
        <v>5.0200000000000002E-2</v>
      </c>
      <c r="LP352" s="84">
        <v>3.2000000000000001E-2</v>
      </c>
      <c r="LQ352" s="123">
        <v>2.2700000000000001E-2</v>
      </c>
      <c r="LR352" s="40">
        <v>1.46E-2</v>
      </c>
      <c r="LS352" s="84">
        <v>-1.0500000000000001E-2</v>
      </c>
      <c r="LT352" s="100">
        <v>-7.4999999999999997E-3</v>
      </c>
      <c r="LU352" s="40">
        <v>-7.4000000000000003E-3</v>
      </c>
      <c r="LV352" s="40">
        <v>-1.29E-2</v>
      </c>
      <c r="LW352" s="100">
        <v>-8.8999999999999999E-3</v>
      </c>
      <c r="LX352" s="40">
        <v>-9.1000000000000004E-3</v>
      </c>
      <c r="LY352" s="40">
        <v>-3.5000000000000001E-3</v>
      </c>
      <c r="LZ352" s="100">
        <v>-5.0000000000000001E-3</v>
      </c>
      <c r="MA352" s="40">
        <v>-1.9400000000000001E-2</v>
      </c>
      <c r="MB352" s="40">
        <v>-2.3699999999999999E-2</v>
      </c>
      <c r="MC352" s="100">
        <v>-3.0099999999999998E-2</v>
      </c>
      <c r="MD352" s="40">
        <v>-2.6599999999999999E-2</v>
      </c>
      <c r="ME352" s="84">
        <v>-2.3199999999999998E-2</v>
      </c>
      <c r="MF352" s="100">
        <v>-1.9599999999999999E-2</v>
      </c>
      <c r="MG352" s="40">
        <v>-9.1000000000000004E-3</v>
      </c>
      <c r="MH352" s="40">
        <v>-1.2500000000000001E-2</v>
      </c>
      <c r="MI352" s="100">
        <v>-4.3499999999999997E-2</v>
      </c>
      <c r="MJ352" s="40">
        <v>-4.8300000000000003E-2</v>
      </c>
      <c r="MK352" s="40">
        <v>-5.4199999999999998E-2</v>
      </c>
      <c r="MM352" s="106">
        <v>-1E-4</v>
      </c>
      <c r="MN352" s="22">
        <v>-1.67E-2</v>
      </c>
      <c r="MO352" s="22">
        <v>-1.7000000000000001E-2</v>
      </c>
      <c r="MP352" s="106">
        <v>-1.32E-2</v>
      </c>
      <c r="MQ352" s="22">
        <v>-7.4999999999999997E-3</v>
      </c>
      <c r="MR352" s="22">
        <v>-5.1000000000000004E-3</v>
      </c>
      <c r="MS352" s="106">
        <v>-9.4000000000000004E-3</v>
      </c>
      <c r="MT352" s="22">
        <v>-2.5000000000000001E-3</v>
      </c>
      <c r="MU352" s="22">
        <v>-2.9999999999999997E-4</v>
      </c>
      <c r="MV352" s="106">
        <v>-1.0200000000000001E-2</v>
      </c>
      <c r="MW352" s="22">
        <v>4.7000000000000002E-3</v>
      </c>
      <c r="MX352" s="22">
        <v>-8.8999999999999999E-3</v>
      </c>
      <c r="MY352" s="106">
        <v>6.1999999999999998E-3</v>
      </c>
      <c r="MZ352" s="22">
        <v>8.8000000000000005E-3</v>
      </c>
      <c r="NA352" s="22">
        <v>-8.0000000000000002E-3</v>
      </c>
      <c r="NB352" s="106">
        <v>-4.1999999999999997E-3</v>
      </c>
      <c r="NC352" s="22">
        <v>-2.2700000000000001E-2</v>
      </c>
      <c r="ND352" s="22">
        <v>-1.26E-2</v>
      </c>
      <c r="NE352" s="106">
        <v>-1.5100000000000001E-2</v>
      </c>
      <c r="NF352" s="22">
        <v>5.8999999999999999E-3</v>
      </c>
      <c r="NG352" s="22">
        <v>1.38E-2</v>
      </c>
      <c r="NH352" s="106">
        <v>1.7399999999999999E-2</v>
      </c>
      <c r="NI352" s="22">
        <v>2.8000000000000001E-2</v>
      </c>
      <c r="NJ352" s="22">
        <v>1.3100000000000001E-2</v>
      </c>
      <c r="NK352" s="106">
        <v>9.4000000000000004E-3</v>
      </c>
      <c r="NL352" s="22">
        <v>8.6999999999999994E-3</v>
      </c>
      <c r="NM352" s="22">
        <v>7.1999999999999998E-3</v>
      </c>
    </row>
    <row r="353" spans="62:410" ht="15.75" thickBot="1" x14ac:dyDescent="0.3">
      <c r="JU353" s="127">
        <v>4.0000000000000001E-3</v>
      </c>
      <c r="JV353" s="7">
        <v>-5.5999999999999999E-3</v>
      </c>
      <c r="JW353" s="82">
        <v>1.4E-2</v>
      </c>
      <c r="JX353" s="127">
        <v>1.26E-2</v>
      </c>
      <c r="JY353" s="7">
        <v>1.24E-2</v>
      </c>
      <c r="JZ353" s="82">
        <v>2.4299999999999999E-2</v>
      </c>
      <c r="KA353" s="127">
        <v>2.76E-2</v>
      </c>
      <c r="KB353" s="7">
        <v>3.0300000000000001E-2</v>
      </c>
      <c r="KC353" s="82">
        <v>-7.1999999999999998E-3</v>
      </c>
      <c r="KD353" s="127">
        <v>5.1000000000000004E-3</v>
      </c>
      <c r="KE353" s="7">
        <v>1.0800000000000001E-2</v>
      </c>
      <c r="KF353" s="82">
        <v>8.2000000000000007E-3</v>
      </c>
      <c r="KG353" s="127">
        <v>-5.1999999999999998E-3</v>
      </c>
      <c r="KH353" s="7">
        <v>7.4999999999999997E-3</v>
      </c>
      <c r="KI353" s="82">
        <v>7.4000000000000003E-3</v>
      </c>
      <c r="KJ353" s="127">
        <v>4.1999999999999997E-3</v>
      </c>
      <c r="KK353" s="7">
        <v>1.01E-2</v>
      </c>
      <c r="KL353" s="82">
        <v>0.02</v>
      </c>
      <c r="KM353" s="127">
        <v>1.6899999999999998E-2</v>
      </c>
      <c r="KN353" s="7">
        <v>2.01E-2</v>
      </c>
      <c r="KO353" s="82">
        <v>8.8000000000000005E-3</v>
      </c>
      <c r="KP353" s="127">
        <v>7.7000000000000002E-3</v>
      </c>
      <c r="KQ353" s="7">
        <v>1.6000000000000001E-3</v>
      </c>
      <c r="KR353" s="82">
        <v>-3.3999999999999998E-3</v>
      </c>
      <c r="KS353" s="127">
        <v>0</v>
      </c>
      <c r="KT353" s="7">
        <v>-2.0999999999999999E-3</v>
      </c>
      <c r="KU353" s="82">
        <v>6.4000000000000003E-3</v>
      </c>
      <c r="KV353" s="127">
        <v>4.1999999999999997E-3</v>
      </c>
      <c r="KW353" s="7">
        <v>6.1999999999999998E-3</v>
      </c>
      <c r="KX353" s="82">
        <v>1.6799999999999999E-2</v>
      </c>
      <c r="KY353" s="127">
        <v>2.2100000000000002E-2</v>
      </c>
      <c r="KZ353" s="7">
        <v>2.6800000000000001E-2</v>
      </c>
      <c r="LA353" s="82">
        <v>2.5399999999999999E-2</v>
      </c>
      <c r="LB353" s="127">
        <v>2.8199999999999999E-2</v>
      </c>
      <c r="LC353" s="7">
        <v>2.8299999999999999E-2</v>
      </c>
      <c r="LD353" s="82">
        <v>4.8599999999999997E-2</v>
      </c>
      <c r="LE353" s="127">
        <v>4.5999999999999999E-2</v>
      </c>
      <c r="LF353" s="7">
        <v>5.7299999999999997E-2</v>
      </c>
      <c r="LG353" s="82">
        <v>6.5199999999999994E-2</v>
      </c>
      <c r="LH353" s="127">
        <v>5.1799999999999999E-2</v>
      </c>
      <c r="LI353" s="7">
        <v>4.7399999999999998E-2</v>
      </c>
      <c r="LJ353" s="82">
        <v>5.0500000000000003E-2</v>
      </c>
      <c r="LK353" s="127">
        <v>6.59E-2</v>
      </c>
      <c r="LL353" s="7">
        <v>6.6799999999999998E-2</v>
      </c>
      <c r="LM353" s="82">
        <v>6.3899999999999998E-2</v>
      </c>
      <c r="LN353" s="127">
        <v>6.6699999999999995E-2</v>
      </c>
      <c r="LO353" s="7">
        <v>6.0499999999999998E-2</v>
      </c>
      <c r="LP353" s="82">
        <v>6.83E-2</v>
      </c>
      <c r="LQ353" s="127">
        <v>7.2800000000000004E-2</v>
      </c>
      <c r="LR353" s="7">
        <v>7.0499999999999993E-2</v>
      </c>
      <c r="LS353" s="82">
        <v>4.8500000000000001E-2</v>
      </c>
      <c r="LT353" s="101">
        <v>4.1799999999999997E-2</v>
      </c>
      <c r="LU353" s="7">
        <v>4.0300000000000002E-2</v>
      </c>
      <c r="LV353" s="7">
        <v>2.5600000000000001E-2</v>
      </c>
      <c r="LW353" s="101">
        <v>2.5899999999999999E-2</v>
      </c>
      <c r="LX353" s="7">
        <v>3.4500000000000003E-2</v>
      </c>
      <c r="LY353" s="7">
        <v>3.6499999999999998E-2</v>
      </c>
      <c r="LZ353" s="101">
        <v>3.0700000000000002E-2</v>
      </c>
      <c r="MA353" s="7">
        <v>3.6600000000000001E-2</v>
      </c>
      <c r="MB353" s="7">
        <v>4.7E-2</v>
      </c>
      <c r="MC353" s="101">
        <v>4.3799999999999999E-2</v>
      </c>
      <c r="MD353" s="7">
        <v>5.0099999999999999E-2</v>
      </c>
      <c r="ME353" s="82">
        <v>6.0699999999999997E-2</v>
      </c>
      <c r="MF353" s="101">
        <v>5.5500000000000001E-2</v>
      </c>
      <c r="MG353" s="7">
        <v>5.8099999999999999E-2</v>
      </c>
      <c r="MH353" s="7">
        <v>6.1600000000000002E-2</v>
      </c>
      <c r="MI353" s="101">
        <v>5.62E-2</v>
      </c>
      <c r="MJ353" s="7">
        <v>6.0100000000000001E-2</v>
      </c>
      <c r="MK353" s="7">
        <v>3.2599999999999997E-2</v>
      </c>
      <c r="MM353" s="101">
        <v>-2.5000000000000001E-3</v>
      </c>
      <c r="MN353" s="7">
        <v>-0.01</v>
      </c>
      <c r="MO353" s="7">
        <v>-3.9199999999999999E-2</v>
      </c>
      <c r="MP353" s="101">
        <v>-4.6100000000000002E-2</v>
      </c>
      <c r="MQ353" s="7">
        <v>-4.3299999999999998E-2</v>
      </c>
      <c r="MR353" s="7">
        <v>-5.0900000000000001E-2</v>
      </c>
      <c r="MS353" s="101">
        <v>-6.1100000000000002E-2</v>
      </c>
      <c r="MT353" s="7">
        <v>-5.45E-2</v>
      </c>
      <c r="MU353" s="7">
        <v>-3.78E-2</v>
      </c>
      <c r="MV353" s="101">
        <v>-4.3299999999999998E-2</v>
      </c>
      <c r="MW353" s="7">
        <v>-4.99E-2</v>
      </c>
      <c r="MX353" s="7">
        <v>-5.3199999999999997E-2</v>
      </c>
      <c r="MY353" s="101">
        <v>-4.9700000000000001E-2</v>
      </c>
      <c r="MZ353" s="7">
        <v>-5.0799999999999998E-2</v>
      </c>
      <c r="NA353" s="7">
        <v>-8.2299999999999998E-2</v>
      </c>
      <c r="NB353" s="101">
        <v>-6.1600000000000002E-2</v>
      </c>
      <c r="NC353" s="7">
        <v>-5.2900000000000003E-2</v>
      </c>
      <c r="ND353" s="7">
        <v>-5.6800000000000003E-2</v>
      </c>
      <c r="NE353" s="101">
        <v>-5.33E-2</v>
      </c>
      <c r="NF353" s="7">
        <v>-5.0299999999999997E-2</v>
      </c>
      <c r="NG353" s="7">
        <v>-5.33E-2</v>
      </c>
      <c r="NH353" s="101">
        <v>-5.4600000000000003E-2</v>
      </c>
      <c r="NI353" s="7">
        <v>-5.0900000000000001E-2</v>
      </c>
      <c r="NJ353" s="7">
        <v>-3.3599999999999998E-2</v>
      </c>
      <c r="NK353" s="101">
        <v>-3.5900000000000001E-2</v>
      </c>
      <c r="NL353" s="7">
        <v>-3.6700000000000003E-2</v>
      </c>
      <c r="NM353" s="7">
        <v>-3.15E-2</v>
      </c>
    </row>
    <row r="354" spans="62:410" ht="15.75" thickBot="1" x14ac:dyDescent="0.3">
      <c r="JU354" s="126">
        <v>2.9999999999999997E-4</v>
      </c>
      <c r="JV354" s="86">
        <v>1.89E-2</v>
      </c>
      <c r="JW354" s="80">
        <v>2.6200000000000001E-2</v>
      </c>
      <c r="JX354" s="126">
        <v>2.29E-2</v>
      </c>
      <c r="JY354" s="86">
        <v>1.37E-2</v>
      </c>
      <c r="JZ354" s="80">
        <v>2.5700000000000001E-2</v>
      </c>
      <c r="KA354" s="126">
        <v>1.8800000000000001E-2</v>
      </c>
      <c r="KB354" s="86">
        <v>1.95E-2</v>
      </c>
      <c r="KC354" s="80">
        <v>1.7600000000000001E-2</v>
      </c>
      <c r="KD354" s="126">
        <v>3.15E-2</v>
      </c>
      <c r="KE354" s="86">
        <v>1.8800000000000001E-2</v>
      </c>
      <c r="KF354" s="80">
        <v>2.2800000000000001E-2</v>
      </c>
      <c r="KG354" s="126">
        <v>1.6400000000000001E-2</v>
      </c>
      <c r="KH354" s="86">
        <v>7.1000000000000004E-3</v>
      </c>
      <c r="KI354" s="80">
        <v>1.0200000000000001E-2</v>
      </c>
      <c r="KJ354" s="126">
        <v>1.01E-2</v>
      </c>
      <c r="KK354" s="86">
        <v>2.9499999999999998E-2</v>
      </c>
      <c r="KL354" s="80">
        <v>1.26E-2</v>
      </c>
      <c r="KM354" s="126">
        <v>1.67E-2</v>
      </c>
      <c r="KN354" s="86">
        <v>2.4799999999999999E-2</v>
      </c>
      <c r="KO354" s="80">
        <v>4.1399999999999999E-2</v>
      </c>
      <c r="KP354" s="126">
        <v>3.9699999999999999E-2</v>
      </c>
      <c r="KQ354" s="86">
        <v>4.6100000000000002E-2</v>
      </c>
      <c r="KR354" s="80">
        <v>6.2899999999999998E-2</v>
      </c>
      <c r="KS354" s="126">
        <v>7.6999999999999999E-2</v>
      </c>
      <c r="KT354" s="86">
        <v>9.3299999999999994E-2</v>
      </c>
      <c r="KU354" s="80">
        <v>0.11310000000000001</v>
      </c>
      <c r="KV354" s="126">
        <v>0.1096</v>
      </c>
      <c r="KW354" s="86">
        <v>0.1033</v>
      </c>
      <c r="KX354" s="80">
        <v>0.10199999999999999</v>
      </c>
      <c r="KY354" s="126">
        <v>0.1043</v>
      </c>
      <c r="KZ354" s="86">
        <v>0.1128</v>
      </c>
      <c r="LA354" s="80">
        <v>0.109</v>
      </c>
      <c r="LB354" s="126">
        <v>0.1168</v>
      </c>
      <c r="LC354" s="86">
        <v>0.1066</v>
      </c>
      <c r="LD354" s="80">
        <v>0.12039999999999999</v>
      </c>
      <c r="LE354" s="126">
        <v>0.1232</v>
      </c>
      <c r="LF354" s="86">
        <v>0.1208</v>
      </c>
      <c r="LG354" s="80">
        <v>0.12709999999999999</v>
      </c>
      <c r="LH354" s="126">
        <v>0.1056</v>
      </c>
      <c r="LI354" s="86">
        <v>0.1211</v>
      </c>
      <c r="LJ354" s="80">
        <v>0.12959999999999999</v>
      </c>
      <c r="LK354" s="126">
        <v>0.11990000000000001</v>
      </c>
      <c r="LL354" s="86">
        <v>0.12959999999999999</v>
      </c>
      <c r="LM354" s="80">
        <v>0.12330000000000001</v>
      </c>
      <c r="LN354" s="126">
        <v>0.1225</v>
      </c>
      <c r="LO354" s="86">
        <v>0.14560000000000001</v>
      </c>
      <c r="LP354" s="80">
        <v>0.1384</v>
      </c>
      <c r="LQ354" s="126">
        <v>0.1492</v>
      </c>
      <c r="LR354" s="86">
        <v>0.151</v>
      </c>
      <c r="LS354" s="80">
        <v>0.16769999999999999</v>
      </c>
      <c r="LT354" s="102">
        <v>0.16550000000000001</v>
      </c>
      <c r="LU354" s="86">
        <v>0.16339999999999999</v>
      </c>
      <c r="LV354" s="86">
        <v>0.15740000000000001</v>
      </c>
      <c r="LW354" s="102">
        <v>0.14410000000000001</v>
      </c>
      <c r="LX354" s="86">
        <v>0.14119999999999999</v>
      </c>
      <c r="LY354" s="86">
        <v>0.15210000000000001</v>
      </c>
      <c r="LZ354" s="102">
        <v>0.14369999999999999</v>
      </c>
      <c r="MA354" s="86">
        <v>0.14219999999999999</v>
      </c>
      <c r="MB354" s="86">
        <v>0.13239999999999999</v>
      </c>
      <c r="MC354" s="102">
        <v>0.14149999999999999</v>
      </c>
      <c r="MD354" s="86">
        <v>0.1502</v>
      </c>
      <c r="ME354" s="80">
        <v>0.1424</v>
      </c>
      <c r="MF354" s="102">
        <v>0.1361</v>
      </c>
      <c r="MG354" s="86">
        <v>0.1341</v>
      </c>
      <c r="MH354" s="86">
        <v>0.1444</v>
      </c>
      <c r="MI354" s="102">
        <v>0.15129999999999999</v>
      </c>
      <c r="MJ354" s="86">
        <v>0.15609999999999999</v>
      </c>
      <c r="MK354" s="86">
        <v>0.16719999999999999</v>
      </c>
      <c r="ML354" t="s">
        <v>127</v>
      </c>
      <c r="MM354" s="103">
        <v>-7.0000000000000001E-3</v>
      </c>
      <c r="MN354" s="16">
        <v>-2.0999999999999999E-3</v>
      </c>
      <c r="MO354" s="16">
        <v>1.15E-2</v>
      </c>
      <c r="MP354" s="103">
        <v>2.35E-2</v>
      </c>
      <c r="MQ354" s="16">
        <v>1.9300000000000001E-2</v>
      </c>
      <c r="MR354" s="16">
        <v>9.9000000000000008E-3</v>
      </c>
      <c r="MS354" s="103">
        <v>9.4000000000000004E-3</v>
      </c>
      <c r="MT354" s="16">
        <v>1.0999999999999999E-2</v>
      </c>
      <c r="MU354" s="16">
        <v>2.7000000000000001E-3</v>
      </c>
      <c r="MV354" s="103">
        <v>5.7000000000000002E-3</v>
      </c>
      <c r="MW354" s="16">
        <v>1.7100000000000001E-2</v>
      </c>
      <c r="MX354" s="16">
        <v>2.7900000000000001E-2</v>
      </c>
      <c r="MY354" s="103">
        <v>2.4E-2</v>
      </c>
      <c r="MZ354" s="16">
        <v>2.6100000000000002E-2</v>
      </c>
      <c r="NA354" s="16">
        <v>4.0500000000000001E-2</v>
      </c>
      <c r="NB354" s="103">
        <v>4.6399999999999997E-2</v>
      </c>
      <c r="NC354" s="16">
        <v>4.8800000000000003E-2</v>
      </c>
      <c r="ND354" s="16">
        <v>5.2299999999999999E-2</v>
      </c>
      <c r="NE354" s="103">
        <v>6.2199999999999998E-2</v>
      </c>
      <c r="NF354" s="16">
        <v>6.2100000000000002E-2</v>
      </c>
      <c r="NG354" s="16">
        <v>6.7199999999999996E-2</v>
      </c>
      <c r="NH354" s="103">
        <v>7.4899999999999994E-2</v>
      </c>
      <c r="NI354" s="16">
        <v>6.88E-2</v>
      </c>
      <c r="NJ354" s="16">
        <v>6.2199999999999998E-2</v>
      </c>
      <c r="NK354" s="103">
        <v>7.0499999999999993E-2</v>
      </c>
      <c r="NL354" s="16">
        <v>6.6199999999999995E-2</v>
      </c>
      <c r="NM354" s="16">
        <v>5.7099999999999998E-2</v>
      </c>
    </row>
    <row r="355" spans="62:410" ht="15.75" thickBot="1" x14ac:dyDescent="0.3">
      <c r="BK355" t="s">
        <v>62</v>
      </c>
      <c r="CS355" t="s">
        <v>62</v>
      </c>
      <c r="JU355" s="131">
        <v>-2.9499999999999998E-2</v>
      </c>
      <c r="JV355" s="34">
        <v>-3.0200000000000001E-2</v>
      </c>
      <c r="JW355" s="83">
        <v>-4.9299999999999997E-2</v>
      </c>
      <c r="JX355" s="131">
        <v>-4.53E-2</v>
      </c>
      <c r="JY355" s="34">
        <v>-4.2200000000000001E-2</v>
      </c>
      <c r="JZ355" s="83">
        <v>-4.5100000000000001E-2</v>
      </c>
      <c r="KA355" s="131">
        <v>-4.2000000000000003E-2</v>
      </c>
      <c r="KB355" s="34">
        <v>-3.9699999999999999E-2</v>
      </c>
      <c r="KC355" s="83">
        <v>-4.41E-2</v>
      </c>
      <c r="KD355" s="131">
        <v>-5.3800000000000001E-2</v>
      </c>
      <c r="KE355" s="34">
        <v>-6.3299999999999995E-2</v>
      </c>
      <c r="KF355" s="83">
        <v>-7.3700000000000002E-2</v>
      </c>
      <c r="KG355" s="131">
        <v>-7.7399999999999997E-2</v>
      </c>
      <c r="KH355" s="34">
        <v>-8.3099999999999993E-2</v>
      </c>
      <c r="KI355" s="83">
        <v>-8.4599999999999995E-2</v>
      </c>
      <c r="KJ355" s="131">
        <v>-0.1002</v>
      </c>
      <c r="KK355" s="34">
        <v>-9.9199999999999997E-2</v>
      </c>
      <c r="KL355" s="83">
        <v>-0.10349999999999999</v>
      </c>
      <c r="KM355" s="131">
        <v>-0.1047</v>
      </c>
      <c r="KN355" s="34">
        <v>-0.10489999999999999</v>
      </c>
      <c r="KO355" s="83">
        <v>-0.1021</v>
      </c>
      <c r="KP355" s="131">
        <v>-0.1026</v>
      </c>
      <c r="KQ355" s="34">
        <v>-9.8699999999999996E-2</v>
      </c>
      <c r="KR355" s="83">
        <v>-0.1023</v>
      </c>
      <c r="KS355" s="131">
        <v>-0.1222</v>
      </c>
      <c r="KT355" s="34">
        <v>-0.1235</v>
      </c>
      <c r="KU355" s="83">
        <v>-0.1278</v>
      </c>
      <c r="KV355" s="131">
        <v>-0.1113</v>
      </c>
      <c r="KW355" s="34">
        <v>-0.112</v>
      </c>
      <c r="KX355" s="83">
        <v>-0.1104</v>
      </c>
      <c r="KY355" s="131">
        <v>-0.1176</v>
      </c>
      <c r="KZ355" s="34">
        <v>-0.1298</v>
      </c>
      <c r="LA355" s="83">
        <v>-0.11990000000000001</v>
      </c>
      <c r="LB355" s="131">
        <v>-0.12859999999999999</v>
      </c>
      <c r="LC355" s="34">
        <v>-0.107</v>
      </c>
      <c r="LD355" s="83">
        <v>-0.1318</v>
      </c>
      <c r="LE355" s="131">
        <v>-0.1258</v>
      </c>
      <c r="LF355" s="34">
        <v>-0.1323</v>
      </c>
      <c r="LG355" s="83">
        <v>-0.13669999999999999</v>
      </c>
      <c r="LH355" s="131">
        <v>-0.1229</v>
      </c>
      <c r="LI355" s="34">
        <v>-0.13009999999999999</v>
      </c>
      <c r="LJ355" s="83">
        <v>-0.1333</v>
      </c>
      <c r="LK355" s="131">
        <v>-0.15</v>
      </c>
      <c r="LL355" s="34">
        <v>-0.152</v>
      </c>
      <c r="LM355" s="83">
        <v>-0.1515</v>
      </c>
      <c r="LN355" s="131">
        <v>-0.15709999999999999</v>
      </c>
      <c r="LO355" s="34">
        <v>-0.15629999999999999</v>
      </c>
      <c r="LP355" s="83">
        <v>-0.15959999999999999</v>
      </c>
      <c r="LQ355" s="131">
        <v>-0.1575</v>
      </c>
      <c r="LR355" s="34">
        <v>-0.15989999999999999</v>
      </c>
      <c r="LS355" s="83">
        <v>-0.14899999999999999</v>
      </c>
      <c r="LT355" s="105">
        <v>-0.1464</v>
      </c>
      <c r="LU355" s="34">
        <v>-0.13159999999999999</v>
      </c>
      <c r="LV355" s="34">
        <v>-0.13250000000000001</v>
      </c>
      <c r="LW355" s="105">
        <v>-0.13020000000000001</v>
      </c>
      <c r="LX355" s="34">
        <v>-0.13070000000000001</v>
      </c>
      <c r="LY355" s="34">
        <v>-0.13189999999999999</v>
      </c>
      <c r="LZ355" s="105">
        <v>-0.1197</v>
      </c>
      <c r="MA355" s="34">
        <v>-0.1232</v>
      </c>
      <c r="MB355" s="34">
        <v>-0.1234</v>
      </c>
      <c r="MC355" s="105">
        <v>-0.1303</v>
      </c>
      <c r="MD355" s="34">
        <v>-0.14580000000000001</v>
      </c>
      <c r="ME355" s="83">
        <v>-0.1457</v>
      </c>
      <c r="MF355" s="105">
        <v>-0.13469999999999999</v>
      </c>
      <c r="MG355" s="34">
        <v>-0.14280000000000001</v>
      </c>
      <c r="MH355" s="34">
        <v>-0.14799999999999999</v>
      </c>
      <c r="MI355" s="105">
        <v>-0.15429999999999999</v>
      </c>
      <c r="MJ355" s="34">
        <v>-0.16109999999999999</v>
      </c>
      <c r="MK355" s="34">
        <v>-0.1439</v>
      </c>
      <c r="MM355" s="99">
        <v>-9.4000000000000004E-3</v>
      </c>
      <c r="MN355" s="47">
        <v>-1.7399999999999999E-2</v>
      </c>
      <c r="MO355" s="47">
        <v>-2.3699999999999999E-2</v>
      </c>
      <c r="MP355" s="99">
        <v>-1.7899999999999999E-2</v>
      </c>
      <c r="MQ355" s="47">
        <v>-3.09E-2</v>
      </c>
      <c r="MR355" s="47">
        <v>-4.1000000000000002E-2</v>
      </c>
      <c r="MS355" s="99">
        <v>-4.5600000000000002E-2</v>
      </c>
      <c r="MT355" s="47">
        <v>-5.8900000000000001E-2</v>
      </c>
      <c r="MU355" s="47">
        <v>-5.16E-2</v>
      </c>
      <c r="MV355" s="99">
        <v>-3.6400000000000002E-2</v>
      </c>
      <c r="MW355" s="47">
        <v>-4.4499999999999998E-2</v>
      </c>
      <c r="MX355" s="47">
        <v>-6.2100000000000002E-2</v>
      </c>
      <c r="MY355" s="99">
        <v>-6.6699999999999995E-2</v>
      </c>
      <c r="MZ355" s="47">
        <v>-6.83E-2</v>
      </c>
      <c r="NA355" s="47">
        <v>-7.7499999999999999E-2</v>
      </c>
      <c r="NB355" s="99">
        <v>-9.5100000000000004E-2</v>
      </c>
      <c r="NC355" s="47">
        <v>-8.6499999999999994E-2</v>
      </c>
      <c r="ND355" s="47">
        <v>-7.6399999999999996E-2</v>
      </c>
      <c r="NE355" s="99">
        <v>-8.43E-2</v>
      </c>
      <c r="NF355" s="47">
        <v>-9.1700000000000004E-2</v>
      </c>
      <c r="NG355" s="47">
        <v>-7.7899999999999997E-2</v>
      </c>
      <c r="NH355" s="99">
        <v>-6.6199999999999995E-2</v>
      </c>
      <c r="NI355" s="47">
        <v>-6.2600000000000003E-2</v>
      </c>
      <c r="NJ355" s="47">
        <v>-5.7099999999999998E-2</v>
      </c>
      <c r="NK355" s="99">
        <v>-4.7E-2</v>
      </c>
      <c r="NL355" s="47">
        <v>-5.6399999999999999E-2</v>
      </c>
      <c r="NM355" s="47">
        <v>-4.8000000000000001E-2</v>
      </c>
    </row>
    <row r="356" spans="62:410" ht="15.75" thickBot="1" x14ac:dyDescent="0.3">
      <c r="BJ356" t="s">
        <v>62</v>
      </c>
      <c r="BL356" t="s">
        <v>62</v>
      </c>
      <c r="BS356" t="s">
        <v>62</v>
      </c>
      <c r="JU356" s="62"/>
      <c r="JV356" s="63">
        <v>43586</v>
      </c>
      <c r="JW356" s="65"/>
      <c r="JX356" s="241"/>
      <c r="JY356" s="63">
        <v>43587</v>
      </c>
      <c r="JZ356" s="242"/>
      <c r="KA356" s="241"/>
      <c r="KB356" s="63">
        <v>43588</v>
      </c>
      <c r="KC356" s="244" t="s">
        <v>77</v>
      </c>
      <c r="KD356" s="245"/>
      <c r="KE356" s="67">
        <v>43591</v>
      </c>
      <c r="KF356" s="246"/>
      <c r="KG356" s="245"/>
      <c r="KH356" s="67">
        <v>43592</v>
      </c>
      <c r="KI356" s="247"/>
      <c r="KJ356" s="245"/>
      <c r="KK356" s="67">
        <v>43593</v>
      </c>
      <c r="KL356" s="247"/>
      <c r="KM356" s="245"/>
      <c r="KN356" s="67">
        <v>43594</v>
      </c>
      <c r="KO356" s="247"/>
      <c r="KP356" s="245"/>
      <c r="KQ356" s="67">
        <v>43595</v>
      </c>
      <c r="KR356" s="247"/>
      <c r="KS356" s="248"/>
      <c r="KT356" s="70">
        <v>43598</v>
      </c>
      <c r="KU356" s="249"/>
      <c r="KV356" s="248"/>
      <c r="KW356" s="70">
        <v>43599</v>
      </c>
      <c r="KX356" s="249"/>
      <c r="KY356" s="248"/>
      <c r="KZ356" s="70">
        <v>43600</v>
      </c>
      <c r="LA356" s="249"/>
      <c r="LB356" s="248"/>
      <c r="LC356" s="70">
        <v>43601</v>
      </c>
      <c r="LD356" s="249"/>
      <c r="LE356" s="248"/>
      <c r="LF356" s="70">
        <v>43602</v>
      </c>
      <c r="LG356" s="249"/>
      <c r="LH356" s="268"/>
      <c r="LI356" s="73">
        <v>43605</v>
      </c>
      <c r="LJ356" s="269"/>
      <c r="LK356" s="268"/>
      <c r="LL356" s="73">
        <v>43606</v>
      </c>
      <c r="LM356" s="269"/>
      <c r="LN356" s="268"/>
      <c r="LO356" s="73">
        <v>43607</v>
      </c>
      <c r="LP356" s="269"/>
      <c r="LQ356" s="268"/>
      <c r="LR356" s="73">
        <v>43608</v>
      </c>
      <c r="LS356" s="269"/>
      <c r="LT356" s="268"/>
      <c r="LU356" s="73">
        <v>43609</v>
      </c>
      <c r="LV356" s="269"/>
      <c r="LW356" s="241"/>
      <c r="LX356" s="63">
        <v>43612</v>
      </c>
      <c r="LY356" s="243"/>
      <c r="LZ356" s="241"/>
      <c r="MA356" s="63">
        <v>43613</v>
      </c>
      <c r="MB356" s="243"/>
      <c r="MC356" s="241"/>
      <c r="MD356" s="63">
        <v>43614</v>
      </c>
      <c r="ME356" s="243"/>
      <c r="MF356" s="65"/>
      <c r="MG356" s="63">
        <v>43615</v>
      </c>
      <c r="MH356" s="64"/>
      <c r="MI356" s="241"/>
      <c r="MJ356" s="63">
        <v>43616</v>
      </c>
      <c r="MK356" s="497"/>
      <c r="MM356" s="245"/>
      <c r="MN356" s="67">
        <v>43619</v>
      </c>
      <c r="MO356" s="295"/>
      <c r="MP356" s="245"/>
      <c r="MQ356" s="67">
        <v>43620</v>
      </c>
      <c r="MR356" s="290"/>
      <c r="MS356" s="245"/>
      <c r="MT356" s="67">
        <v>43621</v>
      </c>
      <c r="MU356" s="247"/>
      <c r="MV356" s="245"/>
      <c r="MW356" s="67">
        <v>43622</v>
      </c>
      <c r="MX356" s="295"/>
      <c r="MY356" s="245"/>
      <c r="MZ356" s="67">
        <v>43623</v>
      </c>
      <c r="NA356" s="349" t="s">
        <v>77</v>
      </c>
      <c r="NB356" s="248"/>
      <c r="NC356" s="70">
        <v>43626</v>
      </c>
      <c r="ND356" s="249"/>
      <c r="NE356" s="248"/>
      <c r="NF356" s="70">
        <v>43627</v>
      </c>
      <c r="NG356" s="249"/>
      <c r="NH356" s="248"/>
      <c r="NI356" s="70">
        <v>43628</v>
      </c>
      <c r="NJ356" s="249"/>
      <c r="NK356" s="271"/>
      <c r="NL356" s="70">
        <v>43629</v>
      </c>
      <c r="NM356" s="71"/>
      <c r="NN356" s="69"/>
      <c r="NO356" s="70">
        <v>43630</v>
      </c>
      <c r="NP356" s="71"/>
      <c r="NQ356" s="72"/>
      <c r="NR356" s="73">
        <v>43633</v>
      </c>
      <c r="NS356" s="74"/>
      <c r="NT356" s="72"/>
      <c r="NU356" s="73">
        <v>43634</v>
      </c>
      <c r="NV356" s="74"/>
      <c r="NW356" s="72"/>
      <c r="NX356" s="73">
        <v>43635</v>
      </c>
      <c r="NY356" s="74"/>
      <c r="NZ356" s="72"/>
      <c r="OA356" s="73">
        <v>43636</v>
      </c>
      <c r="OB356" s="74"/>
      <c r="OC356" s="72"/>
      <c r="OD356" s="73">
        <v>43637</v>
      </c>
      <c r="OE356" s="74"/>
      <c r="OF356" s="62"/>
      <c r="OG356" s="63">
        <v>43640</v>
      </c>
      <c r="OH356" s="64"/>
      <c r="OI356" s="62"/>
      <c r="OJ356" s="63">
        <v>43641</v>
      </c>
      <c r="OK356" s="64"/>
      <c r="OL356" s="62"/>
      <c r="OM356" s="63">
        <v>43642</v>
      </c>
      <c r="ON356" s="64"/>
      <c r="OO356" s="62"/>
      <c r="OP356" s="63">
        <v>43643</v>
      </c>
      <c r="OQ356" s="64"/>
      <c r="OR356" s="62"/>
      <c r="OS356" s="63">
        <v>43644</v>
      </c>
      <c r="OT356" s="64"/>
    </row>
    <row r="357" spans="62:410" ht="15.75" thickBot="1" x14ac:dyDescent="0.3">
      <c r="BK357" t="s">
        <v>62</v>
      </c>
      <c r="BR357" t="s">
        <v>62</v>
      </c>
      <c r="JT357" t="s">
        <v>62</v>
      </c>
      <c r="JU357" t="s">
        <v>62</v>
      </c>
      <c r="KX357" t="s">
        <v>62</v>
      </c>
      <c r="MD357" t="s">
        <v>62</v>
      </c>
    </row>
    <row r="358" spans="62:410" ht="15.75" thickBot="1" x14ac:dyDescent="0.3">
      <c r="BO358" t="s">
        <v>62</v>
      </c>
      <c r="JT358" s="8" t="s">
        <v>121</v>
      </c>
      <c r="MA358" t="s">
        <v>62</v>
      </c>
      <c r="MM358" t="s">
        <v>62</v>
      </c>
      <c r="MX358" t="s">
        <v>62</v>
      </c>
      <c r="MY358" t="s">
        <v>62</v>
      </c>
    </row>
    <row r="359" spans="62:410" ht="15.75" thickBot="1" x14ac:dyDescent="0.3">
      <c r="BP359" t="s">
        <v>62</v>
      </c>
      <c r="BW359" t="s">
        <v>62</v>
      </c>
      <c r="JT359" s="8" t="s">
        <v>116</v>
      </c>
      <c r="LW359" t="s">
        <v>62</v>
      </c>
      <c r="MZ359" t="s">
        <v>62</v>
      </c>
      <c r="NE359" t="s">
        <v>62</v>
      </c>
    </row>
    <row r="360" spans="62:410" x14ac:dyDescent="0.25">
      <c r="BN360" t="s">
        <v>62</v>
      </c>
      <c r="BO360" t="s">
        <v>62</v>
      </c>
      <c r="BP360" t="s">
        <v>62</v>
      </c>
      <c r="BS360" t="s">
        <v>62</v>
      </c>
      <c r="MO360" t="s">
        <v>62</v>
      </c>
      <c r="MR360" t="s">
        <v>62</v>
      </c>
      <c r="MV360" t="s">
        <v>62</v>
      </c>
      <c r="MZ360" t="s">
        <v>62</v>
      </c>
      <c r="NI360" t="s">
        <v>62</v>
      </c>
    </row>
    <row r="361" spans="62:410" x14ac:dyDescent="0.25">
      <c r="BN361" t="s">
        <v>62</v>
      </c>
      <c r="BO361" t="s">
        <v>62</v>
      </c>
      <c r="LW361" t="s">
        <v>62</v>
      </c>
      <c r="LY361" t="s">
        <v>62</v>
      </c>
      <c r="MY361" t="s">
        <v>62</v>
      </c>
      <c r="NC361" t="s">
        <v>62</v>
      </c>
    </row>
    <row r="362" spans="62:410" x14ac:dyDescent="0.25">
      <c r="BQ362" t="s">
        <v>62</v>
      </c>
      <c r="LX362" t="s">
        <v>62</v>
      </c>
      <c r="MB362" t="s">
        <v>62</v>
      </c>
      <c r="MY362" t="s">
        <v>62</v>
      </c>
      <c r="NI362" t="s">
        <v>62</v>
      </c>
    </row>
    <row r="363" spans="62:410" x14ac:dyDescent="0.25">
      <c r="MA363" t="s">
        <v>62</v>
      </c>
      <c r="MK363" t="s">
        <v>62</v>
      </c>
      <c r="MU363" t="s">
        <v>62</v>
      </c>
      <c r="NI363" t="s">
        <v>62</v>
      </c>
    </row>
    <row r="364" spans="62:410" x14ac:dyDescent="0.25">
      <c r="BS364" t="s">
        <v>62</v>
      </c>
      <c r="LX364" t="s">
        <v>62</v>
      </c>
      <c r="NJ364" t="s">
        <v>62</v>
      </c>
    </row>
    <row r="365" spans="62:410" x14ac:dyDescent="0.25">
      <c r="CK365" t="s">
        <v>62</v>
      </c>
      <c r="MU365" t="s">
        <v>62</v>
      </c>
      <c r="MW365" t="s">
        <v>62</v>
      </c>
      <c r="NN365" t="s">
        <v>62</v>
      </c>
    </row>
    <row r="366" spans="62:410" x14ac:dyDescent="0.25">
      <c r="MY366" t="s">
        <v>62</v>
      </c>
    </row>
    <row r="367" spans="62:410" x14ac:dyDescent="0.25">
      <c r="BW367" t="s">
        <v>62</v>
      </c>
    </row>
    <row r="368" spans="62:410" x14ac:dyDescent="0.25">
      <c r="NO368" t="s">
        <v>62</v>
      </c>
    </row>
    <row r="369" spans="1:375" x14ac:dyDescent="0.25">
      <c r="MB369" t="s">
        <v>62</v>
      </c>
      <c r="MC369" t="s">
        <v>62</v>
      </c>
    </row>
    <row r="370" spans="1:375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  <c r="LF370" t="s">
        <v>62</v>
      </c>
    </row>
    <row r="371" spans="1:375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375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375" x14ac:dyDescent="0.25">
      <c r="AG373" t="s">
        <v>62</v>
      </c>
      <c r="AQ373" t="s">
        <v>62</v>
      </c>
      <c r="MD373" t="s">
        <v>62</v>
      </c>
      <c r="NJ373" t="s">
        <v>62</v>
      </c>
      <c r="NK373" t="s">
        <v>62</v>
      </c>
    </row>
    <row r="374" spans="1:375" x14ac:dyDescent="0.25">
      <c r="S374" t="s">
        <v>62</v>
      </c>
      <c r="MA374" t="s">
        <v>62</v>
      </c>
    </row>
    <row r="375" spans="1:375" x14ac:dyDescent="0.25">
      <c r="AV375" t="s">
        <v>62</v>
      </c>
      <c r="BQ375" t="s">
        <v>62</v>
      </c>
      <c r="LW375" t="s">
        <v>62</v>
      </c>
    </row>
    <row r="376" spans="1:375" x14ac:dyDescent="0.25">
      <c r="K376" t="s">
        <v>62</v>
      </c>
    </row>
    <row r="377" spans="1:375" x14ac:dyDescent="0.25">
      <c r="C377" t="s">
        <v>62</v>
      </c>
      <c r="J377" t="s">
        <v>62</v>
      </c>
      <c r="BX377" t="s">
        <v>62</v>
      </c>
    </row>
    <row r="378" spans="1:375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375" x14ac:dyDescent="0.25">
      <c r="D379" t="s">
        <v>62</v>
      </c>
      <c r="E379" t="s">
        <v>62</v>
      </c>
    </row>
    <row r="380" spans="1:375" x14ac:dyDescent="0.25">
      <c r="C380" t="s">
        <v>62</v>
      </c>
      <c r="F380" t="s">
        <v>62</v>
      </c>
      <c r="BX380" t="s">
        <v>62</v>
      </c>
    </row>
    <row r="383" spans="1:375" x14ac:dyDescent="0.25">
      <c r="O383" s="501"/>
      <c r="CF383" t="s">
        <v>62</v>
      </c>
    </row>
    <row r="388" spans="3:335" x14ac:dyDescent="0.25">
      <c r="DD388" t="s">
        <v>62</v>
      </c>
    </row>
    <row r="390" spans="3:335" x14ac:dyDescent="0.25">
      <c r="DZ390" t="s">
        <v>62</v>
      </c>
    </row>
    <row r="392" spans="3:335" x14ac:dyDescent="0.25">
      <c r="DX392" t="s">
        <v>62</v>
      </c>
    </row>
    <row r="395" spans="3:335" x14ac:dyDescent="0.25">
      <c r="LW395" t="s">
        <v>62</v>
      </c>
    </row>
    <row r="396" spans="3:335" x14ac:dyDescent="0.25">
      <c r="C396" t="s">
        <v>62</v>
      </c>
      <c r="F396" t="s">
        <v>62</v>
      </c>
    </row>
    <row r="405" spans="16:382" x14ac:dyDescent="0.25">
      <c r="MP405" t="s">
        <v>62</v>
      </c>
    </row>
    <row r="407" spans="16:382" ht="15.75" thickBot="1" x14ac:dyDescent="0.3">
      <c r="MN407" t="s">
        <v>62</v>
      </c>
      <c r="MO407" t="s">
        <v>62</v>
      </c>
      <c r="MQ407" t="s">
        <v>62</v>
      </c>
      <c r="MR407" t="s">
        <v>62</v>
      </c>
      <c r="MS407" t="s">
        <v>62</v>
      </c>
      <c r="MT407" t="s">
        <v>62</v>
      </c>
    </row>
    <row r="408" spans="16:382" ht="15.75" thickBot="1" x14ac:dyDescent="0.3">
      <c r="IH408" s="47">
        <v>8.1900000000000001E-2</v>
      </c>
      <c r="II408" s="47">
        <v>0.13439999999999999</v>
      </c>
      <c r="IJ408" s="47">
        <v>3.8100000000000002E-2</v>
      </c>
      <c r="IK408" s="47">
        <v>-1.46E-2</v>
      </c>
      <c r="IL408" s="47">
        <v>-7.7000000000000002E-3</v>
      </c>
      <c r="IM408" s="47">
        <v>-1.0200000000000001E-2</v>
      </c>
      <c r="IN408" s="47">
        <v>-1.2500000000000001E-2</v>
      </c>
      <c r="IO408" s="47">
        <v>-3.5499999999999997E-2</v>
      </c>
      <c r="IP408" s="47">
        <v>-1.6500000000000001E-2</v>
      </c>
      <c r="IQ408" s="47">
        <v>-3.9800000000000002E-2</v>
      </c>
      <c r="IR408" s="47">
        <v>-5.74E-2</v>
      </c>
      <c r="IS408" s="47">
        <v>-7.1800000000000003E-2</v>
      </c>
      <c r="IT408" s="47">
        <v>-8.5999999999999993E-2</v>
      </c>
      <c r="IU408" s="47">
        <v>-7.7100000000000002E-2</v>
      </c>
      <c r="IV408" s="47">
        <v>-5.4800000000000001E-2</v>
      </c>
      <c r="IW408" s="47">
        <v>-9.2399999999999996E-2</v>
      </c>
      <c r="IX408" s="47">
        <v>-7.3999999999999996E-2</v>
      </c>
      <c r="IY408" s="47">
        <v>-0.12280000000000001</v>
      </c>
      <c r="IZ408" s="47">
        <v>-0.10539999999999999</v>
      </c>
      <c r="JA408" s="47">
        <v>-9.5799999999999996E-2</v>
      </c>
      <c r="JB408" s="47">
        <v>-0.1143</v>
      </c>
      <c r="JC408" s="47">
        <v>-0.1095</v>
      </c>
      <c r="JD408" s="47">
        <v>-0.14299999999999999</v>
      </c>
      <c r="JE408" s="79">
        <v>-0.1593</v>
      </c>
      <c r="JF408" s="47">
        <v>-0.15570000000000001</v>
      </c>
      <c r="JG408" s="47">
        <v>-0.1113</v>
      </c>
      <c r="JH408" s="47">
        <v>-8.9300000000000004E-2</v>
      </c>
      <c r="JI408" s="47">
        <v>-8.7499999999999994E-2</v>
      </c>
      <c r="JJ408" s="47">
        <v>-0.1089</v>
      </c>
      <c r="JK408" s="47">
        <v>-0.13100000000000001</v>
      </c>
      <c r="JL408" s="47">
        <v>-0.16059999999999999</v>
      </c>
      <c r="JM408" s="47">
        <v>-0.1394</v>
      </c>
      <c r="JN408" s="47">
        <v>-0.15629999999999999</v>
      </c>
      <c r="JO408" s="47">
        <v>-0.16919999999999999</v>
      </c>
      <c r="JP408" s="47">
        <v>-0.19670000000000001</v>
      </c>
      <c r="JQ408" s="47">
        <v>-0.21110000000000001</v>
      </c>
      <c r="JR408" s="47">
        <v>-0.17829999999999999</v>
      </c>
      <c r="JS408" s="47">
        <v>-0.19470000000000001</v>
      </c>
      <c r="JT408" s="47">
        <v>-0.23469999999999999</v>
      </c>
      <c r="JU408" s="47">
        <v>-0.2253</v>
      </c>
      <c r="JV408" s="47">
        <v>-0.24329999999999999</v>
      </c>
      <c r="JW408" s="47">
        <v>-0.25929999999999997</v>
      </c>
      <c r="JX408" s="47">
        <v>-0.27689999999999998</v>
      </c>
      <c r="JY408" s="47">
        <v>-0.27250000000000002</v>
      </c>
      <c r="JZ408" s="47">
        <v>-0.26490000000000002</v>
      </c>
      <c r="KA408" s="47">
        <v>-0.2379</v>
      </c>
      <c r="KB408" s="47">
        <v>-0.19850000000000001</v>
      </c>
      <c r="KC408" s="47">
        <v>-0.19209999999999999</v>
      </c>
      <c r="KD408" s="47">
        <v>-0.21540000000000001</v>
      </c>
      <c r="KE408" s="47">
        <v>-0.2321</v>
      </c>
      <c r="KF408" s="47">
        <v>-0.25750000000000001</v>
      </c>
      <c r="KG408" s="47">
        <v>-0.27200000000000002</v>
      </c>
      <c r="KH408" s="47">
        <v>-0.27279999999999999</v>
      </c>
      <c r="KI408" s="47">
        <v>-0.27600000000000002</v>
      </c>
      <c r="KJ408" s="47">
        <v>-0.2772</v>
      </c>
      <c r="KK408" s="47">
        <v>-0.2505</v>
      </c>
      <c r="KL408" s="47">
        <v>-0.24110000000000001</v>
      </c>
      <c r="KM408" s="47">
        <v>-0.17649999999999999</v>
      </c>
      <c r="KN408" s="47">
        <v>-0.19539999999999999</v>
      </c>
      <c r="KO408" s="47">
        <v>-0.23649999999999999</v>
      </c>
      <c r="KP408" s="47">
        <v>-0.2021</v>
      </c>
      <c r="KQ408" s="47">
        <v>-0.19289999999999999</v>
      </c>
      <c r="KR408" s="47">
        <v>-0.218</v>
      </c>
      <c r="KS408" s="47">
        <v>-0.25950000000000001</v>
      </c>
      <c r="KT408" s="47">
        <v>-0.245</v>
      </c>
      <c r="KU408" s="47">
        <v>-0.26800000000000002</v>
      </c>
      <c r="KV408" s="47">
        <v>-0.2646</v>
      </c>
      <c r="KW408" s="47">
        <v>-0.25750000000000001</v>
      </c>
      <c r="KX408" s="47">
        <v>-0.26290000000000002</v>
      </c>
      <c r="KY408" s="47">
        <v>-0.2407</v>
      </c>
      <c r="KZ408" s="47">
        <v>-0.2414</v>
      </c>
      <c r="LA408" s="47">
        <v>-0.26219999999999999</v>
      </c>
      <c r="LB408" s="47">
        <v>-0.30759999999999998</v>
      </c>
      <c r="LC408" s="47">
        <v>-0.30909999999999999</v>
      </c>
      <c r="LD408" s="47">
        <v>-0.30020000000000002</v>
      </c>
      <c r="LE408" s="47">
        <v>-0.29759999999999998</v>
      </c>
      <c r="LF408" s="47">
        <v>-0.26469999999999999</v>
      </c>
      <c r="LG408" s="47">
        <v>-0.26679999999999998</v>
      </c>
      <c r="LH408" s="47">
        <v>-0.26939999999999997</v>
      </c>
      <c r="LI408" s="47">
        <v>-0.24079999999999999</v>
      </c>
      <c r="LJ408" s="47">
        <v>-0.2218</v>
      </c>
      <c r="LK408" s="47">
        <v>-0.19550000000000001</v>
      </c>
      <c r="LL408" s="47">
        <v>-0.21149999999999999</v>
      </c>
      <c r="LM408" s="47">
        <v>-0.22850000000000001</v>
      </c>
      <c r="LN408" s="47">
        <v>-0.23269999999999999</v>
      </c>
      <c r="LO408" s="47">
        <v>-0.21729999999999999</v>
      </c>
      <c r="LP408" s="47">
        <v>-0.21579999999999999</v>
      </c>
      <c r="LQ408" s="47">
        <v>-0.218</v>
      </c>
      <c r="LR408" s="47">
        <v>-0.188</v>
      </c>
      <c r="LS408" s="47">
        <v>-0.15029999999999999</v>
      </c>
      <c r="LT408" s="47">
        <v>-0.12770000000000001</v>
      </c>
      <c r="LU408" s="47">
        <v>-0.11609999999999999</v>
      </c>
      <c r="LV408" s="47">
        <v>-0.14299999999999999</v>
      </c>
      <c r="LW408" s="47">
        <v>-8.7999999999999995E-2</v>
      </c>
      <c r="LX408" s="47">
        <v>-0.1017</v>
      </c>
      <c r="LY408" s="47">
        <v>-9.1600000000000001E-2</v>
      </c>
      <c r="LZ408" s="47">
        <v>-8.9599999999999999E-2</v>
      </c>
      <c r="MA408" s="47">
        <v>-8.6300000000000002E-2</v>
      </c>
      <c r="MB408" s="47">
        <v>-9.8299999999999998E-2</v>
      </c>
      <c r="MC408" s="47">
        <v>-0.1169</v>
      </c>
      <c r="MD408" s="47">
        <v>-0.1021</v>
      </c>
      <c r="ME408" s="47">
        <v>-6.7199999999999996E-2</v>
      </c>
      <c r="MF408" s="47">
        <v>-6.7900000000000002E-2</v>
      </c>
      <c r="MG408" s="47">
        <v>-7.6100000000000001E-2</v>
      </c>
      <c r="MH408" s="47">
        <v>-5.6800000000000003E-2</v>
      </c>
      <c r="MI408" s="47">
        <v>-6.0400000000000002E-2</v>
      </c>
      <c r="MJ408" s="47">
        <v>-6.1800000000000001E-2</v>
      </c>
      <c r="MK408" s="47">
        <v>-5.0000000000000001E-4</v>
      </c>
      <c r="ML408" s="47">
        <v>-2.4199999999999999E-2</v>
      </c>
      <c r="MM408" s="47">
        <v>-4.1500000000000002E-2</v>
      </c>
      <c r="MN408" s="47">
        <v>-5.21E-2</v>
      </c>
      <c r="MO408" s="47">
        <v>-6.2600000000000003E-2</v>
      </c>
      <c r="MP408" s="47">
        <v>-7.8E-2</v>
      </c>
      <c r="MQ408" s="47">
        <v>-7.6899999999999996E-2</v>
      </c>
      <c r="MR408" s="47">
        <v>-7.8399999999999997E-2</v>
      </c>
      <c r="MS408" s="47">
        <v>-5.7599999999999998E-2</v>
      </c>
      <c r="NN408" t="s">
        <v>62</v>
      </c>
      <c r="NP408" t="s">
        <v>62</v>
      </c>
      <c r="NR408" t="s">
        <v>62</v>
      </c>
    </row>
    <row r="409" spans="16:382" ht="15.75" thickBot="1" x14ac:dyDescent="0.3">
      <c r="IH409" s="40">
        <v>6.83E-2</v>
      </c>
      <c r="II409" s="40">
        <v>8.9800000000000005E-2</v>
      </c>
      <c r="IJ409" s="40">
        <v>0.12280000000000001</v>
      </c>
      <c r="IK409" s="40">
        <v>0.1389</v>
      </c>
      <c r="IL409" s="40">
        <v>0.16520000000000001</v>
      </c>
      <c r="IM409" s="40">
        <v>0.1542</v>
      </c>
      <c r="IN409" s="40">
        <v>0.15790000000000001</v>
      </c>
      <c r="IO409" s="40">
        <v>0.12509999999999999</v>
      </c>
      <c r="IP409" s="40">
        <v>0.11559999999999999</v>
      </c>
      <c r="IQ409" s="40">
        <v>0.1411</v>
      </c>
      <c r="IR409" s="40">
        <v>0.16170000000000001</v>
      </c>
      <c r="IS409" s="40">
        <v>0.14530000000000001</v>
      </c>
      <c r="IT409" s="40">
        <v>0.17399999999999999</v>
      </c>
      <c r="IU409" s="40">
        <v>0.15790000000000001</v>
      </c>
      <c r="IV409" s="40">
        <v>0.12379999999999999</v>
      </c>
      <c r="IW409" s="40">
        <v>0.1081</v>
      </c>
      <c r="IX409" s="40">
        <v>0.1217</v>
      </c>
      <c r="IY409" s="40">
        <v>0.1424</v>
      </c>
      <c r="IZ409" s="40">
        <v>0.12189999999999999</v>
      </c>
      <c r="JA409" s="40">
        <v>0.1278</v>
      </c>
      <c r="JB409" s="40">
        <v>0.15440000000000001</v>
      </c>
      <c r="JC409" s="40">
        <v>0.16020000000000001</v>
      </c>
      <c r="JD409" s="40">
        <v>0.191</v>
      </c>
      <c r="JE409" s="84">
        <v>0.1981</v>
      </c>
      <c r="JF409" s="40">
        <v>0.19719999999999999</v>
      </c>
      <c r="JG409" s="40">
        <v>0.19259999999999999</v>
      </c>
      <c r="JH409" s="40">
        <v>0.14680000000000001</v>
      </c>
      <c r="JI409" s="40">
        <v>0.16869999999999999</v>
      </c>
      <c r="JJ409" s="40">
        <v>0.17949999999999999</v>
      </c>
      <c r="JK409" s="40">
        <v>0.2041</v>
      </c>
      <c r="JL409" s="40">
        <v>0.2014</v>
      </c>
      <c r="JM409" s="40">
        <v>0.16389999999999999</v>
      </c>
      <c r="JN409" s="40">
        <v>0.17280000000000001</v>
      </c>
      <c r="JO409" s="40">
        <v>0.17169999999999999</v>
      </c>
      <c r="JP409" s="40">
        <v>0.1593</v>
      </c>
      <c r="JQ409" s="40">
        <v>0.18509999999999999</v>
      </c>
      <c r="JR409" s="40">
        <v>0.1774</v>
      </c>
      <c r="JS409" s="40">
        <v>0.2069</v>
      </c>
      <c r="JT409" s="40">
        <v>0.16389999999999999</v>
      </c>
      <c r="JU409" s="40">
        <v>0.15010000000000001</v>
      </c>
      <c r="JV409" s="40">
        <v>0.17330000000000001</v>
      </c>
      <c r="JW409" s="40">
        <v>0.182</v>
      </c>
      <c r="JX409" s="40">
        <v>0.1278</v>
      </c>
      <c r="JY409" s="40">
        <v>0.1183</v>
      </c>
      <c r="JZ409" s="40">
        <v>0.1048</v>
      </c>
      <c r="KA409" s="40">
        <v>7.0400000000000004E-2</v>
      </c>
      <c r="KB409" s="40">
        <v>8.8999999999999996E-2</v>
      </c>
      <c r="KC409" s="40">
        <v>9.0700000000000003E-2</v>
      </c>
      <c r="KD409" s="40">
        <v>8.5800000000000001E-2</v>
      </c>
      <c r="KE409" s="40">
        <v>9.7500000000000003E-2</v>
      </c>
      <c r="KF409" s="40">
        <v>9.35E-2</v>
      </c>
      <c r="KG409" s="40">
        <v>0.1031</v>
      </c>
      <c r="KH409" s="40">
        <v>7.9899999999999999E-2</v>
      </c>
      <c r="KI409" s="40">
        <v>7.7600000000000002E-2</v>
      </c>
      <c r="KJ409" s="40">
        <v>7.9500000000000001E-2</v>
      </c>
      <c r="KK409" s="40">
        <v>6.6500000000000004E-2</v>
      </c>
      <c r="KL409" s="40">
        <v>4.1799999999999997E-2</v>
      </c>
      <c r="KM409" s="40">
        <v>6.1000000000000004E-3</v>
      </c>
      <c r="KN409" s="40">
        <v>1.04E-2</v>
      </c>
      <c r="KO409" s="40">
        <v>2.8199999999999999E-2</v>
      </c>
      <c r="KP409" s="40">
        <v>3.7600000000000001E-2</v>
      </c>
      <c r="KQ409" s="40">
        <v>4.02E-2</v>
      </c>
      <c r="KR409" s="40">
        <v>8.09E-2</v>
      </c>
      <c r="KS409" s="40">
        <v>0.1013</v>
      </c>
      <c r="KT409" s="40">
        <v>9.7100000000000006E-2</v>
      </c>
      <c r="KU409" s="40">
        <v>7.9399999999999998E-2</v>
      </c>
      <c r="KV409" s="40">
        <v>8.6400000000000005E-2</v>
      </c>
      <c r="KW409" s="40">
        <v>8.2900000000000001E-2</v>
      </c>
      <c r="KX409" s="40">
        <v>0.1053</v>
      </c>
      <c r="KY409" s="40">
        <v>9.6699999999999994E-2</v>
      </c>
      <c r="KZ409" s="40">
        <v>8.6199999999999999E-2</v>
      </c>
      <c r="LA409" s="40">
        <v>7.7399999999999997E-2</v>
      </c>
      <c r="LB409" s="40">
        <v>9.01E-2</v>
      </c>
      <c r="LC409" s="40">
        <v>6.4799999999999996E-2</v>
      </c>
      <c r="LD409" s="40">
        <v>8.14E-2</v>
      </c>
      <c r="LE409" s="40">
        <v>9.4E-2</v>
      </c>
      <c r="LF409" s="40">
        <v>9.4E-2</v>
      </c>
      <c r="LG409" s="40">
        <v>8.4000000000000005E-2</v>
      </c>
      <c r="LH409" s="40">
        <v>0.1115</v>
      </c>
      <c r="LI409" s="40">
        <v>8.6699999999999999E-2</v>
      </c>
      <c r="LJ409" s="40">
        <v>8.5900000000000004E-2</v>
      </c>
      <c r="LK409" s="40">
        <v>8.1100000000000005E-2</v>
      </c>
      <c r="LL409" s="40">
        <v>7.9200000000000007E-2</v>
      </c>
      <c r="LM409" s="40">
        <v>7.0099999999999996E-2</v>
      </c>
      <c r="LN409" s="40">
        <v>8.9599999999999999E-2</v>
      </c>
      <c r="LO409" s="40">
        <v>7.7299999999999994E-2</v>
      </c>
      <c r="LP409" s="40">
        <v>7.0900000000000005E-2</v>
      </c>
      <c r="LQ409" s="40">
        <v>6.7599999999999993E-2</v>
      </c>
      <c r="LR409" s="40">
        <v>6.8400000000000002E-2</v>
      </c>
      <c r="LS409" s="40">
        <v>5.3100000000000001E-2</v>
      </c>
      <c r="LT409" s="40">
        <v>6.1899999999999997E-2</v>
      </c>
      <c r="LU409" s="40">
        <v>5.3600000000000002E-2</v>
      </c>
      <c r="LV409" s="40">
        <v>7.2900000000000006E-2</v>
      </c>
      <c r="LW409" s="40">
        <v>4.5600000000000002E-2</v>
      </c>
      <c r="LX409" s="40">
        <v>6.1199999999999997E-2</v>
      </c>
      <c r="LY409" s="40">
        <v>8.1299999999999997E-2</v>
      </c>
      <c r="LZ409" s="40">
        <v>8.7099999999999997E-2</v>
      </c>
      <c r="MA409" s="40">
        <v>9.8100000000000007E-2</v>
      </c>
      <c r="MB409" s="40">
        <v>0.1037</v>
      </c>
      <c r="MC409" s="40">
        <v>0.1318</v>
      </c>
      <c r="MD409" s="40">
        <v>0.1216</v>
      </c>
      <c r="ME409" s="40">
        <v>7.9100000000000004E-2</v>
      </c>
      <c r="MF409" s="40">
        <v>7.6700000000000004E-2</v>
      </c>
      <c r="MG409" s="40">
        <v>8.6099999999999996E-2</v>
      </c>
      <c r="MH409" s="40">
        <v>6.59E-2</v>
      </c>
      <c r="MI409" s="40">
        <v>6.6400000000000001E-2</v>
      </c>
      <c r="MJ409" s="40">
        <v>7.7100000000000002E-2</v>
      </c>
      <c r="MK409" s="40">
        <v>3.5400000000000001E-2</v>
      </c>
      <c r="ML409" s="40">
        <v>3.5999999999999997E-2</v>
      </c>
      <c r="MM409" s="40">
        <v>5.1499999999999997E-2</v>
      </c>
      <c r="MN409" s="40">
        <v>4.8300000000000003E-2</v>
      </c>
      <c r="MO409" s="40">
        <v>6.2199999999999998E-2</v>
      </c>
      <c r="MP409" s="40">
        <v>8.1699999999999995E-2</v>
      </c>
      <c r="MQ409" s="40">
        <v>0.10580000000000001</v>
      </c>
      <c r="MR409" s="40">
        <v>9.98E-2</v>
      </c>
      <c r="MS409" s="40">
        <v>8.2199999999999995E-2</v>
      </c>
      <c r="NN409" t="s">
        <v>62</v>
      </c>
      <c r="NP409" t="s">
        <v>62</v>
      </c>
      <c r="NQ409" t="s">
        <v>62</v>
      </c>
      <c r="NR409" t="s">
        <v>62</v>
      </c>
    </row>
    <row r="410" spans="16:382" ht="15.75" thickBot="1" x14ac:dyDescent="0.3">
      <c r="IH410" s="7">
        <v>3.9199999999999999E-2</v>
      </c>
      <c r="II410" s="7">
        <v>1.9E-3</v>
      </c>
      <c r="IJ410" s="7">
        <v>-2.98E-2</v>
      </c>
      <c r="IK410" s="7">
        <v>-5.8299999999999998E-2</v>
      </c>
      <c r="IL410" s="7">
        <v>-4.3799999999999999E-2</v>
      </c>
      <c r="IM410" s="7">
        <v>-9.0399999999999994E-2</v>
      </c>
      <c r="IN410" s="7">
        <v>-6.8900000000000003E-2</v>
      </c>
      <c r="IO410" s="7">
        <v>-8.0799999999999997E-2</v>
      </c>
      <c r="IP410" s="7">
        <v>-8.4099999999999994E-2</v>
      </c>
      <c r="IQ410" s="7">
        <v>-6.6600000000000006E-2</v>
      </c>
      <c r="IR410" s="7">
        <v>-4.9099999999999998E-2</v>
      </c>
      <c r="IS410" s="7">
        <v>-5.1900000000000002E-2</v>
      </c>
      <c r="IT410" s="7">
        <v>-2.93E-2</v>
      </c>
      <c r="IU410" s="7">
        <v>-2.6200000000000001E-2</v>
      </c>
      <c r="IV410" s="7">
        <v>-2.46E-2</v>
      </c>
      <c r="IW410" s="7">
        <v>-4.5199999999999997E-2</v>
      </c>
      <c r="IX410" s="7">
        <v>-2.46E-2</v>
      </c>
      <c r="IY410" s="7">
        <v>-8.14E-2</v>
      </c>
      <c r="IZ410" s="7">
        <v>-7.7600000000000002E-2</v>
      </c>
      <c r="JA410" s="7">
        <v>-6.4299999999999996E-2</v>
      </c>
      <c r="JB410" s="7">
        <v>-0.1075</v>
      </c>
      <c r="JC410" s="7">
        <v>-0.115</v>
      </c>
      <c r="JD410" s="7">
        <v>-0.1023</v>
      </c>
      <c r="JE410" s="82">
        <v>-8.5900000000000004E-2</v>
      </c>
      <c r="JF410" s="7">
        <v>-7.4099999999999999E-2</v>
      </c>
      <c r="JG410" s="7">
        <v>-2.5399999999999999E-2</v>
      </c>
      <c r="JH410" s="7">
        <v>-1.5699999999999999E-2</v>
      </c>
      <c r="JI410" s="7">
        <v>-1.66E-2</v>
      </c>
      <c r="JJ410" s="7">
        <v>9.5999999999999992E-3</v>
      </c>
      <c r="JK410" s="7">
        <v>-4.5999999999999999E-3</v>
      </c>
      <c r="JL410" s="7">
        <v>5.0000000000000001E-3</v>
      </c>
      <c r="JM410" s="7">
        <v>-7.4000000000000003E-3</v>
      </c>
      <c r="JN410" s="7">
        <v>-2.6100000000000002E-2</v>
      </c>
      <c r="JO410" s="7">
        <v>-2.8400000000000002E-2</v>
      </c>
      <c r="JP410" s="7">
        <v>-5.7299999999999997E-2</v>
      </c>
      <c r="JQ410" s="7">
        <v>-5.2400000000000002E-2</v>
      </c>
      <c r="JR410" s="7">
        <v>-0.03</v>
      </c>
      <c r="JS410" s="7">
        <v>-0.05</v>
      </c>
      <c r="JT410" s="7">
        <v>-5.9799999999999999E-2</v>
      </c>
      <c r="JU410" s="7">
        <v>-8.4599999999999995E-2</v>
      </c>
      <c r="JV410" s="7">
        <v>-7.1300000000000002E-2</v>
      </c>
      <c r="JW410" s="7">
        <v>-5.6399999999999999E-2</v>
      </c>
      <c r="JX410" s="7">
        <v>-3.3500000000000002E-2</v>
      </c>
      <c r="JY410" s="7">
        <v>-3.7699999999999997E-2</v>
      </c>
      <c r="JZ410" s="7">
        <v>-1.9599999999999999E-2</v>
      </c>
      <c r="KA410" s="7">
        <v>-1.1000000000000001E-3</v>
      </c>
      <c r="KB410" s="7">
        <v>2.5399999999999999E-2</v>
      </c>
      <c r="KC410" s="7">
        <v>5.5999999999999999E-3</v>
      </c>
      <c r="KD410" s="7">
        <v>-1.1900000000000001E-2</v>
      </c>
      <c r="KE410" s="7">
        <v>-1.89E-2</v>
      </c>
      <c r="KF410" s="7">
        <v>-5.4199999999999998E-2</v>
      </c>
      <c r="KG410" s="7">
        <v>-2.9399999999999999E-2</v>
      </c>
      <c r="KH410" s="7">
        <v>-4.48E-2</v>
      </c>
      <c r="KI410" s="7">
        <v>-0.05</v>
      </c>
      <c r="KJ410" s="7">
        <v>-5.3100000000000001E-2</v>
      </c>
      <c r="KK410" s="7">
        <v>-7.4499999999999997E-2</v>
      </c>
      <c r="KL410" s="7">
        <v>-5.7500000000000002E-2</v>
      </c>
      <c r="KM410" s="7">
        <v>-5.6099999999999997E-2</v>
      </c>
      <c r="KN410" s="7">
        <v>-6.8900000000000003E-2</v>
      </c>
      <c r="KO410" s="7">
        <v>-6.1699999999999998E-2</v>
      </c>
      <c r="KP410" s="7">
        <v>-3.5200000000000002E-2</v>
      </c>
      <c r="KQ410" s="7">
        <v>-1.4500000000000001E-2</v>
      </c>
      <c r="KR410" s="7">
        <v>-2.5000000000000001E-2</v>
      </c>
      <c r="KS410" s="7">
        <v>-2.7699999999999999E-2</v>
      </c>
      <c r="KT410" s="7">
        <v>-1.4200000000000001E-2</v>
      </c>
      <c r="KU410" s="7">
        <v>-2.4799999999999999E-2</v>
      </c>
      <c r="KV410" s="7">
        <v>-1.01E-2</v>
      </c>
      <c r="KW410" s="7">
        <v>0</v>
      </c>
      <c r="KX410" s="7">
        <v>-1.8700000000000001E-2</v>
      </c>
      <c r="KY410" s="7">
        <v>-1.9800000000000002E-2</v>
      </c>
      <c r="KZ410" s="7">
        <v>-3.1099999999999999E-2</v>
      </c>
      <c r="LA410" s="7">
        <v>-4.1999999999999997E-3</v>
      </c>
      <c r="LB410" s="7">
        <v>-2.2599999999999999E-2</v>
      </c>
      <c r="LC410" s="7">
        <v>-1.95E-2</v>
      </c>
      <c r="LD410" s="7">
        <v>-1.23E-2</v>
      </c>
      <c r="LE410" s="7">
        <v>-5.3E-3</v>
      </c>
      <c r="LF410" s="7">
        <v>2.3599999999999999E-2</v>
      </c>
      <c r="LG410" s="7">
        <v>1.9699999999999999E-2</v>
      </c>
      <c r="LH410" s="7">
        <v>2.07E-2</v>
      </c>
      <c r="LI410" s="7">
        <v>4.4200000000000003E-2</v>
      </c>
      <c r="LJ410" s="7">
        <v>8.5099999999999995E-2</v>
      </c>
      <c r="LK410" s="7">
        <v>7.6300000000000007E-2</v>
      </c>
      <c r="LL410" s="7">
        <v>6.0900000000000003E-2</v>
      </c>
      <c r="LM410" s="7">
        <v>5.1900000000000002E-2</v>
      </c>
      <c r="LN410" s="7">
        <v>4.19E-2</v>
      </c>
      <c r="LO410" s="7">
        <v>5.5899999999999998E-2</v>
      </c>
      <c r="LP410" s="7">
        <v>6.6199999999999995E-2</v>
      </c>
      <c r="LQ410" s="7">
        <v>3.4700000000000002E-2</v>
      </c>
      <c r="LR410" s="7">
        <v>5.0099999999999999E-2</v>
      </c>
      <c r="LS410" s="7">
        <v>4.9299999999999997E-2</v>
      </c>
      <c r="LT410" s="7">
        <v>6.1899999999999997E-2</v>
      </c>
      <c r="LU410" s="7">
        <v>5.0700000000000002E-2</v>
      </c>
      <c r="LV410" s="7">
        <v>3.85E-2</v>
      </c>
      <c r="LW410" s="7">
        <v>4.8300000000000003E-2</v>
      </c>
      <c r="LX410" s="7">
        <v>5.8700000000000002E-2</v>
      </c>
      <c r="LY410" s="7">
        <v>6.7299999999999999E-2</v>
      </c>
      <c r="LZ410" s="7">
        <v>9.0499999999999997E-2</v>
      </c>
      <c r="MA410" s="7">
        <v>0.1071</v>
      </c>
      <c r="MB410" s="7">
        <v>9.2399999999999996E-2</v>
      </c>
      <c r="MC410" s="7">
        <v>0.10580000000000001</v>
      </c>
      <c r="MD410" s="7">
        <v>0.11020000000000001</v>
      </c>
      <c r="ME410" s="7">
        <v>9.0399999999999994E-2</v>
      </c>
      <c r="MF410" s="7">
        <v>6.7500000000000004E-2</v>
      </c>
      <c r="MG410" s="7">
        <v>7.8399999999999997E-2</v>
      </c>
      <c r="MH410" s="7">
        <v>8.8900000000000007E-2</v>
      </c>
      <c r="MI410" s="7">
        <v>0.1026</v>
      </c>
      <c r="MJ410" s="7">
        <v>0.10349999999999999</v>
      </c>
      <c r="MK410" s="7">
        <v>7.4499999999999997E-2</v>
      </c>
      <c r="ML410" s="7">
        <v>3.5299999999999998E-2</v>
      </c>
      <c r="MM410" s="7">
        <v>1.46E-2</v>
      </c>
      <c r="MN410" s="7">
        <v>2.7699999999999999E-2</v>
      </c>
      <c r="MO410" s="7">
        <v>1.23E-2</v>
      </c>
      <c r="MP410" s="7">
        <v>-1.6799999999999999E-2</v>
      </c>
      <c r="MQ410" s="7">
        <v>8.6999999999999994E-3</v>
      </c>
      <c r="MR410" s="7">
        <v>1.2200000000000001E-2</v>
      </c>
      <c r="MS410" s="7">
        <v>3.1899999999999998E-2</v>
      </c>
      <c r="MV410" t="s">
        <v>62</v>
      </c>
    </row>
    <row r="411" spans="16:382" ht="15.75" thickBot="1" x14ac:dyDescent="0.3">
      <c r="IH411" s="30">
        <v>-2.5999999999999999E-2</v>
      </c>
      <c r="II411" s="30">
        <v>-3.9199999999999999E-2</v>
      </c>
      <c r="IJ411" s="30">
        <v>5.9700000000000003E-2</v>
      </c>
      <c r="IK411" s="30">
        <v>6.6400000000000001E-2</v>
      </c>
      <c r="IL411" s="30">
        <v>7.2599999999999998E-2</v>
      </c>
      <c r="IM411" s="30">
        <v>6.1800000000000001E-2</v>
      </c>
      <c r="IN411" s="30">
        <v>0.1007</v>
      </c>
      <c r="IO411" s="30">
        <v>0.1192</v>
      </c>
      <c r="IP411" s="30">
        <v>9.7699999999999995E-2</v>
      </c>
      <c r="IQ411" s="30">
        <v>0.11650000000000001</v>
      </c>
      <c r="IR411" s="30">
        <v>9.9099999999999994E-2</v>
      </c>
      <c r="IS411" s="30">
        <v>0.12559999999999999</v>
      </c>
      <c r="IT411" s="30">
        <v>0.11849999999999999</v>
      </c>
      <c r="IU411" s="30">
        <v>0.1195</v>
      </c>
      <c r="IV411" s="30">
        <v>7.7600000000000002E-2</v>
      </c>
      <c r="IW411" s="30">
        <v>7.85E-2</v>
      </c>
      <c r="IX411" s="30">
        <v>4.3700000000000003E-2</v>
      </c>
      <c r="IY411" s="30">
        <v>8.4900000000000003E-2</v>
      </c>
      <c r="IZ411" s="30">
        <v>7.3099999999999998E-2</v>
      </c>
      <c r="JA411" s="30">
        <v>6.9599999999999995E-2</v>
      </c>
      <c r="JB411" s="30">
        <v>0.13220000000000001</v>
      </c>
      <c r="JC411" s="30">
        <v>0.15640000000000001</v>
      </c>
      <c r="JD411" s="30">
        <v>0.1386</v>
      </c>
      <c r="JE411" s="85">
        <v>0.13170000000000001</v>
      </c>
      <c r="JF411" s="30">
        <v>0.15190000000000001</v>
      </c>
      <c r="JG411" s="30">
        <v>6.2E-2</v>
      </c>
      <c r="JH411" s="30">
        <v>7.0400000000000004E-2</v>
      </c>
      <c r="JI411" s="30">
        <v>5.3999999999999999E-2</v>
      </c>
      <c r="JJ411" s="30">
        <v>5.3999999999999999E-2</v>
      </c>
      <c r="JK411" s="30">
        <v>7.7499999999999999E-2</v>
      </c>
      <c r="JL411" s="30">
        <v>8.1100000000000005E-2</v>
      </c>
      <c r="JM411" s="30">
        <v>8.5800000000000001E-2</v>
      </c>
      <c r="JN411" s="30">
        <v>0.10639999999999999</v>
      </c>
      <c r="JO411" s="30">
        <v>9.6199999999999994E-2</v>
      </c>
      <c r="JP411" s="30">
        <v>0.10580000000000001</v>
      </c>
      <c r="JQ411" s="30">
        <v>0.1101</v>
      </c>
      <c r="JR411" s="30">
        <v>5.1200000000000002E-2</v>
      </c>
      <c r="JS411" s="30">
        <v>7.2499999999999995E-2</v>
      </c>
      <c r="JT411" s="30">
        <v>0.1111</v>
      </c>
      <c r="JU411" s="30">
        <v>0.10730000000000001</v>
      </c>
      <c r="JV411" s="30">
        <v>7.1199999999999999E-2</v>
      </c>
      <c r="JW411" s="30">
        <v>4.1200000000000001E-2</v>
      </c>
      <c r="JX411" s="30">
        <v>4.82E-2</v>
      </c>
      <c r="JY411" s="30">
        <v>6.1499999999999999E-2</v>
      </c>
      <c r="JZ411" s="30">
        <v>7.0000000000000007E-2</v>
      </c>
      <c r="KA411" s="30">
        <v>2.8000000000000001E-2</v>
      </c>
      <c r="KB411" s="30">
        <v>3.6499999999999998E-2</v>
      </c>
      <c r="KC411" s="30">
        <v>5.16E-2</v>
      </c>
      <c r="KD411" s="30">
        <v>6.2E-2</v>
      </c>
      <c r="KE411" s="30">
        <v>6.5100000000000005E-2</v>
      </c>
      <c r="KF411" s="30">
        <v>4.6199999999999998E-2</v>
      </c>
      <c r="KG411" s="30">
        <v>3.9600000000000003E-2</v>
      </c>
      <c r="KH411" s="30">
        <v>5.0500000000000003E-2</v>
      </c>
      <c r="KI411" s="30">
        <v>6.83E-2</v>
      </c>
      <c r="KJ411" s="30">
        <v>4.7E-2</v>
      </c>
      <c r="KK411" s="30">
        <v>5.57E-2</v>
      </c>
      <c r="KL411" s="30">
        <v>6.8099999999999994E-2</v>
      </c>
      <c r="KM411" s="30">
        <v>3.39E-2</v>
      </c>
      <c r="KN411" s="30">
        <v>5.7500000000000002E-2</v>
      </c>
      <c r="KO411" s="30">
        <v>9.0499999999999997E-2</v>
      </c>
      <c r="KP411" s="30">
        <v>6.1400000000000003E-2</v>
      </c>
      <c r="KQ411" s="30">
        <v>7.3599999999999999E-2</v>
      </c>
      <c r="KR411" s="30">
        <v>9.0800000000000006E-2</v>
      </c>
      <c r="KS411" s="30">
        <v>0.1095</v>
      </c>
      <c r="KT411" s="30">
        <v>7.5999999999999998E-2</v>
      </c>
      <c r="KU411" s="30">
        <v>0.1116</v>
      </c>
      <c r="KV411" s="30">
        <v>0.129</v>
      </c>
      <c r="KW411" s="30">
        <v>0.13100000000000001</v>
      </c>
      <c r="KX411" s="30">
        <v>0.13650000000000001</v>
      </c>
      <c r="KY411" s="30">
        <v>0.13519999999999999</v>
      </c>
      <c r="KZ411" s="30">
        <v>0.17430000000000001</v>
      </c>
      <c r="LA411" s="30">
        <v>0.1492</v>
      </c>
      <c r="LB411" s="30">
        <v>0.18559999999999999</v>
      </c>
      <c r="LC411" s="30">
        <v>0.1885</v>
      </c>
      <c r="LD411" s="30">
        <v>0.19819999999999999</v>
      </c>
      <c r="LE411" s="30">
        <v>0.20860000000000001</v>
      </c>
      <c r="LF411" s="30">
        <v>0.2039</v>
      </c>
      <c r="LG411" s="30">
        <v>0.20219999999999999</v>
      </c>
      <c r="LH411" s="30">
        <v>0.18590000000000001</v>
      </c>
      <c r="LI411" s="30">
        <v>0.1731</v>
      </c>
      <c r="LJ411" s="30">
        <v>0.11169999999999999</v>
      </c>
      <c r="LK411" s="30">
        <v>0.108</v>
      </c>
      <c r="LL411" s="30">
        <v>0.12640000000000001</v>
      </c>
      <c r="LM411" s="30">
        <v>0.13830000000000001</v>
      </c>
      <c r="LN411" s="30">
        <v>0.114</v>
      </c>
      <c r="LO411" s="30">
        <v>9.1899999999999996E-2</v>
      </c>
      <c r="LP411" s="30">
        <v>0.142658571428571</v>
      </c>
      <c r="LQ411" s="30">
        <v>0.141761298701299</v>
      </c>
      <c r="LR411" s="30">
        <v>0.140864025974026</v>
      </c>
      <c r="LS411" s="30">
        <v>0.13996675324675301</v>
      </c>
      <c r="LT411" s="30">
        <v>0.13906948051948001</v>
      </c>
      <c r="LU411" s="30">
        <v>0.13817220779220801</v>
      </c>
      <c r="LV411" s="30">
        <v>6.6699999999999995E-2</v>
      </c>
      <c r="LW411" s="30">
        <v>1.52E-2</v>
      </c>
      <c r="LX411" s="30">
        <v>2.3900000000000001E-2</v>
      </c>
      <c r="LY411" s="30">
        <v>1.2E-2</v>
      </c>
      <c r="LZ411" s="30">
        <v>-8.0000000000000002E-3</v>
      </c>
      <c r="MA411" s="30">
        <v>-1.83E-2</v>
      </c>
      <c r="MB411" s="30">
        <v>1.55E-2</v>
      </c>
      <c r="MC411" s="30">
        <v>3.3999999999999998E-3</v>
      </c>
      <c r="MD411" s="30">
        <v>7.1999999999999998E-3</v>
      </c>
      <c r="ME411" s="30">
        <v>6.4999999999999997E-3</v>
      </c>
      <c r="MF411" s="30">
        <v>1.7100000000000001E-2</v>
      </c>
      <c r="MG411" s="30">
        <v>1.6899999999999998E-2</v>
      </c>
      <c r="MH411" s="30">
        <v>3.2399999999999998E-2</v>
      </c>
      <c r="MI411" s="30">
        <v>4.0500000000000001E-2</v>
      </c>
      <c r="MJ411" s="30">
        <v>3.56E-2</v>
      </c>
      <c r="MK411" s="30">
        <v>3.2099999999999997E-2</v>
      </c>
      <c r="ML411" s="30">
        <v>4.02E-2</v>
      </c>
      <c r="MM411" s="30">
        <v>4.7399999999999998E-2</v>
      </c>
      <c r="MN411" s="30">
        <v>3.4599999999999999E-2</v>
      </c>
      <c r="MO411" s="30">
        <v>3.0099999999999998E-2</v>
      </c>
      <c r="MP411" s="30">
        <v>2.6200000000000001E-2</v>
      </c>
      <c r="MQ411" s="30">
        <v>5.7999999999999996E-3</v>
      </c>
      <c r="MR411" s="30">
        <v>1.01E-2</v>
      </c>
      <c r="MS411" s="30">
        <v>-8.8000000000000005E-3</v>
      </c>
    </row>
    <row r="412" spans="16:382" ht="15.75" thickBot="1" x14ac:dyDescent="0.3">
      <c r="P412" t="s">
        <v>62</v>
      </c>
      <c r="IH412" s="86">
        <v>-3.1199999999999999E-2</v>
      </c>
      <c r="II412" s="86">
        <v>-4.5600000000000002E-2</v>
      </c>
      <c r="IJ412" s="86">
        <v>-7.5499999999999998E-2</v>
      </c>
      <c r="IK412" s="86">
        <v>-4.6699999999999998E-2</v>
      </c>
      <c r="IL412" s="86">
        <v>-4.6699999999999998E-2</v>
      </c>
      <c r="IM412" s="86">
        <v>-3.6400000000000002E-2</v>
      </c>
      <c r="IN412" s="86">
        <v>-9.8599999999999993E-2</v>
      </c>
      <c r="IO412" s="86">
        <v>-0.10970000000000001</v>
      </c>
      <c r="IP412" s="86">
        <v>-9.1700000000000004E-2</v>
      </c>
      <c r="IQ412" s="86">
        <v>-0.13059999999999999</v>
      </c>
      <c r="IR412" s="86">
        <v>-0.1368</v>
      </c>
      <c r="IS412" s="86">
        <v>-0.17</v>
      </c>
      <c r="IT412" s="86">
        <v>-0.1593</v>
      </c>
      <c r="IU412" s="86">
        <v>-0.17</v>
      </c>
      <c r="IV412" s="86">
        <v>-0.1714</v>
      </c>
      <c r="IW412" s="86">
        <v>-0.1726</v>
      </c>
      <c r="IX412" s="86">
        <v>-0.16420000000000001</v>
      </c>
      <c r="IY412" s="86">
        <v>-0.1958</v>
      </c>
      <c r="IZ412" s="86">
        <v>-0.1802</v>
      </c>
      <c r="JA412" s="86">
        <v>-0.19239999999999999</v>
      </c>
      <c r="JB412" s="86">
        <v>-0.23169999999999999</v>
      </c>
      <c r="JC412" s="86">
        <v>-0.24099999999999999</v>
      </c>
      <c r="JD412" s="86">
        <v>-0.23619999999999999</v>
      </c>
      <c r="JE412" s="80">
        <v>-0.24030000000000001</v>
      </c>
      <c r="JF412" s="86">
        <v>-0.24679999999999999</v>
      </c>
      <c r="JG412" s="86">
        <v>-0.21879999999999999</v>
      </c>
      <c r="JH412" s="86">
        <v>-0.21049999999999999</v>
      </c>
      <c r="JI412" s="86">
        <v>-0.1956</v>
      </c>
      <c r="JJ412" s="86">
        <v>-0.1991</v>
      </c>
      <c r="JK412" s="86">
        <v>-0.23480000000000001</v>
      </c>
      <c r="JL412" s="86">
        <v>-0.24640000000000001</v>
      </c>
      <c r="JM412" s="86">
        <v>-0.2276</v>
      </c>
      <c r="JN412" s="86">
        <v>-0.24679999999999999</v>
      </c>
      <c r="JO412" s="86">
        <v>-0.24179999999999999</v>
      </c>
      <c r="JP412" s="86">
        <v>-0.24610000000000001</v>
      </c>
      <c r="JQ412" s="86">
        <v>-0.24049999999999999</v>
      </c>
      <c r="JR412" s="86">
        <v>-0.223</v>
      </c>
      <c r="JS412" s="86">
        <v>-0.2394</v>
      </c>
      <c r="JT412" s="86">
        <v>-0.2515</v>
      </c>
      <c r="JU412" s="86">
        <v>-0.2717</v>
      </c>
      <c r="JV412" s="86">
        <v>-0.26960000000000001</v>
      </c>
      <c r="JW412" s="86">
        <v>-0.22700000000000001</v>
      </c>
      <c r="JX412" s="86">
        <v>-0.2117</v>
      </c>
      <c r="JY412" s="86">
        <v>-0.21379999999999999</v>
      </c>
      <c r="JZ412" s="86">
        <v>-0.2402</v>
      </c>
      <c r="KA412" s="86">
        <v>-0.22770000000000001</v>
      </c>
      <c r="KB412" s="86">
        <v>-0.25259999999999999</v>
      </c>
      <c r="KC412" s="86">
        <v>-0.246</v>
      </c>
      <c r="KD412" s="86">
        <v>-0.28589999999999999</v>
      </c>
      <c r="KE412" s="86">
        <v>-0.27060000000000001</v>
      </c>
      <c r="KF412" s="86">
        <v>-0.27250000000000002</v>
      </c>
      <c r="KG412" s="86">
        <v>-0.2485</v>
      </c>
      <c r="KH412" s="86">
        <v>-0.25040000000000001</v>
      </c>
      <c r="KI412" s="86">
        <v>-0.24529999999999999</v>
      </c>
      <c r="KJ412" s="86">
        <v>-0.23250000000000001</v>
      </c>
      <c r="KK412" s="86">
        <v>-0.2</v>
      </c>
      <c r="KL412" s="86">
        <v>-0.18079999999999999</v>
      </c>
      <c r="KM412" s="86">
        <v>-0.19239999999999999</v>
      </c>
      <c r="KN412" s="86">
        <v>-0.19839999999999999</v>
      </c>
      <c r="KO412" s="86">
        <v>-0.21049999999999999</v>
      </c>
      <c r="KP412" s="86">
        <v>-0.19059999999999999</v>
      </c>
      <c r="KQ412" s="86">
        <v>-0.1769</v>
      </c>
      <c r="KR412" s="86">
        <v>-0.1862</v>
      </c>
      <c r="KS412" s="86">
        <v>-0.22170000000000001</v>
      </c>
      <c r="KT412" s="86">
        <v>-0.2056</v>
      </c>
      <c r="KU412" s="86">
        <v>-0.21740000000000001</v>
      </c>
      <c r="KV412" s="86">
        <v>-0.2172</v>
      </c>
      <c r="KW412" s="86">
        <v>-0.2089</v>
      </c>
      <c r="KX412" s="86">
        <v>-0.21779999999999999</v>
      </c>
      <c r="KY412" s="86">
        <v>-0.2268</v>
      </c>
      <c r="KZ412" s="86">
        <v>-0.2631</v>
      </c>
      <c r="LA412" s="86">
        <v>-0.2422</v>
      </c>
      <c r="LB412" s="86">
        <v>-0.25619999999999998</v>
      </c>
      <c r="LC412" s="86">
        <v>-0.26769999999999999</v>
      </c>
      <c r="LD412" s="86">
        <v>-0.2888</v>
      </c>
      <c r="LE412" s="80">
        <v>-0.30620000000000003</v>
      </c>
      <c r="LF412" s="86">
        <v>-0.31859999999999999</v>
      </c>
      <c r="LG412" s="86">
        <v>-0.31359999999999999</v>
      </c>
      <c r="LH412" s="86">
        <v>-0.3236</v>
      </c>
      <c r="LI412" s="86">
        <v>-0.33550000000000002</v>
      </c>
      <c r="LJ412" s="86">
        <v>-0.29830000000000001</v>
      </c>
      <c r="LK412" s="86">
        <v>-0.30659999999999998</v>
      </c>
      <c r="LL412" s="86">
        <v>-0.31540000000000001</v>
      </c>
      <c r="LM412" s="86">
        <v>-0.3241</v>
      </c>
      <c r="LN412" s="86">
        <v>-0.3377</v>
      </c>
      <c r="LO412" s="86">
        <v>-0.3115</v>
      </c>
      <c r="LP412" s="86">
        <v>-0.312</v>
      </c>
      <c r="LQ412" s="86">
        <v>-0.3201</v>
      </c>
      <c r="LR412" s="86">
        <v>-0.31490000000000001</v>
      </c>
      <c r="LS412" s="86">
        <v>-0.32750000000000001</v>
      </c>
      <c r="LT412" s="86">
        <v>-0.3251</v>
      </c>
      <c r="LU412" s="86">
        <v>-0.29630000000000001</v>
      </c>
      <c r="LV412" s="86">
        <v>-0.27479999999999999</v>
      </c>
      <c r="LW412" s="86">
        <v>-0.22459999999999999</v>
      </c>
      <c r="LX412" s="86">
        <v>-0.23569999999999999</v>
      </c>
      <c r="LY412" s="86">
        <v>-0.22869999999999999</v>
      </c>
      <c r="LZ412" s="80">
        <v>-0.21729999999999999</v>
      </c>
      <c r="MA412" s="86">
        <v>-0.26136999999999999</v>
      </c>
      <c r="MB412" s="86">
        <v>-0.257478571428571</v>
      </c>
      <c r="MC412" s="86">
        <v>-0.25358714285714301</v>
      </c>
      <c r="MD412" s="86">
        <v>-0.24969571428571399</v>
      </c>
      <c r="ME412" s="80">
        <v>-0.17</v>
      </c>
      <c r="MF412" s="86">
        <v>-0.18029999999999999</v>
      </c>
      <c r="MG412" s="86">
        <v>-0.18559999999999999</v>
      </c>
      <c r="MH412" s="86">
        <v>-0.20530000000000001</v>
      </c>
      <c r="MI412" s="86">
        <v>-0.1953</v>
      </c>
      <c r="MJ412" s="86">
        <v>-0.1933</v>
      </c>
      <c r="MK412" s="86">
        <v>-0.17050000000000001</v>
      </c>
      <c r="ML412" s="86">
        <v>-0.14660000000000001</v>
      </c>
      <c r="MM412" s="86">
        <v>-0.156</v>
      </c>
      <c r="MN412" s="86">
        <v>-0.1636</v>
      </c>
      <c r="MO412" s="86">
        <v>-0.15340000000000001</v>
      </c>
      <c r="MP412" s="86">
        <v>-0.15629999999999999</v>
      </c>
      <c r="MQ412" s="86">
        <v>-0.1515</v>
      </c>
      <c r="MR412" s="86">
        <v>-0.16789999999999999</v>
      </c>
      <c r="MS412" s="86">
        <v>-0.17419999999999999</v>
      </c>
    </row>
    <row r="413" spans="16:382" ht="15.75" thickBot="1" x14ac:dyDescent="0.3">
      <c r="IH413" s="34">
        <v>-3.7600000000000001E-2</v>
      </c>
      <c r="II413" s="34">
        <v>-2.8500000000000001E-2</v>
      </c>
      <c r="IJ413" s="34">
        <v>-6.0000000000000001E-3</v>
      </c>
      <c r="IK413" s="34">
        <v>-1.2500000000000001E-2</v>
      </c>
      <c r="IL413" s="34">
        <v>-3.3599999999999998E-2</v>
      </c>
      <c r="IM413" s="34">
        <v>8.9999999999999998E-4</v>
      </c>
      <c r="IN413" s="34">
        <v>1.3299999999999999E-2</v>
      </c>
      <c r="IO413" s="34">
        <v>6.5100000000000005E-2</v>
      </c>
      <c r="IP413" s="34">
        <v>4.5999999999999999E-2</v>
      </c>
      <c r="IQ413" s="34">
        <v>5.2699999999999997E-2</v>
      </c>
      <c r="IR413" s="34">
        <v>2.3400000000000001E-2</v>
      </c>
      <c r="IS413" s="34">
        <v>3.0999999999999999E-3</v>
      </c>
      <c r="IT413" s="34">
        <v>2.9999999999999997E-4</v>
      </c>
      <c r="IU413" s="34">
        <v>-8.3999999999999995E-3</v>
      </c>
      <c r="IV413" s="34">
        <v>2.3E-3</v>
      </c>
      <c r="IW413" s="34">
        <v>2.8199999999999999E-2</v>
      </c>
      <c r="IX413" s="34">
        <v>1.7600000000000001E-2</v>
      </c>
      <c r="IY413" s="34">
        <v>5.0299999999999997E-2</v>
      </c>
      <c r="IZ413" s="34">
        <v>4.3400000000000001E-2</v>
      </c>
      <c r="JA413" s="34">
        <v>5.4800000000000001E-2</v>
      </c>
      <c r="JB413" s="34">
        <v>8.77E-2</v>
      </c>
      <c r="JC413" s="34">
        <v>0.10680000000000001</v>
      </c>
      <c r="JD413" s="34">
        <v>9.4500000000000001E-2</v>
      </c>
      <c r="JE413" s="83">
        <v>0.1003</v>
      </c>
      <c r="JF413" s="34">
        <v>0.1217</v>
      </c>
      <c r="JG413" s="34">
        <v>2.75E-2</v>
      </c>
      <c r="JH413" s="34">
        <v>7.7000000000000002E-3</v>
      </c>
      <c r="JI413" s="34">
        <v>4.5999999999999999E-3</v>
      </c>
      <c r="JJ413" s="34">
        <v>1.8499999999999999E-2</v>
      </c>
      <c r="JK413" s="34">
        <v>9.2999999999999992E-3</v>
      </c>
      <c r="JL413" s="34">
        <v>9.0200000000000002E-2</v>
      </c>
      <c r="JM413" s="34">
        <v>0.1244</v>
      </c>
      <c r="JN413" s="34">
        <v>0.1353</v>
      </c>
      <c r="JO413" s="34">
        <v>0.1169</v>
      </c>
      <c r="JP413" s="34">
        <v>0.12820000000000001</v>
      </c>
      <c r="JQ413" s="34">
        <v>0.1014</v>
      </c>
      <c r="JR413" s="34">
        <v>6.3200000000000006E-2</v>
      </c>
      <c r="JS413" s="34">
        <v>9.5699999999999993E-2</v>
      </c>
      <c r="JT413" s="34">
        <v>0.1326</v>
      </c>
      <c r="JU413" s="34">
        <v>0.1169</v>
      </c>
      <c r="JV413" s="34">
        <v>8.0299999999999996E-2</v>
      </c>
      <c r="JW413" s="34">
        <v>5.3499999999999999E-2</v>
      </c>
      <c r="JX413" s="34">
        <v>6.6199999999999995E-2</v>
      </c>
      <c r="JY413" s="34">
        <v>9.6600000000000005E-2</v>
      </c>
      <c r="JZ413" s="34">
        <v>8.8300000000000003E-2</v>
      </c>
      <c r="KA413" s="34">
        <v>7.3499999999999996E-2</v>
      </c>
      <c r="KB413" s="34">
        <v>8.43E-2</v>
      </c>
      <c r="KC413" s="34">
        <v>0.1241</v>
      </c>
      <c r="KD413" s="34">
        <v>0.1389</v>
      </c>
      <c r="KE413" s="34">
        <v>0.1658</v>
      </c>
      <c r="KF413" s="34">
        <v>0.12520000000000001</v>
      </c>
      <c r="KG413" s="34">
        <v>0.11310000000000001</v>
      </c>
      <c r="KH413" s="34">
        <v>0.12709999999999999</v>
      </c>
      <c r="KI413" s="34">
        <v>0.13289999999999999</v>
      </c>
      <c r="KJ413" s="34">
        <v>0.1303</v>
      </c>
      <c r="KK413" s="34">
        <v>0.1391</v>
      </c>
      <c r="KL413" s="34">
        <v>0.1487</v>
      </c>
      <c r="KM413" s="34">
        <v>0.14949999999999999</v>
      </c>
      <c r="KN413" s="34">
        <v>0.1777</v>
      </c>
      <c r="KO413" s="34">
        <v>0.18279999999999999</v>
      </c>
      <c r="KP413" s="34">
        <v>7.9699999999999993E-2</v>
      </c>
      <c r="KQ413" s="34">
        <v>7.6200000000000004E-2</v>
      </c>
      <c r="KR413" s="34">
        <v>9.98E-2</v>
      </c>
      <c r="KS413" s="34">
        <v>9.8199999999999996E-2</v>
      </c>
      <c r="KT413" s="34">
        <v>5.33E-2</v>
      </c>
      <c r="KU413" s="34">
        <v>6.7299999999999999E-2</v>
      </c>
      <c r="KV413" s="34">
        <v>5.1700000000000003E-2</v>
      </c>
      <c r="KW413" s="34">
        <v>3.5299999999999998E-2</v>
      </c>
      <c r="KX413" s="34">
        <v>2.7300000000000001E-2</v>
      </c>
      <c r="KY413" s="34">
        <v>2.92E-2</v>
      </c>
      <c r="KZ413" s="34">
        <v>3.9399999999999998E-2</v>
      </c>
      <c r="LA413" s="34">
        <v>2.3400000000000001E-2</v>
      </c>
      <c r="LB413" s="34">
        <v>4.5100000000000001E-2</v>
      </c>
      <c r="LC413" s="34">
        <v>4.7800000000000002E-2</v>
      </c>
      <c r="LD413" s="34">
        <v>5.4100000000000002E-2</v>
      </c>
      <c r="LE413" s="34">
        <v>1.6299999999999999E-2</v>
      </c>
      <c r="LF413" s="34">
        <v>-9.4999999999999998E-3</v>
      </c>
      <c r="LG413" s="34">
        <v>-4.4999999999999997E-3</v>
      </c>
      <c r="LH413" s="34">
        <v>-1.55E-2</v>
      </c>
      <c r="LI413" s="34">
        <v>-1.8499999999999999E-2</v>
      </c>
      <c r="LJ413" s="34">
        <v>-6.1400000000000003E-2</v>
      </c>
      <c r="LK413" s="34">
        <v>-2.8299999999999999E-2</v>
      </c>
      <c r="LL413" s="34">
        <v>1E-4</v>
      </c>
      <c r="LM413" s="34">
        <v>4.7000000000000002E-3</v>
      </c>
      <c r="LN413" s="34">
        <v>-2.7000000000000001E-3</v>
      </c>
      <c r="LO413" s="34">
        <v>-5.1999999999999998E-2</v>
      </c>
      <c r="LP413" s="34">
        <v>-4.7800000000000002E-2</v>
      </c>
      <c r="LQ413" s="34">
        <v>-4.6800000000000001E-2</v>
      </c>
      <c r="LR413" s="34">
        <v>-7.6399999999999996E-2</v>
      </c>
      <c r="LS413" s="34">
        <v>-8.7300000000000003E-2</v>
      </c>
      <c r="LT413" s="34">
        <v>-0.1062</v>
      </c>
      <c r="LU413" s="34">
        <v>-0.1048</v>
      </c>
      <c r="LV413" s="34">
        <v>-0.105</v>
      </c>
      <c r="LW413" s="34">
        <v>-0.1305</v>
      </c>
      <c r="LX413" s="34">
        <v>-0.11310000000000001</v>
      </c>
      <c r="LY413" s="34">
        <v>-0.1226</v>
      </c>
      <c r="LZ413" s="34">
        <v>-0.13450000000000001</v>
      </c>
      <c r="MA413" s="34">
        <v>-0.1394</v>
      </c>
      <c r="MB413" s="34">
        <v>-0.13600000000000001</v>
      </c>
      <c r="MC413" s="34">
        <v>-0.1542</v>
      </c>
      <c r="MD413" s="34">
        <v>-0.1623</v>
      </c>
      <c r="ME413" s="34">
        <v>-0.1517</v>
      </c>
      <c r="MF413" s="34">
        <v>-0.13519999999999999</v>
      </c>
      <c r="MG413" s="34">
        <v>-0.1346</v>
      </c>
      <c r="MH413" s="34">
        <v>-0.12609999999999999</v>
      </c>
      <c r="MI413" s="34">
        <v>-0.1484</v>
      </c>
      <c r="MJ413" s="34">
        <v>-0.1507</v>
      </c>
      <c r="MK413" s="34">
        <v>-0.14660000000000001</v>
      </c>
      <c r="ML413" s="34">
        <v>-0.1108</v>
      </c>
      <c r="MM413" s="34">
        <v>-0.10539999999999999</v>
      </c>
      <c r="MN413" s="34">
        <v>-8.1900000000000001E-2</v>
      </c>
      <c r="MO413" s="34">
        <v>-9.2200000000000004E-2</v>
      </c>
      <c r="MP413" s="34">
        <v>-7.3899999999999993E-2</v>
      </c>
      <c r="MQ413" s="34">
        <v>-0.1162</v>
      </c>
      <c r="MR413" s="34">
        <v>-0.1414</v>
      </c>
      <c r="MS413" s="34">
        <v>-0.13339999999999999</v>
      </c>
    </row>
    <row r="414" spans="16:382" ht="15.75" thickBot="1" x14ac:dyDescent="0.3">
      <c r="IH414" s="16">
        <v>-4.19E-2</v>
      </c>
      <c r="II414" s="16">
        <v>-4.2500000000000003E-2</v>
      </c>
      <c r="IJ414" s="16">
        <v>-6.9500000000000006E-2</v>
      </c>
      <c r="IK414" s="16">
        <v>-3.85E-2</v>
      </c>
      <c r="IL414" s="16">
        <v>-4.6899999999999997E-2</v>
      </c>
      <c r="IM414" s="16">
        <v>-2.1399999999999999E-2</v>
      </c>
      <c r="IN414" s="16">
        <v>-2.93E-2</v>
      </c>
      <c r="IO414" s="16">
        <v>-6.6900000000000001E-2</v>
      </c>
      <c r="IP414" s="16">
        <v>-6.7699999999999996E-2</v>
      </c>
      <c r="IQ414" s="16">
        <v>-8.9200000000000002E-2</v>
      </c>
      <c r="IR414" s="16">
        <v>-8.4900000000000003E-2</v>
      </c>
      <c r="IS414" s="16">
        <v>-8.7999999999999995E-2</v>
      </c>
      <c r="IT414" s="16">
        <v>-8.0600000000000005E-2</v>
      </c>
      <c r="IU414" s="16">
        <v>-7.3700000000000002E-2</v>
      </c>
      <c r="IV414" s="16">
        <v>-7.4200000000000002E-2</v>
      </c>
      <c r="IW414" s="16">
        <v>-7.7799999999999994E-2</v>
      </c>
      <c r="IX414" s="16">
        <v>-0.1095</v>
      </c>
      <c r="IY414" s="16">
        <v>-9.2100000000000001E-2</v>
      </c>
      <c r="IZ414" s="16">
        <v>-7.1599999999999997E-2</v>
      </c>
      <c r="JA414" s="16">
        <v>-5.4600000000000003E-2</v>
      </c>
      <c r="JB414" s="16">
        <v>-6.1499999999999999E-2</v>
      </c>
      <c r="JC414" s="16">
        <v>-9.0200000000000002E-2</v>
      </c>
      <c r="JD414" s="16">
        <v>-7.2499999999999995E-2</v>
      </c>
      <c r="JE414" s="130">
        <v>-6.7100000000000007E-2</v>
      </c>
      <c r="JF414" s="16">
        <v>-7.6999999999999999E-2</v>
      </c>
      <c r="JG414" s="16">
        <v>-5.4800000000000001E-2</v>
      </c>
      <c r="JH414" s="16">
        <v>-6.0999999999999999E-2</v>
      </c>
      <c r="JI414" s="16">
        <v>-7.0300000000000001E-2</v>
      </c>
      <c r="JJ414" s="16">
        <v>-7.4300000000000005E-2</v>
      </c>
      <c r="JK414" s="16">
        <v>-5.1400000000000001E-2</v>
      </c>
      <c r="JL414" s="16">
        <v>-8.4599999999999995E-2</v>
      </c>
      <c r="JM414" s="16">
        <v>-7.2700000000000001E-2</v>
      </c>
      <c r="JN414" s="16">
        <v>-9.4100000000000003E-2</v>
      </c>
      <c r="JO414" s="16">
        <v>-7.5800000000000006E-2</v>
      </c>
      <c r="JP414" s="16">
        <v>-8.1500000000000003E-2</v>
      </c>
      <c r="JQ414" s="16">
        <v>-7.7299999999999994E-2</v>
      </c>
      <c r="JR414" s="16">
        <v>-5.7200000000000001E-2</v>
      </c>
      <c r="JS414" s="16">
        <v>-7.7799999999999994E-2</v>
      </c>
      <c r="JT414" s="16">
        <v>-6.7699999999999996E-2</v>
      </c>
      <c r="JU414" s="16">
        <v>-6.8199999999999997E-2</v>
      </c>
      <c r="JV414" s="16">
        <v>-6.5299999999999997E-2</v>
      </c>
      <c r="JW414" s="16">
        <v>-4.6399999999999997E-2</v>
      </c>
      <c r="JX414" s="16">
        <v>-2.7699999999999999E-2</v>
      </c>
      <c r="JY414" s="16">
        <v>-4.4999999999999998E-2</v>
      </c>
      <c r="JZ414" s="16">
        <v>-4.9700000000000001E-2</v>
      </c>
      <c r="KA414" s="16">
        <v>-3.04E-2</v>
      </c>
      <c r="KB414" s="16">
        <v>-8.3000000000000004E-2</v>
      </c>
      <c r="KC414" s="16">
        <v>-7.2300000000000003E-2</v>
      </c>
      <c r="KD414" s="16">
        <v>-7.7600000000000002E-2</v>
      </c>
      <c r="KE414" s="16">
        <v>-5.3999999999999999E-2</v>
      </c>
      <c r="KF414" s="16">
        <v>-5.6399999999999999E-2</v>
      </c>
      <c r="KG414" s="16">
        <v>-4.7199999999999999E-2</v>
      </c>
      <c r="KH414" s="16">
        <v>-4.4999999999999998E-2</v>
      </c>
      <c r="KI414" s="16">
        <v>-3.7199999999999997E-2</v>
      </c>
      <c r="KJ414" s="16">
        <v>-2.87E-2</v>
      </c>
      <c r="KK414" s="16">
        <v>-5.7000000000000002E-3</v>
      </c>
      <c r="KL414" s="16">
        <v>-1.54E-2</v>
      </c>
      <c r="KM414" s="16">
        <v>-6.5799999999999997E-2</v>
      </c>
      <c r="KN414" s="16">
        <v>-6.7400000000000002E-2</v>
      </c>
      <c r="KO414" s="16">
        <v>-9.1200000000000003E-2</v>
      </c>
      <c r="KP414" s="16">
        <v>-7.8E-2</v>
      </c>
      <c r="KQ414" s="16">
        <v>-6.9500000000000006E-2</v>
      </c>
      <c r="KR414" s="16">
        <v>-8.3000000000000004E-2</v>
      </c>
      <c r="KS414" s="16">
        <v>-8.9200000000000002E-2</v>
      </c>
      <c r="KT414" s="16">
        <v>-8.3099999999999993E-2</v>
      </c>
      <c r="KU414" s="16">
        <v>-7.2999999999999995E-2</v>
      </c>
      <c r="KV414" s="16">
        <v>-6.4699999999999994E-2</v>
      </c>
      <c r="KW414" s="16">
        <v>-5.7599999999999998E-2</v>
      </c>
      <c r="KX414" s="16">
        <v>-4.3299999999999998E-2</v>
      </c>
      <c r="KY414" s="16">
        <v>-4.1599999999999998E-2</v>
      </c>
      <c r="KZ414" s="16">
        <v>-4.5600000000000002E-2</v>
      </c>
      <c r="LA414" s="16">
        <v>-2.9399999999999999E-2</v>
      </c>
      <c r="LB414" s="16">
        <v>-1.4999999999999999E-2</v>
      </c>
      <c r="LC414" s="16">
        <v>-6.7000000000000002E-3</v>
      </c>
      <c r="LD414" s="16">
        <v>-1.34E-2</v>
      </c>
      <c r="LE414" s="16">
        <v>6.8999999999999999E-3</v>
      </c>
      <c r="LF414" s="16">
        <v>-8.9999999999999993E-3</v>
      </c>
      <c r="LG414" s="16">
        <v>-1.6999999999999999E-3</v>
      </c>
      <c r="LH414" s="16">
        <v>1.26E-2</v>
      </c>
      <c r="LI414" s="16">
        <v>1.67E-2</v>
      </c>
      <c r="LJ414" s="16">
        <v>5.7000000000000002E-3</v>
      </c>
      <c r="LK414" s="16">
        <v>-1.6E-2</v>
      </c>
      <c r="LL414" s="16">
        <v>-1.8100000000000002E-2</v>
      </c>
      <c r="LM414" s="16">
        <v>4.8999999999999998E-3</v>
      </c>
      <c r="LN414" s="16">
        <v>8.3000000000000001E-3</v>
      </c>
      <c r="LO414" s="16">
        <v>9.5999999999999992E-3</v>
      </c>
      <c r="LP414" s="16">
        <v>4.5999999999999999E-3</v>
      </c>
      <c r="LQ414" s="16">
        <v>-3.3E-3</v>
      </c>
      <c r="LR414" s="16">
        <v>1.4E-2</v>
      </c>
      <c r="LS414" s="16">
        <v>9.7999999999999997E-3</v>
      </c>
      <c r="LT414" s="16">
        <v>2.3900000000000001E-2</v>
      </c>
      <c r="LU414" s="16">
        <v>2.7199999999999998E-2</v>
      </c>
      <c r="LV414" s="16">
        <v>3.44E-2</v>
      </c>
      <c r="LW414" s="16">
        <v>0.04</v>
      </c>
      <c r="LX414" s="16">
        <v>3.3799999999999997E-2</v>
      </c>
      <c r="LY414" s="16">
        <v>3.9699999999999999E-2</v>
      </c>
      <c r="LZ414" s="16">
        <v>4.02E-2</v>
      </c>
      <c r="MA414" s="16">
        <v>4.7199999999999999E-2</v>
      </c>
      <c r="MB414" s="16">
        <v>3.9300000000000002E-2</v>
      </c>
      <c r="MC414" s="16">
        <v>5.2600000000000001E-2</v>
      </c>
      <c r="MD414" s="16">
        <v>5.4199999999999998E-2</v>
      </c>
      <c r="ME414" s="16">
        <v>5.8900000000000001E-2</v>
      </c>
      <c r="MF414" s="16">
        <v>5.4600000000000003E-2</v>
      </c>
      <c r="MG414" s="16">
        <v>5.79E-2</v>
      </c>
      <c r="MH414" s="16">
        <v>4.9099999999999998E-2</v>
      </c>
      <c r="MI414" s="16">
        <v>4.3700000000000003E-2</v>
      </c>
      <c r="MJ414" s="16">
        <v>4.4699999999999997E-2</v>
      </c>
      <c r="MK414" s="16">
        <v>4.3900000000000002E-2</v>
      </c>
      <c r="ML414" s="16">
        <v>5.5399999999999998E-2</v>
      </c>
      <c r="MM414" s="16">
        <v>5.3800000000000001E-2</v>
      </c>
      <c r="MN414" s="16">
        <v>4.6600000000000003E-2</v>
      </c>
      <c r="MO414" s="16">
        <v>7.1800000000000003E-2</v>
      </c>
      <c r="MP414" s="16">
        <v>8.4400000000000003E-2</v>
      </c>
      <c r="MQ414" s="16">
        <v>9.6199999999999994E-2</v>
      </c>
      <c r="MR414" s="16">
        <v>0.1111</v>
      </c>
      <c r="MS414" s="16">
        <v>0.1061</v>
      </c>
    </row>
    <row r="415" spans="16:382" ht="15.75" thickBot="1" x14ac:dyDescent="0.3">
      <c r="IH415" s="22">
        <v>-5.2699999999999997E-2</v>
      </c>
      <c r="II415" s="22">
        <v>-7.0300000000000001E-2</v>
      </c>
      <c r="IJ415" s="22">
        <v>-3.9800000000000002E-2</v>
      </c>
      <c r="IK415" s="22">
        <v>-3.4700000000000002E-2</v>
      </c>
      <c r="IL415" s="22">
        <v>-5.91E-2</v>
      </c>
      <c r="IM415" s="22">
        <v>-5.8500000000000003E-2</v>
      </c>
      <c r="IN415" s="22">
        <v>-6.2600000000000003E-2</v>
      </c>
      <c r="IO415" s="22">
        <v>-1.6500000000000001E-2</v>
      </c>
      <c r="IP415" s="22">
        <v>6.9999999999999999E-4</v>
      </c>
      <c r="IQ415" s="22">
        <v>1.5900000000000001E-2</v>
      </c>
      <c r="IR415" s="22">
        <v>4.3999999999999997E-2</v>
      </c>
      <c r="IS415" s="22">
        <v>0.1077</v>
      </c>
      <c r="IT415" s="22">
        <v>6.2399999999999997E-2</v>
      </c>
      <c r="IU415" s="22">
        <v>7.8E-2</v>
      </c>
      <c r="IV415" s="22">
        <v>0.12130000000000001</v>
      </c>
      <c r="IW415" s="22">
        <v>0.17319999999999999</v>
      </c>
      <c r="IX415" s="22">
        <v>0.1893</v>
      </c>
      <c r="IY415" s="22">
        <v>0.2145</v>
      </c>
      <c r="IZ415" s="22">
        <v>0.19639999999999999</v>
      </c>
      <c r="JA415" s="22">
        <v>0.15490000000000001</v>
      </c>
      <c r="JB415" s="22">
        <v>0.14069999999999999</v>
      </c>
      <c r="JC415" s="22">
        <v>0.1323</v>
      </c>
      <c r="JD415" s="22">
        <v>0.12989999999999999</v>
      </c>
      <c r="JE415" s="81">
        <v>0.1225</v>
      </c>
      <c r="JF415" s="22">
        <v>8.2799999999999999E-2</v>
      </c>
      <c r="JG415" s="22">
        <v>0.12820000000000001</v>
      </c>
      <c r="JH415" s="22">
        <v>0.15160000000000001</v>
      </c>
      <c r="JI415" s="22">
        <v>0.14269999999999999</v>
      </c>
      <c r="JJ415" s="22">
        <v>0.1207</v>
      </c>
      <c r="JK415" s="22">
        <v>0.13089999999999999</v>
      </c>
      <c r="JL415" s="22">
        <v>0.1139</v>
      </c>
      <c r="JM415" s="22">
        <v>7.2999999999999995E-2</v>
      </c>
      <c r="JN415" s="22">
        <v>0.10879999999999999</v>
      </c>
      <c r="JO415" s="22">
        <v>0.13039999999999999</v>
      </c>
      <c r="JP415" s="22">
        <v>0.1883</v>
      </c>
      <c r="JQ415" s="22">
        <v>0.1847</v>
      </c>
      <c r="JR415" s="22">
        <v>0.19670000000000001</v>
      </c>
      <c r="JS415" s="22">
        <v>0.18679999999999999</v>
      </c>
      <c r="JT415" s="22">
        <v>0.20610000000000001</v>
      </c>
      <c r="JU415" s="22">
        <v>0.27550000000000002</v>
      </c>
      <c r="JV415" s="22">
        <v>0.32469999999999999</v>
      </c>
      <c r="JW415" s="22">
        <v>0.31240000000000001</v>
      </c>
      <c r="JX415" s="22">
        <v>0.30759999999999998</v>
      </c>
      <c r="JY415" s="22">
        <v>0.29260000000000003</v>
      </c>
      <c r="JZ415" s="22">
        <v>0.31130000000000002</v>
      </c>
      <c r="KA415" s="22">
        <v>0.32519999999999999</v>
      </c>
      <c r="KB415" s="22">
        <v>0.2989</v>
      </c>
      <c r="KC415" s="22">
        <v>0.2384</v>
      </c>
      <c r="KD415" s="22">
        <v>0.30409999999999998</v>
      </c>
      <c r="KE415" s="22">
        <v>0.2472</v>
      </c>
      <c r="KF415" s="22">
        <v>0.37569999999999998</v>
      </c>
      <c r="KG415" s="22">
        <v>0.34129999999999999</v>
      </c>
      <c r="KH415" s="22">
        <v>0.35549999999999998</v>
      </c>
      <c r="KI415" s="22">
        <v>0.32969999999999999</v>
      </c>
      <c r="KJ415" s="22">
        <v>0.3347</v>
      </c>
      <c r="KK415" s="22">
        <v>0.26939999999999997</v>
      </c>
      <c r="KL415" s="22">
        <v>0.23619999999999999</v>
      </c>
      <c r="KM415" s="22">
        <v>0.30130000000000001</v>
      </c>
      <c r="KN415" s="22">
        <v>0.28449999999999998</v>
      </c>
      <c r="KO415" s="22">
        <v>0.2984</v>
      </c>
      <c r="KP415" s="22">
        <v>0.32719999999999999</v>
      </c>
      <c r="KQ415" s="22">
        <v>0.26379999999999998</v>
      </c>
      <c r="KR415" s="22">
        <v>0.2407</v>
      </c>
      <c r="KS415" s="22">
        <v>0.28910000000000002</v>
      </c>
      <c r="KT415" s="22">
        <v>0.32150000000000001</v>
      </c>
      <c r="KU415" s="22">
        <v>0.32490000000000002</v>
      </c>
      <c r="KV415" s="22">
        <v>0.28949999999999998</v>
      </c>
      <c r="KW415" s="22">
        <v>0.27479999999999999</v>
      </c>
      <c r="KX415" s="22">
        <v>0.27360000000000001</v>
      </c>
      <c r="KY415" s="22">
        <v>0.26779999999999998</v>
      </c>
      <c r="KZ415" s="22">
        <v>0.28129999999999999</v>
      </c>
      <c r="LA415" s="22">
        <v>0.28799999999999998</v>
      </c>
      <c r="LB415" s="22">
        <v>0.28060000000000002</v>
      </c>
      <c r="LC415" s="22">
        <v>0.3019</v>
      </c>
      <c r="LD415" s="22">
        <v>0.28100000000000003</v>
      </c>
      <c r="LE415" s="22">
        <v>0.2833</v>
      </c>
      <c r="LF415" s="22">
        <v>0.28029999999999999</v>
      </c>
      <c r="LG415" s="22">
        <v>0.28070000000000001</v>
      </c>
      <c r="LH415" s="22">
        <v>0.27779999999999999</v>
      </c>
      <c r="LI415" s="22">
        <v>0.27410000000000001</v>
      </c>
      <c r="LJ415" s="22">
        <v>0.29310000000000003</v>
      </c>
      <c r="LK415" s="22">
        <v>0.28100000000000003</v>
      </c>
      <c r="LL415" s="22">
        <v>0.27839999999999998</v>
      </c>
      <c r="LM415" s="22">
        <v>0.28270000000000001</v>
      </c>
      <c r="LN415" s="22">
        <v>0.32829999999999998</v>
      </c>
      <c r="LO415" s="22">
        <v>0.35510000000000003</v>
      </c>
      <c r="LP415" s="22">
        <v>0.35659999999999997</v>
      </c>
      <c r="LQ415" s="22">
        <v>0.4123</v>
      </c>
      <c r="LR415" s="22">
        <v>0.38619999999999999</v>
      </c>
      <c r="LS415" s="22">
        <v>0.37169999999999997</v>
      </c>
      <c r="LT415" s="22">
        <v>0.34399999999999997</v>
      </c>
      <c r="LU415" s="22">
        <v>0.33150000000000002</v>
      </c>
      <c r="LV415" s="22">
        <v>0.31929999999999997</v>
      </c>
      <c r="LW415" s="22">
        <v>0.30299999999999999</v>
      </c>
      <c r="LX415" s="22">
        <v>0.28189999999999998</v>
      </c>
      <c r="LY415" s="22">
        <v>0.25159999999999999</v>
      </c>
      <c r="LZ415" s="22">
        <v>0.24060000000000001</v>
      </c>
      <c r="MA415" s="22">
        <v>0.2112</v>
      </c>
      <c r="MB415" s="22">
        <v>0.20050000000000001</v>
      </c>
      <c r="MC415" s="22">
        <v>0.2009</v>
      </c>
      <c r="MD415" s="22">
        <v>0.17949999999999999</v>
      </c>
      <c r="ME415" s="22">
        <v>0.16300000000000001</v>
      </c>
      <c r="MF415" s="22">
        <v>0.17649999999999999</v>
      </c>
      <c r="MG415" s="22">
        <v>0.16600000000000001</v>
      </c>
      <c r="MH415" s="22">
        <v>0.16089999999999999</v>
      </c>
      <c r="MI415" s="22">
        <v>0.15989999999999999</v>
      </c>
      <c r="MJ415" s="22">
        <v>0.15390000000000001</v>
      </c>
      <c r="MK415" s="22">
        <v>0.14069999999999999</v>
      </c>
      <c r="ML415" s="22">
        <v>0.1237</v>
      </c>
      <c r="MM415" s="22">
        <v>0.1356</v>
      </c>
      <c r="MN415" s="22">
        <v>0.1404</v>
      </c>
      <c r="MO415" s="22">
        <v>0.1318</v>
      </c>
      <c r="MP415" s="22">
        <v>0.13270000000000001</v>
      </c>
      <c r="MQ415" s="22">
        <v>0.12809999999999999</v>
      </c>
      <c r="MR415" s="22">
        <v>0.1545</v>
      </c>
      <c r="MS415" s="22">
        <v>0.15379999999999999</v>
      </c>
    </row>
    <row r="416" spans="16:382" ht="15.75" thickBot="1" x14ac:dyDescent="0.3">
      <c r="ML416" t="s">
        <v>62</v>
      </c>
    </row>
    <row r="417" spans="11:382" ht="15.75" thickBot="1" x14ac:dyDescent="0.3">
      <c r="IH417" s="342">
        <v>43467</v>
      </c>
      <c r="II417" s="342">
        <v>43468</v>
      </c>
      <c r="IJ417" s="345" t="s">
        <v>100</v>
      </c>
      <c r="IK417" s="342">
        <v>43472</v>
      </c>
      <c r="IL417" s="342">
        <v>43473</v>
      </c>
      <c r="IM417" s="342">
        <v>43474</v>
      </c>
      <c r="IN417" s="342">
        <v>43475</v>
      </c>
      <c r="IO417" s="342">
        <v>43476</v>
      </c>
      <c r="IP417" s="342">
        <v>43479</v>
      </c>
      <c r="IQ417" s="342">
        <v>43480</v>
      </c>
      <c r="IR417" s="342">
        <v>43481</v>
      </c>
      <c r="IS417" s="342">
        <v>43482</v>
      </c>
      <c r="IT417" s="342">
        <v>43483</v>
      </c>
      <c r="IU417" s="342">
        <v>43486</v>
      </c>
      <c r="IV417" s="342">
        <v>43487</v>
      </c>
      <c r="IW417" s="342">
        <v>43488</v>
      </c>
      <c r="IX417" s="342">
        <v>43489</v>
      </c>
      <c r="IY417" s="342">
        <v>43490</v>
      </c>
      <c r="IZ417" s="342">
        <v>43493</v>
      </c>
      <c r="JA417" s="342">
        <v>43494</v>
      </c>
      <c r="JB417" s="342">
        <v>43495</v>
      </c>
      <c r="JC417" s="342">
        <v>43496</v>
      </c>
      <c r="JD417" s="344" t="s">
        <v>105</v>
      </c>
      <c r="JE417" s="342">
        <v>43500</v>
      </c>
      <c r="JF417" s="342">
        <v>43501</v>
      </c>
      <c r="JG417" s="342">
        <v>43502</v>
      </c>
      <c r="JH417" s="342">
        <v>43503</v>
      </c>
      <c r="JI417" s="342">
        <v>43504</v>
      </c>
      <c r="JJ417" s="342">
        <v>43507</v>
      </c>
      <c r="JK417" s="342">
        <v>43508</v>
      </c>
      <c r="JL417" s="342">
        <v>43509</v>
      </c>
      <c r="JM417" s="342">
        <v>43510</v>
      </c>
      <c r="JN417" s="342">
        <v>43511</v>
      </c>
      <c r="JO417" s="342">
        <v>43514</v>
      </c>
      <c r="JP417" s="342">
        <v>43515</v>
      </c>
      <c r="JQ417" s="342">
        <v>43516</v>
      </c>
      <c r="JR417" s="342">
        <v>43517</v>
      </c>
      <c r="JS417" s="342">
        <v>43518</v>
      </c>
      <c r="JT417" s="342">
        <v>43521</v>
      </c>
      <c r="JU417" s="342">
        <v>43522</v>
      </c>
      <c r="JV417" s="342">
        <v>43523</v>
      </c>
      <c r="JW417" s="342">
        <v>43524</v>
      </c>
      <c r="JX417" s="342" t="s">
        <v>104</v>
      </c>
      <c r="JY417" s="342">
        <v>43528</v>
      </c>
      <c r="JZ417" s="342">
        <v>43529</v>
      </c>
      <c r="KA417" s="342">
        <v>43530</v>
      </c>
      <c r="KB417" s="342">
        <v>43531</v>
      </c>
      <c r="KC417" s="344" t="s">
        <v>100</v>
      </c>
      <c r="KD417" s="342">
        <v>43535</v>
      </c>
      <c r="KE417" s="342">
        <v>43536</v>
      </c>
      <c r="KF417" s="342">
        <v>43537</v>
      </c>
      <c r="KG417" s="342">
        <v>43538</v>
      </c>
      <c r="KH417" s="342">
        <v>43539</v>
      </c>
      <c r="KI417" s="342">
        <v>43542</v>
      </c>
      <c r="KJ417" s="342">
        <v>43543</v>
      </c>
      <c r="KK417" s="342">
        <v>43544</v>
      </c>
      <c r="KL417" s="342">
        <v>43545</v>
      </c>
      <c r="KM417" s="342">
        <v>43546</v>
      </c>
      <c r="KN417" s="342">
        <v>43549</v>
      </c>
      <c r="KO417" s="342">
        <v>43550</v>
      </c>
      <c r="KP417" s="342">
        <v>43551</v>
      </c>
      <c r="KQ417" s="342">
        <v>43552</v>
      </c>
      <c r="KR417" s="342">
        <v>43553</v>
      </c>
      <c r="KS417" s="54" t="s">
        <v>110</v>
      </c>
      <c r="KT417" s="342">
        <v>43557</v>
      </c>
      <c r="KU417" s="342">
        <v>43558</v>
      </c>
      <c r="KV417" s="342">
        <v>43559</v>
      </c>
      <c r="KW417" s="345" t="s">
        <v>100</v>
      </c>
      <c r="KX417" s="342">
        <v>43563</v>
      </c>
      <c r="KY417" s="342">
        <v>43564</v>
      </c>
      <c r="KZ417" s="342">
        <v>43565</v>
      </c>
      <c r="LA417" s="342">
        <v>43566</v>
      </c>
      <c r="LB417" s="342">
        <v>43567</v>
      </c>
      <c r="LC417" s="342">
        <v>43570</v>
      </c>
      <c r="LD417" s="342">
        <v>43571</v>
      </c>
      <c r="LE417" s="342">
        <v>43572</v>
      </c>
      <c r="LF417" s="342">
        <v>43573</v>
      </c>
      <c r="LG417" s="342">
        <v>43574</v>
      </c>
      <c r="LH417" s="342">
        <v>43577</v>
      </c>
      <c r="LI417" s="342">
        <v>43578</v>
      </c>
      <c r="LJ417" s="342">
        <v>43579</v>
      </c>
      <c r="LK417" s="342">
        <v>43580</v>
      </c>
      <c r="LL417" s="342">
        <v>43581</v>
      </c>
      <c r="LM417" s="342">
        <v>43584</v>
      </c>
      <c r="LN417" s="342">
        <v>43585</v>
      </c>
      <c r="LO417" s="342">
        <v>43586</v>
      </c>
      <c r="LP417" s="342">
        <v>43587</v>
      </c>
      <c r="LQ417" s="345" t="s">
        <v>100</v>
      </c>
      <c r="LR417" s="342">
        <v>43591</v>
      </c>
      <c r="LS417" s="342">
        <v>43592</v>
      </c>
      <c r="LT417" s="342">
        <v>43593</v>
      </c>
      <c r="LU417" s="342">
        <v>43594</v>
      </c>
      <c r="LV417" s="342">
        <v>43595</v>
      </c>
      <c r="LW417" s="342">
        <v>43598</v>
      </c>
      <c r="LX417" s="342">
        <v>43599</v>
      </c>
      <c r="LY417" s="342">
        <v>43600</v>
      </c>
      <c r="LZ417" s="342">
        <v>43601</v>
      </c>
      <c r="MA417" s="342">
        <v>43602</v>
      </c>
      <c r="MB417" s="342">
        <v>43605</v>
      </c>
      <c r="MC417" s="342">
        <v>43606</v>
      </c>
      <c r="MD417" s="342">
        <v>43607</v>
      </c>
      <c r="ME417" s="342">
        <v>43608</v>
      </c>
      <c r="MF417" s="342">
        <v>43609</v>
      </c>
      <c r="MG417" s="342">
        <v>43612</v>
      </c>
      <c r="MH417" s="342">
        <v>43613</v>
      </c>
      <c r="MI417" s="342">
        <v>43614</v>
      </c>
      <c r="MJ417" s="342">
        <v>43615</v>
      </c>
      <c r="MK417" s="342">
        <v>43616</v>
      </c>
      <c r="ML417" s="342">
        <v>43619</v>
      </c>
      <c r="MM417" s="342">
        <v>43620</v>
      </c>
      <c r="MN417" s="342">
        <v>43621</v>
      </c>
      <c r="MO417" s="342">
        <v>43622</v>
      </c>
      <c r="MP417" s="345" t="s">
        <v>100</v>
      </c>
      <c r="MQ417" s="342">
        <v>43626</v>
      </c>
      <c r="MR417" s="342">
        <v>43627</v>
      </c>
      <c r="MS417" s="342">
        <v>43628</v>
      </c>
      <c r="MT417" s="342">
        <v>43629</v>
      </c>
      <c r="MU417" s="342">
        <v>43630</v>
      </c>
      <c r="MV417" s="342">
        <v>43633</v>
      </c>
      <c r="MW417" s="342">
        <v>43634</v>
      </c>
      <c r="MX417" s="342">
        <v>43635</v>
      </c>
      <c r="MY417" s="342">
        <v>43636</v>
      </c>
      <c r="MZ417" s="342">
        <v>43637</v>
      </c>
      <c r="NA417" s="342">
        <v>43640</v>
      </c>
      <c r="NB417" s="342">
        <v>43641</v>
      </c>
      <c r="NC417" s="342">
        <v>43642</v>
      </c>
      <c r="ND417" s="342">
        <v>43643</v>
      </c>
      <c r="NE417" s="342">
        <v>43644</v>
      </c>
    </row>
    <row r="418" spans="11:382" x14ac:dyDescent="0.25">
      <c r="MW418" t="s">
        <v>62</v>
      </c>
      <c r="NL418" t="s">
        <v>62</v>
      </c>
      <c r="NM418" s="505"/>
      <c r="NN418" s="505"/>
      <c r="NO418" s="505"/>
      <c r="NP418" s="505"/>
      <c r="NQ418" t="s">
        <v>62</v>
      </c>
      <c r="NR418" t="s">
        <v>62</v>
      </c>
    </row>
    <row r="419" spans="11:382" x14ac:dyDescent="0.25">
      <c r="MO419" t="s">
        <v>62</v>
      </c>
    </row>
    <row r="420" spans="11:382" x14ac:dyDescent="0.25">
      <c r="AB420" t="s">
        <v>62</v>
      </c>
    </row>
    <row r="421" spans="11:382" x14ac:dyDescent="0.25">
      <c r="MS421" t="s">
        <v>62</v>
      </c>
    </row>
    <row r="422" spans="11:382" x14ac:dyDescent="0.25">
      <c r="NR422" t="s">
        <v>62</v>
      </c>
    </row>
    <row r="423" spans="11:382" x14ac:dyDescent="0.25">
      <c r="MQ423" t="s">
        <v>62</v>
      </c>
      <c r="NM423" t="s">
        <v>62</v>
      </c>
    </row>
    <row r="424" spans="11:382" x14ac:dyDescent="0.25">
      <c r="K424" t="s">
        <v>62</v>
      </c>
    </row>
    <row r="426" spans="11:382" x14ac:dyDescent="0.25">
      <c r="BT426" t="s">
        <v>62</v>
      </c>
      <c r="MT426" t="s">
        <v>62</v>
      </c>
    </row>
    <row r="427" spans="11:382" x14ac:dyDescent="0.25">
      <c r="NL427" t="s">
        <v>62</v>
      </c>
    </row>
    <row r="428" spans="11:382" x14ac:dyDescent="0.25">
      <c r="NL428" t="s">
        <v>62</v>
      </c>
    </row>
    <row r="429" spans="11:382" x14ac:dyDescent="0.25">
      <c r="AC429" t="s">
        <v>62</v>
      </c>
      <c r="MO429" t="s">
        <v>62</v>
      </c>
    </row>
    <row r="430" spans="11:382" x14ac:dyDescent="0.25">
      <c r="MM430" t="s">
        <v>62</v>
      </c>
    </row>
    <row r="433" spans="3:382" x14ac:dyDescent="0.25">
      <c r="NR433" t="s">
        <v>62</v>
      </c>
    </row>
    <row r="435" spans="3:382" x14ac:dyDescent="0.25">
      <c r="C435" t="s">
        <v>62</v>
      </c>
      <c r="F435" t="s">
        <v>62</v>
      </c>
    </row>
    <row r="437" spans="3:382" x14ac:dyDescent="0.25">
      <c r="NL437" t="s">
        <v>62</v>
      </c>
    </row>
    <row r="438" spans="3:382" x14ac:dyDescent="0.25">
      <c r="MO438" t="s">
        <v>62</v>
      </c>
    </row>
    <row r="439" spans="3:382" x14ac:dyDescent="0.25">
      <c r="MS439" t="s">
        <v>62</v>
      </c>
    </row>
    <row r="440" spans="3:382" x14ac:dyDescent="0.25">
      <c r="NO440" t="s">
        <v>62</v>
      </c>
      <c r="NQ440" t="s">
        <v>62</v>
      </c>
    </row>
    <row r="441" spans="3:382" x14ac:dyDescent="0.25">
      <c r="MQ441" t="s">
        <v>62</v>
      </c>
    </row>
    <row r="447" spans="3:382" x14ac:dyDescent="0.25">
      <c r="MT447" t="s">
        <v>62</v>
      </c>
    </row>
    <row r="449" spans="7:383" x14ac:dyDescent="0.25">
      <c r="G449" t="s">
        <v>62</v>
      </c>
    </row>
    <row r="450" spans="7:383" x14ac:dyDescent="0.25">
      <c r="NS450" t="s">
        <v>62</v>
      </c>
    </row>
    <row r="476" spans="3:6" x14ac:dyDescent="0.25">
      <c r="C476" t="s">
        <v>62</v>
      </c>
      <c r="F476" t="s">
        <v>62</v>
      </c>
    </row>
    <row r="492" spans="3:6" x14ac:dyDescent="0.25">
      <c r="C492" t="s">
        <v>62</v>
      </c>
      <c r="F492" t="s">
        <v>62</v>
      </c>
    </row>
    <row r="499" spans="20:369" x14ac:dyDescent="0.25">
      <c r="T499" t="s">
        <v>62</v>
      </c>
    </row>
    <row r="502" spans="20:369" ht="15.75" thickBot="1" x14ac:dyDescent="0.3"/>
    <row r="503" spans="20:369" ht="15.75" thickBot="1" x14ac:dyDescent="0.3">
      <c r="IH503" t="s">
        <v>62</v>
      </c>
      <c r="JC503" t="s">
        <v>62</v>
      </c>
      <c r="JD503" s="8" t="s">
        <v>96</v>
      </c>
      <c r="JE503" s="8" t="s">
        <v>92</v>
      </c>
      <c r="JK503" t="s">
        <v>62</v>
      </c>
      <c r="JX503" s="8" t="s">
        <v>104</v>
      </c>
      <c r="JY503" s="8" t="s">
        <v>92</v>
      </c>
      <c r="KR503" t="s">
        <v>62</v>
      </c>
      <c r="KS503" s="8" t="s">
        <v>110</v>
      </c>
      <c r="KT503" s="8" t="s">
        <v>92</v>
      </c>
      <c r="LN503" t="s">
        <v>62</v>
      </c>
      <c r="LO503" s="8" t="s">
        <v>121</v>
      </c>
      <c r="LP503" s="8" t="s">
        <v>92</v>
      </c>
      <c r="LQ503" t="s">
        <v>62</v>
      </c>
      <c r="LR503" t="s">
        <v>62</v>
      </c>
      <c r="LS503" t="s">
        <v>62</v>
      </c>
      <c r="LT503" t="s">
        <v>62</v>
      </c>
      <c r="LU503" t="s">
        <v>62</v>
      </c>
      <c r="LV503" t="s">
        <v>62</v>
      </c>
      <c r="LW503" t="s">
        <v>62</v>
      </c>
      <c r="LX503" t="s">
        <v>62</v>
      </c>
      <c r="LY503" t="s">
        <v>62</v>
      </c>
      <c r="MA503" t="s">
        <v>62</v>
      </c>
      <c r="MB503" t="s">
        <v>62</v>
      </c>
      <c r="MC503" t="s">
        <v>62</v>
      </c>
      <c r="ME503" t="s">
        <v>62</v>
      </c>
      <c r="MF503" t="s">
        <v>62</v>
      </c>
      <c r="MG503" t="s">
        <v>62</v>
      </c>
      <c r="MH503" t="s">
        <v>62</v>
      </c>
      <c r="MI503" t="s">
        <v>62</v>
      </c>
      <c r="MJ503" t="s">
        <v>62</v>
      </c>
      <c r="MK503" t="s">
        <v>62</v>
      </c>
      <c r="MO503" t="s">
        <v>62</v>
      </c>
      <c r="MQ503" t="s">
        <v>62</v>
      </c>
      <c r="MT503" t="s">
        <v>62</v>
      </c>
    </row>
    <row r="504" spans="20:369" ht="15.75" thickBot="1" x14ac:dyDescent="0.3">
      <c r="IH504" s="8" t="s">
        <v>0</v>
      </c>
      <c r="II504" s="342">
        <v>43468</v>
      </c>
      <c r="IJ504" s="345" t="s">
        <v>100</v>
      </c>
      <c r="IK504" s="342">
        <v>43472</v>
      </c>
      <c r="IL504" s="342">
        <v>43473</v>
      </c>
      <c r="IM504" s="342">
        <v>43474</v>
      </c>
      <c r="IN504" s="342">
        <v>43475</v>
      </c>
      <c r="IO504" s="342">
        <v>43476</v>
      </c>
      <c r="IP504" s="342">
        <v>43479</v>
      </c>
      <c r="IQ504" s="342">
        <v>43480</v>
      </c>
      <c r="IR504" s="342">
        <v>43481</v>
      </c>
      <c r="IS504" s="342">
        <v>43482</v>
      </c>
      <c r="IT504" s="342">
        <v>43483</v>
      </c>
      <c r="IU504" s="342">
        <v>43486</v>
      </c>
      <c r="IV504" s="342">
        <v>43487</v>
      </c>
      <c r="IW504" s="342">
        <v>43488</v>
      </c>
      <c r="IX504" s="342">
        <v>43489</v>
      </c>
      <c r="IY504" s="342">
        <v>43490</v>
      </c>
      <c r="IZ504" s="342">
        <v>43493</v>
      </c>
      <c r="JA504" s="342">
        <v>43494</v>
      </c>
      <c r="JB504" s="342">
        <v>43495</v>
      </c>
      <c r="JC504" s="342">
        <v>43496</v>
      </c>
      <c r="JD504" s="342">
        <v>43497</v>
      </c>
      <c r="JE504" s="342">
        <v>43500</v>
      </c>
      <c r="JF504" s="342">
        <v>43501</v>
      </c>
      <c r="JG504" s="342">
        <v>43502</v>
      </c>
      <c r="JH504" s="342">
        <v>43503</v>
      </c>
      <c r="JI504" s="342">
        <v>43504</v>
      </c>
      <c r="JJ504" s="342">
        <v>43507</v>
      </c>
      <c r="JK504" s="342">
        <v>43508</v>
      </c>
      <c r="JL504" s="342">
        <v>43509</v>
      </c>
      <c r="JM504" s="342">
        <v>43510</v>
      </c>
      <c r="JN504" s="342">
        <v>43511</v>
      </c>
      <c r="JO504" s="342">
        <v>43514</v>
      </c>
      <c r="JP504" s="342">
        <v>43515</v>
      </c>
      <c r="JQ504" s="342">
        <v>43516</v>
      </c>
      <c r="JR504" s="342">
        <v>43517</v>
      </c>
      <c r="JS504" s="342">
        <v>43518</v>
      </c>
      <c r="JT504" s="342">
        <v>43521</v>
      </c>
      <c r="JU504" s="342">
        <v>43522</v>
      </c>
      <c r="JV504" s="342">
        <v>43523</v>
      </c>
      <c r="JW504" s="342">
        <v>43524</v>
      </c>
      <c r="JX504" s="342">
        <v>43525</v>
      </c>
      <c r="JY504" s="342">
        <v>43528</v>
      </c>
      <c r="JZ504" s="342">
        <v>43529</v>
      </c>
      <c r="KA504" s="342">
        <v>43530</v>
      </c>
      <c r="KB504" s="342">
        <v>43531</v>
      </c>
      <c r="KC504" s="344" t="s">
        <v>100</v>
      </c>
      <c r="KD504" s="342">
        <v>43535</v>
      </c>
      <c r="KE504" s="342">
        <v>43536</v>
      </c>
      <c r="KF504" s="342">
        <v>43537</v>
      </c>
      <c r="KG504" s="342">
        <v>43538</v>
      </c>
      <c r="KH504" s="342">
        <v>43539</v>
      </c>
      <c r="KI504" s="342">
        <v>43542</v>
      </c>
      <c r="KJ504" s="342">
        <v>43543</v>
      </c>
      <c r="KK504" s="342">
        <v>43544</v>
      </c>
      <c r="KL504" s="342">
        <v>43545</v>
      </c>
      <c r="KM504" s="342">
        <v>43546</v>
      </c>
      <c r="KN504" s="342">
        <v>43549</v>
      </c>
      <c r="KO504" s="342">
        <v>43550</v>
      </c>
      <c r="KP504" s="342">
        <v>43551</v>
      </c>
      <c r="KQ504" s="342">
        <v>43552</v>
      </c>
      <c r="KR504" s="342">
        <v>43553</v>
      </c>
      <c r="KS504" s="342">
        <v>43556</v>
      </c>
      <c r="KT504" s="342">
        <v>43557</v>
      </c>
      <c r="KU504" s="342">
        <v>43558</v>
      </c>
      <c r="KV504" s="342">
        <v>43559</v>
      </c>
      <c r="KW504" s="345" t="s">
        <v>100</v>
      </c>
      <c r="KX504" s="342">
        <v>43563</v>
      </c>
      <c r="KY504" s="342">
        <v>43564</v>
      </c>
      <c r="KZ504" s="342">
        <v>43565</v>
      </c>
      <c r="LA504" s="342">
        <v>43566</v>
      </c>
      <c r="LB504" s="342">
        <v>43567</v>
      </c>
      <c r="LC504" s="342">
        <v>43570</v>
      </c>
      <c r="LD504" s="342">
        <v>43571</v>
      </c>
      <c r="LE504" s="342">
        <v>43572</v>
      </c>
      <c r="LF504" s="342">
        <v>43573</v>
      </c>
      <c r="LG504" s="342">
        <v>43574</v>
      </c>
      <c r="LH504" s="342">
        <v>43577</v>
      </c>
      <c r="LI504" s="342">
        <v>43578</v>
      </c>
      <c r="LJ504" s="342">
        <v>43579</v>
      </c>
      <c r="LK504" s="342">
        <v>43580</v>
      </c>
      <c r="LL504" s="342">
        <v>43581</v>
      </c>
      <c r="LM504" s="342">
        <v>43584</v>
      </c>
      <c r="LN504" s="342">
        <v>43585</v>
      </c>
      <c r="LO504" s="342">
        <v>43586</v>
      </c>
      <c r="LP504" s="342">
        <v>43587</v>
      </c>
      <c r="LQ504" s="345" t="s">
        <v>100</v>
      </c>
      <c r="LR504" s="342">
        <v>43591</v>
      </c>
      <c r="LS504" s="342">
        <v>43592</v>
      </c>
      <c r="LT504" s="342">
        <v>43593</v>
      </c>
      <c r="LU504" s="342">
        <v>43594</v>
      </c>
      <c r="LV504" s="342">
        <v>43595</v>
      </c>
      <c r="LW504" s="342">
        <v>43598</v>
      </c>
      <c r="LX504" s="342">
        <v>43599</v>
      </c>
      <c r="LY504" s="342">
        <v>43600</v>
      </c>
      <c r="LZ504" s="342">
        <v>43601</v>
      </c>
      <c r="MA504" s="342">
        <v>43602</v>
      </c>
      <c r="MB504" s="342">
        <v>43605</v>
      </c>
      <c r="MC504" s="342">
        <v>43606</v>
      </c>
      <c r="MD504" s="342">
        <v>43607</v>
      </c>
      <c r="ME504" s="342">
        <v>43608</v>
      </c>
      <c r="MF504" s="342">
        <v>43609</v>
      </c>
      <c r="MG504" s="342">
        <v>43612</v>
      </c>
      <c r="MH504" s="342">
        <v>43613</v>
      </c>
      <c r="MI504" s="342">
        <v>43614</v>
      </c>
      <c r="MJ504" s="342">
        <v>43615</v>
      </c>
      <c r="MK504" s="342">
        <v>43616</v>
      </c>
      <c r="ML504" s="342">
        <v>43619</v>
      </c>
      <c r="MM504" s="342">
        <v>43620</v>
      </c>
      <c r="MN504" s="342">
        <v>43621</v>
      </c>
      <c r="MO504" s="342">
        <v>43622</v>
      </c>
      <c r="MP504" s="345" t="s">
        <v>100</v>
      </c>
      <c r="MQ504" s="342">
        <v>43626</v>
      </c>
      <c r="MR504" s="342">
        <v>43627</v>
      </c>
      <c r="MS504" s="342">
        <v>43628</v>
      </c>
      <c r="MT504" s="342">
        <v>43629</v>
      </c>
      <c r="MU504" s="342">
        <v>43630</v>
      </c>
      <c r="MV504" s="342">
        <v>43633</v>
      </c>
      <c r="MW504" s="342">
        <v>43634</v>
      </c>
      <c r="MX504" s="342">
        <v>43635</v>
      </c>
      <c r="MY504" s="342">
        <v>43636</v>
      </c>
      <c r="MZ504" s="342">
        <v>43637</v>
      </c>
      <c r="NA504" s="342">
        <v>43640</v>
      </c>
      <c r="NB504" s="342">
        <v>43641</v>
      </c>
      <c r="NC504" s="342">
        <v>43642</v>
      </c>
      <c r="ND504" s="342">
        <v>43643</v>
      </c>
      <c r="NE504" s="342">
        <v>43644</v>
      </c>
    </row>
    <row r="505" spans="20:369" ht="15.75" thickBot="1" x14ac:dyDescent="0.3">
      <c r="IG505" t="s">
        <v>67</v>
      </c>
      <c r="IH505" s="47">
        <v>0.1195</v>
      </c>
      <c r="II505" s="47">
        <v>0.16289999999999999</v>
      </c>
      <c r="IJ505" s="47">
        <v>4.41E-2</v>
      </c>
      <c r="IK505" s="34">
        <v>2.0999999999999999E-3</v>
      </c>
      <c r="IL505" s="47">
        <v>2.5899999999999999E-2</v>
      </c>
      <c r="IM505" s="34">
        <v>1.11E-2</v>
      </c>
      <c r="IN505" s="34">
        <v>2.58E-2</v>
      </c>
      <c r="IO505" s="34">
        <v>0.10059999999999999</v>
      </c>
      <c r="IP505" s="34">
        <v>6.25E-2</v>
      </c>
      <c r="IQ505" s="34">
        <v>9.2499999999999999E-2</v>
      </c>
      <c r="IR505" s="34">
        <v>8.0799999999999997E-2</v>
      </c>
      <c r="IS505" s="34">
        <v>7.4899999999999994E-2</v>
      </c>
      <c r="IT505" s="34">
        <v>8.6300000000000002E-2</v>
      </c>
      <c r="IU505" s="34">
        <v>6.8699999999999997E-2</v>
      </c>
      <c r="IV505" s="34">
        <v>5.7099999999999998E-2</v>
      </c>
      <c r="IW505" s="34">
        <v>0.1206</v>
      </c>
      <c r="IX505" s="34">
        <v>9.1600000000000001E-2</v>
      </c>
      <c r="IY505" s="34">
        <v>0.1731</v>
      </c>
      <c r="IZ505" s="34">
        <v>0.14879999999999999</v>
      </c>
      <c r="JA505" s="34">
        <v>0.15060000000000001</v>
      </c>
      <c r="JB505" s="34">
        <v>0.20200000000000001</v>
      </c>
      <c r="JC505" s="34">
        <v>0.21629999999999999</v>
      </c>
      <c r="JD505" s="34">
        <v>0.23749999999999999</v>
      </c>
      <c r="JE505" s="34">
        <v>0.2596</v>
      </c>
      <c r="JF505" s="34">
        <v>0.27739999999999998</v>
      </c>
      <c r="JG505" s="34">
        <v>0.13880000000000001</v>
      </c>
      <c r="JH505" s="34">
        <v>9.7000000000000003E-2</v>
      </c>
      <c r="JI505" s="34">
        <v>9.2100000000000001E-2</v>
      </c>
      <c r="JJ505" s="34">
        <v>0.12740000000000001</v>
      </c>
      <c r="JK505" s="34">
        <v>0.14030000000000001</v>
      </c>
      <c r="JL505" s="34">
        <v>0.25080000000000002</v>
      </c>
      <c r="JM505" s="34">
        <v>0.26379999999999998</v>
      </c>
      <c r="JN505" s="34">
        <v>0.29160000000000003</v>
      </c>
      <c r="JO505" s="34">
        <v>0.28610000000000002</v>
      </c>
      <c r="JP505" s="34">
        <v>0.32490000000000002</v>
      </c>
      <c r="JQ505" s="34">
        <v>0.3125</v>
      </c>
      <c r="JR505" s="34">
        <v>0.24149999999999999</v>
      </c>
      <c r="JS505" s="34">
        <v>0.29039999999999999</v>
      </c>
      <c r="JT505" s="34">
        <v>0.36730000000000002</v>
      </c>
      <c r="JU505" s="34">
        <v>0.3422</v>
      </c>
      <c r="JV505" s="34">
        <v>0.3236</v>
      </c>
      <c r="JW505" s="34">
        <v>0.31280000000000002</v>
      </c>
      <c r="JX505" s="34">
        <v>0.34310000000000002</v>
      </c>
      <c r="JY505" s="34">
        <v>0.36909999999999998</v>
      </c>
      <c r="JZ505" s="34">
        <v>0.35320000000000001</v>
      </c>
      <c r="KA505" s="34">
        <v>0.31140000000000001</v>
      </c>
      <c r="KB505" s="34">
        <v>0.2828</v>
      </c>
      <c r="KC505" s="34">
        <v>0.31619999999999998</v>
      </c>
      <c r="KD505" s="34">
        <v>0.3543</v>
      </c>
      <c r="KE505" s="34">
        <v>0.39789999999999998</v>
      </c>
      <c r="KF505" s="34">
        <v>0.38269999999999998</v>
      </c>
      <c r="KG505" s="34">
        <v>0.3851</v>
      </c>
      <c r="KH505" s="34">
        <v>0.39989999999999998</v>
      </c>
      <c r="KI505" s="34">
        <v>0.40889999999999999</v>
      </c>
      <c r="KJ505" s="34">
        <v>0.40749999999999997</v>
      </c>
      <c r="KK505" s="34">
        <v>0.3896</v>
      </c>
      <c r="KL505" s="34">
        <v>0.38979999999999998</v>
      </c>
      <c r="KM505" s="34">
        <v>0.32600000000000001</v>
      </c>
      <c r="KN505" s="34">
        <v>0.37309999999999999</v>
      </c>
      <c r="KO505" s="34">
        <v>0.41930000000000001</v>
      </c>
      <c r="KP505" s="34">
        <v>0.28179999999999999</v>
      </c>
      <c r="KQ505" s="34">
        <v>0.26910000000000001</v>
      </c>
      <c r="KR505" s="34">
        <v>0.31780000000000003</v>
      </c>
      <c r="KS505" s="34">
        <v>0.35770000000000002</v>
      </c>
      <c r="KT505" s="34">
        <v>0.29830000000000001</v>
      </c>
      <c r="KU505" s="34">
        <v>0.33529999999999999</v>
      </c>
      <c r="KV505" s="34">
        <v>0.31630000000000003</v>
      </c>
      <c r="KW505" s="34">
        <v>0.2928</v>
      </c>
      <c r="KX505" s="34">
        <v>0.29020000000000001</v>
      </c>
      <c r="KY505" s="34">
        <v>0.26989999999999997</v>
      </c>
      <c r="KZ505" s="34">
        <v>0.28079999999999999</v>
      </c>
      <c r="LA505" s="34">
        <v>0.28560000000000002</v>
      </c>
      <c r="LB505" s="34">
        <v>0.35270000000000001</v>
      </c>
      <c r="LC505" s="34">
        <v>0.3569</v>
      </c>
      <c r="LD505" s="34">
        <v>0.3543</v>
      </c>
      <c r="LE505" s="34">
        <v>0.31390000000000001</v>
      </c>
      <c r="LF505" s="34">
        <v>0.25519999999999998</v>
      </c>
      <c r="LG505" s="34">
        <v>0.26229999999999998</v>
      </c>
      <c r="LH505" s="34">
        <v>0.25390000000000001</v>
      </c>
      <c r="LI505" s="34">
        <v>0.2223</v>
      </c>
      <c r="LJ505" s="34">
        <v>0.16039999999999999</v>
      </c>
      <c r="LK505" s="34">
        <v>0.16719999999999999</v>
      </c>
      <c r="LL505" s="34">
        <v>0.21160000000000001</v>
      </c>
      <c r="LM505" s="34">
        <v>0.23319999999999999</v>
      </c>
      <c r="LN505" s="34">
        <v>0.23</v>
      </c>
      <c r="LO505" s="34">
        <v>0.1653</v>
      </c>
      <c r="LP505" s="34">
        <v>0.16800000000000001</v>
      </c>
      <c r="LQ505" s="34">
        <v>0.17119999999999999</v>
      </c>
      <c r="LR505" s="34">
        <v>0.1116</v>
      </c>
      <c r="LS505" s="34">
        <v>6.3E-2</v>
      </c>
      <c r="LT505" s="34">
        <v>2.1499999999999998E-2</v>
      </c>
      <c r="LU505" s="34">
        <v>1.1299999999999999E-2</v>
      </c>
      <c r="LV505" s="34">
        <v>3.7999999999999999E-2</v>
      </c>
      <c r="LW505" s="47">
        <v>4.2500000000000003E-2</v>
      </c>
      <c r="LX505" s="47">
        <v>1.14E-2</v>
      </c>
      <c r="LY505" s="47">
        <v>3.1E-2</v>
      </c>
      <c r="LZ505" s="47">
        <v>4.4900000000000002E-2</v>
      </c>
      <c r="MA505" s="47">
        <v>5.3100000000000001E-2</v>
      </c>
      <c r="MB505" s="47">
        <v>3.7699999999999997E-2</v>
      </c>
      <c r="MC505" s="47">
        <v>3.73E-2</v>
      </c>
      <c r="MD505" s="47">
        <v>6.0199999999999997E-2</v>
      </c>
      <c r="ME505" s="47">
        <v>8.4500000000000006E-2</v>
      </c>
      <c r="MF505" s="47">
        <v>6.7299999999999999E-2</v>
      </c>
      <c r="MG505" s="47">
        <v>5.8500000000000003E-2</v>
      </c>
      <c r="MH505" s="47">
        <v>6.93E-2</v>
      </c>
      <c r="MI505" s="47">
        <v>8.7999999999999995E-2</v>
      </c>
      <c r="MJ505" s="47">
        <v>8.8900000000000007E-2</v>
      </c>
      <c r="MK505" s="47">
        <v>0.14610000000000001</v>
      </c>
      <c r="ML505" s="47">
        <v>8.6599999999999996E-2</v>
      </c>
      <c r="MM505" s="47">
        <v>6.3899999999999998E-2</v>
      </c>
      <c r="MN505" s="47">
        <v>2.98E-2</v>
      </c>
      <c r="MO505" s="47">
        <v>2.9600000000000001E-2</v>
      </c>
      <c r="MP505" s="34">
        <v>4.1000000000000003E-3</v>
      </c>
      <c r="MQ505" s="47">
        <v>3.9300000000000002E-2</v>
      </c>
      <c r="MR505" s="47">
        <v>6.3E-2</v>
      </c>
      <c r="MS505" s="47">
        <v>7.5800000000000006E-2</v>
      </c>
    </row>
    <row r="506" spans="20:369" ht="15.75" thickBot="1" x14ac:dyDescent="0.3">
      <c r="IG506" t="s">
        <v>63</v>
      </c>
      <c r="IH506" s="47">
        <v>0.1079</v>
      </c>
      <c r="II506" s="47">
        <v>0.1736</v>
      </c>
      <c r="IJ506" s="30">
        <v>2.1600000000000001E-2</v>
      </c>
      <c r="IK506" s="30">
        <v>8.1000000000000003E-2</v>
      </c>
      <c r="IL506" s="30">
        <v>8.0299999999999996E-2</v>
      </c>
      <c r="IM506" s="30">
        <v>7.1999999999999995E-2</v>
      </c>
      <c r="IN506" s="30">
        <v>0.1132</v>
      </c>
      <c r="IO506" s="30">
        <v>0.1547</v>
      </c>
      <c r="IP506" s="30">
        <v>0.1142</v>
      </c>
      <c r="IQ506" s="30">
        <v>0.15629999999999999</v>
      </c>
      <c r="IR506" s="30">
        <v>0.1565</v>
      </c>
      <c r="IS506" s="30">
        <v>0.19739999999999999</v>
      </c>
      <c r="IT506" s="30">
        <v>0.20449999999999999</v>
      </c>
      <c r="IU506" s="30">
        <v>0.1966</v>
      </c>
      <c r="IV506" s="30">
        <v>0.13239999999999999</v>
      </c>
      <c r="IW506" s="30">
        <v>0.1709</v>
      </c>
      <c r="IX506" s="30">
        <v>0.1177</v>
      </c>
      <c r="IY506" s="30">
        <v>0.2077</v>
      </c>
      <c r="IZ506" s="30">
        <v>0.17849999999999999</v>
      </c>
      <c r="JA506" s="30">
        <v>0.16539999999999999</v>
      </c>
      <c r="JB506" s="30">
        <v>0.2465</v>
      </c>
      <c r="JC506" s="30">
        <v>0.26590000000000003</v>
      </c>
      <c r="JD506" s="30">
        <v>0.28160000000000002</v>
      </c>
      <c r="JE506" s="30">
        <v>0.29099999999999998</v>
      </c>
      <c r="JF506" s="30">
        <v>0.30759999999999998</v>
      </c>
      <c r="JG506" s="30">
        <v>0.17330000000000001</v>
      </c>
      <c r="JH506" s="30">
        <v>0.15970000000000001</v>
      </c>
      <c r="JI506" s="30">
        <v>0.14149999999999999</v>
      </c>
      <c r="JJ506" s="30">
        <v>0.16289999999999999</v>
      </c>
      <c r="JK506" s="30">
        <v>0.20849999999999999</v>
      </c>
      <c r="JL506" s="30">
        <v>0.2417</v>
      </c>
      <c r="JM506" s="30">
        <v>0.22520000000000001</v>
      </c>
      <c r="JN506" s="30">
        <v>0.26269999999999999</v>
      </c>
      <c r="JO506" s="30">
        <v>0.26540000000000002</v>
      </c>
      <c r="JP506" s="30">
        <v>0.30249999999999999</v>
      </c>
      <c r="JQ506" s="30">
        <v>0.32119999999999999</v>
      </c>
      <c r="JR506" s="30">
        <v>0.32950000000000002</v>
      </c>
      <c r="JS506" s="30">
        <v>0.36720000000000003</v>
      </c>
      <c r="JT506" s="30">
        <v>0.3458</v>
      </c>
      <c r="JU506" s="30">
        <v>0.33260000000000001</v>
      </c>
      <c r="JV506" s="30">
        <v>0.3145</v>
      </c>
      <c r="JW506" s="30">
        <v>0.30049999999999999</v>
      </c>
      <c r="JX506" s="30">
        <v>0.3251</v>
      </c>
      <c r="JY506" s="30">
        <v>0.33400000000000002</v>
      </c>
      <c r="JZ506" s="30">
        <v>0.33489999999999998</v>
      </c>
      <c r="KA506" s="30">
        <v>0.26590000000000003</v>
      </c>
      <c r="KB506" s="30">
        <v>0.23499999999999999</v>
      </c>
      <c r="KC506" s="30">
        <v>0.2437</v>
      </c>
      <c r="KD506" s="30">
        <v>0.27739999999999998</v>
      </c>
      <c r="KE506" s="30">
        <v>0.29720000000000002</v>
      </c>
      <c r="KF506" s="30">
        <v>0.30370000000000003</v>
      </c>
      <c r="KG506" s="30">
        <v>0.31159999999999999</v>
      </c>
      <c r="KH506" s="30">
        <v>0.32329999999999998</v>
      </c>
      <c r="KI506" s="30">
        <v>0.34429999999999999</v>
      </c>
      <c r="KJ506" s="30">
        <v>0.32419999999999999</v>
      </c>
      <c r="KK506" s="30">
        <v>0.30620000000000003</v>
      </c>
      <c r="KL506" s="30">
        <v>0.30919999999999997</v>
      </c>
      <c r="KM506" s="30">
        <v>0.2104</v>
      </c>
      <c r="KN506" s="30">
        <v>0.25290000000000001</v>
      </c>
      <c r="KO506" s="30">
        <v>0.32700000000000001</v>
      </c>
      <c r="KP506" s="30">
        <v>0.26350000000000001</v>
      </c>
      <c r="KQ506" s="30">
        <v>0.26650000000000001</v>
      </c>
      <c r="KR506" s="30">
        <v>0.30880000000000002</v>
      </c>
      <c r="KS506" s="30">
        <v>0.36899999999999999</v>
      </c>
      <c r="KT506" s="30">
        <v>0.32100000000000001</v>
      </c>
      <c r="KU506" s="30">
        <v>0.37959999999999999</v>
      </c>
      <c r="KV506" s="30">
        <v>0.39360000000000001</v>
      </c>
      <c r="KW506" s="30">
        <v>0.38850000000000001</v>
      </c>
      <c r="KX506" s="30">
        <v>0.39939999999999998</v>
      </c>
      <c r="KY506" s="30">
        <v>0.37590000000000001</v>
      </c>
      <c r="KZ506" s="30">
        <v>0.41570000000000001</v>
      </c>
      <c r="LA506" s="30">
        <v>0.41139999999999999</v>
      </c>
      <c r="LB506" s="30">
        <v>0.49320000000000003</v>
      </c>
      <c r="LC506" s="30">
        <v>0.49759999999999999</v>
      </c>
      <c r="LD506" s="30">
        <v>0.49840000000000001</v>
      </c>
      <c r="LE506" s="30">
        <v>0.50619999999999998</v>
      </c>
      <c r="LF506" s="30">
        <v>0.46860000000000002</v>
      </c>
      <c r="LG506" s="30">
        <v>0.46899999999999997</v>
      </c>
      <c r="LH506" s="30">
        <v>0.45529999999999998</v>
      </c>
      <c r="LI506" s="30">
        <v>0.41389999999999999</v>
      </c>
      <c r="LJ506" s="30">
        <v>0.33350000000000002</v>
      </c>
      <c r="LK506" s="30">
        <v>0.30349999999999999</v>
      </c>
      <c r="LL506" s="30">
        <v>0.33789999999999998</v>
      </c>
      <c r="LM506" s="30">
        <v>0.36680000000000001</v>
      </c>
      <c r="LN506" s="30">
        <v>0.34670000000000001</v>
      </c>
      <c r="LO506" s="30">
        <v>0.30919999999999997</v>
      </c>
      <c r="LP506" s="30">
        <v>0.30209999999999998</v>
      </c>
      <c r="LQ506" s="30">
        <v>0.30059999999999998</v>
      </c>
      <c r="LR506" s="30">
        <v>0.2576</v>
      </c>
      <c r="LS506" s="30">
        <v>0.24049999999999999</v>
      </c>
      <c r="LT506" s="30">
        <v>0.20399999999999999</v>
      </c>
      <c r="LU506" s="30">
        <v>0.17929999999999999</v>
      </c>
      <c r="LV506" s="30">
        <v>0.2097</v>
      </c>
      <c r="LW506" s="30">
        <v>0.1032</v>
      </c>
      <c r="LX506" s="30">
        <v>0.13700000000000001</v>
      </c>
      <c r="LY506" s="30">
        <v>0.1036</v>
      </c>
      <c r="LZ506" s="30">
        <v>8.1600000000000006E-2</v>
      </c>
      <c r="MA506" s="30">
        <v>6.8000000000000005E-2</v>
      </c>
      <c r="MB506" s="30">
        <v>0.1138</v>
      </c>
      <c r="MC506" s="30">
        <v>0.1203</v>
      </c>
      <c r="MD506" s="30">
        <v>0.10929999999999999</v>
      </c>
      <c r="ME506" s="30">
        <v>7.3800000000000004E-2</v>
      </c>
      <c r="MF506" s="30">
        <v>8.5000000000000006E-2</v>
      </c>
      <c r="MG506" s="30">
        <v>9.2999999999999999E-2</v>
      </c>
      <c r="MH506" s="30">
        <v>8.9200000000000002E-2</v>
      </c>
      <c r="MI506" s="30">
        <v>0.1009</v>
      </c>
      <c r="MJ506" s="30">
        <v>9.74E-2</v>
      </c>
      <c r="MK506" s="30">
        <v>3.2599999999999997E-2</v>
      </c>
      <c r="ML506" s="30">
        <v>6.4399999999999999E-2</v>
      </c>
      <c r="MM506" s="30">
        <v>8.8900000000000007E-2</v>
      </c>
      <c r="MN506" s="30">
        <v>8.6699999999999999E-2</v>
      </c>
      <c r="MO506" s="30">
        <v>9.2700000000000005E-2</v>
      </c>
      <c r="MP506" s="30">
        <v>0.1042</v>
      </c>
      <c r="MQ506" s="30">
        <v>8.2699999999999996E-2</v>
      </c>
      <c r="MR506" s="30">
        <v>8.8499999999999995E-2</v>
      </c>
      <c r="MS506" s="30">
        <v>4.8800000000000003E-2</v>
      </c>
    </row>
    <row r="507" spans="20:369" x14ac:dyDescent="0.25">
      <c r="LX507" t="s">
        <v>62</v>
      </c>
      <c r="ML507" t="s">
        <v>62</v>
      </c>
      <c r="MM507" t="s">
        <v>62</v>
      </c>
      <c r="MN507" t="s">
        <v>62</v>
      </c>
      <c r="MO507" t="s">
        <v>62</v>
      </c>
      <c r="MP507" t="s">
        <v>62</v>
      </c>
      <c r="MR507" t="s">
        <v>62</v>
      </c>
      <c r="MS507" t="s">
        <v>62</v>
      </c>
    </row>
    <row r="508" spans="20:369" x14ac:dyDescent="0.25">
      <c r="LX508" t="s">
        <v>62</v>
      </c>
      <c r="ML508" t="s">
        <v>62</v>
      </c>
      <c r="MM508" t="s">
        <v>62</v>
      </c>
    </row>
    <row r="510" spans="20:369" x14ac:dyDescent="0.25">
      <c r="LY510" t="s">
        <v>62</v>
      </c>
      <c r="MM510" t="s">
        <v>62</v>
      </c>
    </row>
    <row r="511" spans="20:369" x14ac:dyDescent="0.25">
      <c r="MS511" t="s">
        <v>62</v>
      </c>
    </row>
    <row r="512" spans="20:369" x14ac:dyDescent="0.25">
      <c r="MM512" t="s">
        <v>62</v>
      </c>
    </row>
    <row r="513" spans="16:357" x14ac:dyDescent="0.25">
      <c r="MP513" t="s">
        <v>62</v>
      </c>
      <c r="MR513" t="s">
        <v>62</v>
      </c>
    </row>
    <row r="516" spans="16:357" x14ac:dyDescent="0.25">
      <c r="MQ516" t="s">
        <v>62</v>
      </c>
    </row>
    <row r="517" spans="16:357" x14ac:dyDescent="0.25">
      <c r="P517" t="s">
        <v>62</v>
      </c>
      <c r="S517" t="s">
        <v>62</v>
      </c>
      <c r="MO517" t="s">
        <v>62</v>
      </c>
      <c r="MP517" t="s">
        <v>62</v>
      </c>
      <c r="MS517" t="s">
        <v>62</v>
      </c>
    </row>
    <row r="520" spans="16:357" x14ac:dyDescent="0.25">
      <c r="MP520" t="s">
        <v>62</v>
      </c>
    </row>
    <row r="522" spans="16:357" x14ac:dyDescent="0.25">
      <c r="LY522" t="s">
        <v>62</v>
      </c>
    </row>
    <row r="524" spans="16:357" x14ac:dyDescent="0.25">
      <c r="LY524" t="s">
        <v>62</v>
      </c>
      <c r="MP524" t="s">
        <v>62</v>
      </c>
    </row>
    <row r="525" spans="16:357" x14ac:dyDescent="0.25">
      <c r="MM525" t="s">
        <v>62</v>
      </c>
    </row>
    <row r="526" spans="16:357" x14ac:dyDescent="0.25">
      <c r="LZ526" t="s">
        <v>62</v>
      </c>
    </row>
    <row r="528" spans="16:357" x14ac:dyDescent="0.25">
      <c r="LZ528" t="s">
        <v>62</v>
      </c>
    </row>
    <row r="530" spans="241:369" x14ac:dyDescent="0.25">
      <c r="LX530" t="s">
        <v>62</v>
      </c>
      <c r="MS530" t="s">
        <v>62</v>
      </c>
    </row>
    <row r="531" spans="241:369" x14ac:dyDescent="0.25">
      <c r="MR531" t="s">
        <v>62</v>
      </c>
    </row>
    <row r="532" spans="241:369" x14ac:dyDescent="0.25">
      <c r="MQ532" t="s">
        <v>62</v>
      </c>
    </row>
    <row r="536" spans="241:369" x14ac:dyDescent="0.25">
      <c r="MG536" t="s">
        <v>62</v>
      </c>
    </row>
    <row r="537" spans="241:369" x14ac:dyDescent="0.25">
      <c r="MP537" t="s">
        <v>62</v>
      </c>
    </row>
    <row r="539" spans="241:369" x14ac:dyDescent="0.25">
      <c r="ML539" t="s">
        <v>62</v>
      </c>
      <c r="MM539" t="s">
        <v>62</v>
      </c>
    </row>
    <row r="540" spans="241:369" ht="15.75" thickBot="1" x14ac:dyDescent="0.3">
      <c r="LZ540" t="s">
        <v>62</v>
      </c>
      <c r="MA540" t="s">
        <v>62</v>
      </c>
      <c r="ML540" t="s">
        <v>62</v>
      </c>
      <c r="MN540" t="s">
        <v>62</v>
      </c>
      <c r="MP540" t="s">
        <v>62</v>
      </c>
    </row>
    <row r="541" spans="241:369" ht="15.75" thickBot="1" x14ac:dyDescent="0.3">
      <c r="II541" s="8" t="s">
        <v>112</v>
      </c>
      <c r="IJ541" s="8" t="s">
        <v>92</v>
      </c>
      <c r="JC541" t="s">
        <v>62</v>
      </c>
      <c r="JD541" s="8" t="s">
        <v>96</v>
      </c>
      <c r="JE541" s="8" t="s">
        <v>92</v>
      </c>
      <c r="JW541" t="s">
        <v>62</v>
      </c>
      <c r="JX541" s="8" t="s">
        <v>104</v>
      </c>
      <c r="JY541" s="8" t="s">
        <v>92</v>
      </c>
      <c r="KR541" t="s">
        <v>62</v>
      </c>
      <c r="KS541" s="8" t="s">
        <v>110</v>
      </c>
      <c r="KT541" s="8" t="s">
        <v>92</v>
      </c>
      <c r="LO541" s="8" t="s">
        <v>121</v>
      </c>
      <c r="LP541" s="8" t="s">
        <v>92</v>
      </c>
      <c r="LS541" t="s">
        <v>62</v>
      </c>
      <c r="MD541" t="s">
        <v>62</v>
      </c>
      <c r="MF541" t="s">
        <v>62</v>
      </c>
      <c r="MI541" t="s">
        <v>62</v>
      </c>
      <c r="ML541" s="8" t="s">
        <v>122</v>
      </c>
      <c r="MM541" s="8" t="s">
        <v>92</v>
      </c>
      <c r="MO541" t="s">
        <v>62</v>
      </c>
      <c r="MQ541" t="s">
        <v>62</v>
      </c>
      <c r="MR541" t="s">
        <v>62</v>
      </c>
      <c r="MS541" t="s">
        <v>62</v>
      </c>
    </row>
    <row r="542" spans="241:369" ht="15.75" thickBot="1" x14ac:dyDescent="0.3">
      <c r="II542" s="342">
        <v>43468</v>
      </c>
      <c r="IJ542" s="345" t="s">
        <v>100</v>
      </c>
      <c r="IK542" s="342">
        <v>43472</v>
      </c>
      <c r="IL542" s="342">
        <v>43473</v>
      </c>
      <c r="IM542" s="342">
        <v>43474</v>
      </c>
      <c r="IN542" s="342">
        <v>43475</v>
      </c>
      <c r="IO542" s="342">
        <v>43476</v>
      </c>
      <c r="IP542" s="342">
        <v>43479</v>
      </c>
      <c r="IQ542" s="342">
        <v>43480</v>
      </c>
      <c r="IR542" s="342">
        <v>43481</v>
      </c>
      <c r="IS542" s="342">
        <v>43482</v>
      </c>
      <c r="IT542" s="342">
        <v>43483</v>
      </c>
      <c r="IU542" s="342">
        <v>43486</v>
      </c>
      <c r="IV542" s="342">
        <v>43487</v>
      </c>
      <c r="IW542" s="342">
        <v>43488</v>
      </c>
      <c r="IX542" s="342">
        <v>43489</v>
      </c>
      <c r="IY542" s="342">
        <v>43490</v>
      </c>
      <c r="IZ542" s="342">
        <v>43493</v>
      </c>
      <c r="JA542" s="342">
        <v>43494</v>
      </c>
      <c r="JB542" s="342">
        <v>43495</v>
      </c>
      <c r="JC542" s="342">
        <v>43496</v>
      </c>
      <c r="JD542" s="342">
        <v>43497</v>
      </c>
      <c r="JE542" s="342">
        <v>43500</v>
      </c>
      <c r="JF542" s="342">
        <v>43501</v>
      </c>
      <c r="JG542" s="342">
        <v>43502</v>
      </c>
      <c r="JH542" s="342">
        <v>43503</v>
      </c>
      <c r="JI542" s="342">
        <v>43504</v>
      </c>
      <c r="JJ542" s="342">
        <v>43507</v>
      </c>
      <c r="JK542" s="342">
        <v>43508</v>
      </c>
      <c r="JL542" s="342">
        <v>43509</v>
      </c>
      <c r="JM542" s="342">
        <v>43510</v>
      </c>
      <c r="JN542" s="342">
        <v>43511</v>
      </c>
      <c r="JO542" s="342">
        <v>43514</v>
      </c>
      <c r="JP542" s="342">
        <v>43515</v>
      </c>
      <c r="JQ542" s="342">
        <v>43516</v>
      </c>
      <c r="JR542" s="342">
        <v>43517</v>
      </c>
      <c r="JS542" s="342">
        <v>43518</v>
      </c>
      <c r="JT542" s="342">
        <v>43521</v>
      </c>
      <c r="JU542" s="342">
        <v>43522</v>
      </c>
      <c r="JV542" s="342">
        <v>43523</v>
      </c>
      <c r="JW542" s="342">
        <v>43524</v>
      </c>
      <c r="JX542" s="342">
        <v>43525</v>
      </c>
      <c r="JY542" s="342">
        <v>43528</v>
      </c>
      <c r="JZ542" s="342">
        <v>43529</v>
      </c>
      <c r="KA542" s="342">
        <v>43530</v>
      </c>
      <c r="KB542" s="342">
        <v>43531</v>
      </c>
      <c r="KC542" s="344" t="s">
        <v>100</v>
      </c>
      <c r="KD542" s="342">
        <v>43535</v>
      </c>
      <c r="KE542" s="342">
        <v>43536</v>
      </c>
      <c r="KF542" s="342">
        <v>43537</v>
      </c>
      <c r="KG542" s="342">
        <v>43538</v>
      </c>
      <c r="KH542" s="342">
        <v>43539</v>
      </c>
      <c r="KI542" s="342">
        <v>43542</v>
      </c>
      <c r="KJ542" s="342">
        <v>43543</v>
      </c>
      <c r="KK542" s="342">
        <v>43544</v>
      </c>
      <c r="KL542" s="342">
        <v>43545</v>
      </c>
      <c r="KM542" s="342">
        <v>43546</v>
      </c>
      <c r="KN542" s="342">
        <v>43549</v>
      </c>
      <c r="KO542" s="342">
        <v>43550</v>
      </c>
      <c r="KP542" s="342">
        <v>43551</v>
      </c>
      <c r="KQ542" s="342">
        <v>43552</v>
      </c>
      <c r="KR542" s="342">
        <v>43553</v>
      </c>
      <c r="KS542" s="342">
        <v>43556</v>
      </c>
      <c r="KT542" s="342">
        <v>43557</v>
      </c>
      <c r="KU542" s="342">
        <v>43558</v>
      </c>
      <c r="KV542" s="342">
        <v>43559</v>
      </c>
      <c r="KW542" s="345" t="s">
        <v>100</v>
      </c>
      <c r="KX542" s="342">
        <v>43563</v>
      </c>
      <c r="KY542" s="342">
        <v>43564</v>
      </c>
      <c r="KZ542" s="342">
        <v>43565</v>
      </c>
      <c r="LA542" s="342">
        <v>43566</v>
      </c>
      <c r="LB542" s="342">
        <v>43567</v>
      </c>
      <c r="LC542" s="342">
        <v>43570</v>
      </c>
      <c r="LD542" s="342">
        <v>43571</v>
      </c>
      <c r="LE542" s="342">
        <v>43572</v>
      </c>
      <c r="LF542" s="342">
        <v>43573</v>
      </c>
      <c r="LG542" s="342">
        <v>43574</v>
      </c>
      <c r="LH542" s="342">
        <v>43577</v>
      </c>
      <c r="LI542" s="342">
        <v>43578</v>
      </c>
      <c r="LJ542" s="342">
        <v>43579</v>
      </c>
      <c r="LK542" s="342">
        <v>43580</v>
      </c>
      <c r="LL542" s="342">
        <v>43581</v>
      </c>
      <c r="LM542" s="342">
        <v>43584</v>
      </c>
      <c r="LN542" s="342">
        <v>43585</v>
      </c>
      <c r="LO542" s="342">
        <v>43586</v>
      </c>
      <c r="LP542" s="342">
        <v>43587</v>
      </c>
      <c r="LQ542" s="345" t="s">
        <v>100</v>
      </c>
      <c r="LR542" s="342">
        <v>43591</v>
      </c>
      <c r="LS542" s="342">
        <v>43592</v>
      </c>
      <c r="LT542" s="342">
        <v>43593</v>
      </c>
      <c r="LU542" s="342">
        <v>43594</v>
      </c>
      <c r="LV542" s="342">
        <v>43595</v>
      </c>
      <c r="LW542" s="342">
        <v>43598</v>
      </c>
      <c r="LX542" s="342">
        <v>43599</v>
      </c>
      <c r="LY542" s="342">
        <v>43600</v>
      </c>
      <c r="LZ542" s="342">
        <v>43601</v>
      </c>
      <c r="MA542" s="342">
        <v>43602</v>
      </c>
      <c r="MB542" s="342">
        <v>43605</v>
      </c>
      <c r="MC542" s="342">
        <v>43606</v>
      </c>
      <c r="MD542" s="342">
        <v>43607</v>
      </c>
      <c r="ME542" s="342">
        <v>43608</v>
      </c>
      <c r="MF542" s="342">
        <v>43609</v>
      </c>
      <c r="MG542" s="342">
        <v>43612</v>
      </c>
      <c r="MH542" s="342">
        <v>43613</v>
      </c>
      <c r="MI542" s="342">
        <v>43614</v>
      </c>
      <c r="MJ542" s="342">
        <v>43615</v>
      </c>
      <c r="MK542" s="342">
        <v>43616</v>
      </c>
      <c r="ML542" s="342">
        <v>43619</v>
      </c>
      <c r="MM542" s="342">
        <v>43620</v>
      </c>
      <c r="MN542" s="342">
        <v>43621</v>
      </c>
      <c r="MO542" s="342">
        <v>43622</v>
      </c>
      <c r="MP542" s="345" t="s">
        <v>100</v>
      </c>
      <c r="MQ542" s="342">
        <v>43626</v>
      </c>
      <c r="MR542" s="342">
        <v>43627</v>
      </c>
      <c r="MS542" s="342">
        <v>43628</v>
      </c>
      <c r="MT542" s="342">
        <v>43629</v>
      </c>
      <c r="MU542" s="342">
        <v>43630</v>
      </c>
      <c r="MV542" s="342">
        <v>43633</v>
      </c>
      <c r="MW542" s="342">
        <v>43634</v>
      </c>
      <c r="MX542" s="342">
        <v>43635</v>
      </c>
      <c r="MY542" s="342">
        <v>43636</v>
      </c>
      <c r="MZ542" s="342">
        <v>43637</v>
      </c>
      <c r="NA542" s="342">
        <v>43640</v>
      </c>
      <c r="NB542" s="342">
        <v>43641</v>
      </c>
      <c r="NC542" s="342">
        <v>43642</v>
      </c>
      <c r="ND542" s="342">
        <v>43643</v>
      </c>
      <c r="NE542" s="342">
        <v>43644</v>
      </c>
    </row>
    <row r="543" spans="241:369" ht="15.75" thickBot="1" x14ac:dyDescent="0.3">
      <c r="IH543" t="s">
        <v>62</v>
      </c>
      <c r="II543" s="30">
        <v>-2.5999999999999999E-2</v>
      </c>
      <c r="IJ543" s="30">
        <v>-3.9199999999999999E-2</v>
      </c>
      <c r="IK543" s="30">
        <v>5.9700000000000003E-2</v>
      </c>
      <c r="IL543" s="30">
        <v>6.6400000000000001E-2</v>
      </c>
      <c r="IM543" s="30">
        <v>7.2599999999999998E-2</v>
      </c>
      <c r="IN543" s="30">
        <v>6.1800000000000001E-2</v>
      </c>
      <c r="IO543" s="30">
        <v>0.1007</v>
      </c>
      <c r="IP543" s="30">
        <v>0.1192</v>
      </c>
      <c r="IQ543" s="30">
        <v>9.7699999999999995E-2</v>
      </c>
      <c r="IR543" s="30">
        <v>0.11650000000000001</v>
      </c>
      <c r="IS543" s="30">
        <v>9.9099999999999994E-2</v>
      </c>
      <c r="IT543" s="30">
        <v>0.12559999999999999</v>
      </c>
      <c r="IU543" s="30">
        <v>0.11849999999999999</v>
      </c>
      <c r="IV543" s="30">
        <v>0.1195</v>
      </c>
      <c r="IW543" s="30">
        <v>7.7600000000000002E-2</v>
      </c>
      <c r="IX543" s="30">
        <v>7.85E-2</v>
      </c>
      <c r="IY543" s="30">
        <v>4.3700000000000003E-2</v>
      </c>
      <c r="IZ543" s="30">
        <v>8.4900000000000003E-2</v>
      </c>
      <c r="JA543" s="30">
        <v>7.3099999999999998E-2</v>
      </c>
      <c r="JB543" s="30">
        <v>6.9599999999999995E-2</v>
      </c>
      <c r="JC543" s="30">
        <v>0.13220000000000001</v>
      </c>
      <c r="JD543" s="30">
        <v>0.15640000000000001</v>
      </c>
      <c r="JE543" s="30">
        <v>0.1386</v>
      </c>
      <c r="JF543" s="85">
        <v>0.13170000000000001</v>
      </c>
      <c r="JG543" s="30">
        <v>0.15190000000000001</v>
      </c>
      <c r="JH543" s="30">
        <v>6.2E-2</v>
      </c>
      <c r="JI543" s="30">
        <v>7.0400000000000004E-2</v>
      </c>
      <c r="JJ543" s="30">
        <v>5.3999999999999999E-2</v>
      </c>
      <c r="JK543" s="30">
        <v>5.3999999999999999E-2</v>
      </c>
      <c r="JL543" s="30">
        <v>7.7499999999999999E-2</v>
      </c>
      <c r="JM543" s="30">
        <v>8.1100000000000005E-2</v>
      </c>
      <c r="JN543" s="30">
        <v>8.5800000000000001E-2</v>
      </c>
      <c r="JO543" s="30">
        <v>0.10639999999999999</v>
      </c>
      <c r="JP543" s="30">
        <v>9.6199999999999994E-2</v>
      </c>
      <c r="JQ543" s="30">
        <v>0.10580000000000001</v>
      </c>
      <c r="JR543" s="30">
        <v>0.1101</v>
      </c>
      <c r="JS543" s="30">
        <v>5.1200000000000002E-2</v>
      </c>
      <c r="JT543" s="30">
        <v>7.2499999999999995E-2</v>
      </c>
      <c r="JU543" s="30">
        <v>0.1111</v>
      </c>
      <c r="JV543" s="30">
        <v>0.10730000000000001</v>
      </c>
      <c r="JW543" s="30">
        <v>7.1199999999999999E-2</v>
      </c>
      <c r="JX543" s="30">
        <v>4.1200000000000001E-2</v>
      </c>
      <c r="JY543" s="30">
        <v>4.82E-2</v>
      </c>
      <c r="JZ543" s="30">
        <v>6.1499999999999999E-2</v>
      </c>
      <c r="KA543" s="30">
        <v>7.0000000000000007E-2</v>
      </c>
      <c r="KB543" s="30">
        <v>2.8000000000000001E-2</v>
      </c>
      <c r="KC543" s="30">
        <v>3.6499999999999998E-2</v>
      </c>
      <c r="KD543" s="30">
        <v>5.16E-2</v>
      </c>
      <c r="KE543" s="30">
        <v>6.2E-2</v>
      </c>
      <c r="KF543" s="30">
        <v>6.5100000000000005E-2</v>
      </c>
      <c r="KG543" s="30">
        <v>4.6199999999999998E-2</v>
      </c>
      <c r="KH543" s="30">
        <v>3.9600000000000003E-2</v>
      </c>
      <c r="KI543" s="30">
        <v>5.0500000000000003E-2</v>
      </c>
      <c r="KJ543" s="30">
        <v>6.83E-2</v>
      </c>
      <c r="KK543" s="30">
        <v>4.7E-2</v>
      </c>
      <c r="KL543" s="30">
        <v>5.57E-2</v>
      </c>
      <c r="KM543" s="30">
        <v>6.8099999999999994E-2</v>
      </c>
      <c r="KN543" s="30">
        <v>3.39E-2</v>
      </c>
      <c r="KO543" s="30">
        <v>5.7500000000000002E-2</v>
      </c>
      <c r="KP543" s="30">
        <v>9.0499999999999997E-2</v>
      </c>
      <c r="KQ543" s="30">
        <v>6.1400000000000003E-2</v>
      </c>
      <c r="KR543" s="30">
        <v>7.3599999999999999E-2</v>
      </c>
      <c r="KS543" s="30">
        <v>9.0800000000000006E-2</v>
      </c>
      <c r="KT543" s="30">
        <v>0.1095</v>
      </c>
      <c r="KU543" s="30">
        <v>7.5999999999999998E-2</v>
      </c>
      <c r="KV543" s="30">
        <v>0.1116</v>
      </c>
      <c r="KW543" s="30">
        <v>0.129</v>
      </c>
      <c r="KX543" s="30">
        <v>0.13100000000000001</v>
      </c>
      <c r="KY543" s="30">
        <v>0.13650000000000001</v>
      </c>
      <c r="KZ543" s="30">
        <v>0.13519999999999999</v>
      </c>
      <c r="LA543" s="30">
        <v>0.17430000000000001</v>
      </c>
      <c r="LB543" s="30">
        <v>0.1492</v>
      </c>
      <c r="LC543" s="30">
        <v>0.18559999999999999</v>
      </c>
      <c r="LD543" s="30">
        <v>0.1885</v>
      </c>
      <c r="LE543" s="30">
        <v>0.19819999999999999</v>
      </c>
      <c r="LF543" s="30">
        <v>0.20860000000000001</v>
      </c>
      <c r="LG543" s="30">
        <v>0.2039</v>
      </c>
      <c r="LH543" s="30">
        <v>0.20219999999999999</v>
      </c>
      <c r="LI543" s="30">
        <v>0.18590000000000001</v>
      </c>
      <c r="LJ543" s="30">
        <v>0.1731</v>
      </c>
      <c r="LK543" s="30">
        <v>0.108</v>
      </c>
      <c r="LL543" s="30">
        <v>0.12640000000000001</v>
      </c>
      <c r="LM543" s="30">
        <v>0.13830000000000001</v>
      </c>
      <c r="LN543" s="30">
        <v>0.114</v>
      </c>
      <c r="LO543" s="30">
        <v>9.1899999999999996E-2</v>
      </c>
      <c r="LP543" s="30">
        <v>8.6300000000000002E-2</v>
      </c>
      <c r="LQ543" s="30">
        <v>8.2600000000000007E-2</v>
      </c>
      <c r="LR543" s="30">
        <v>6.9599999999999995E-2</v>
      </c>
      <c r="LS543" s="30">
        <v>9.0200000000000002E-2</v>
      </c>
      <c r="LT543" s="30">
        <v>7.6300000000000007E-2</v>
      </c>
      <c r="LU543" s="30">
        <v>6.3200000000000006E-2</v>
      </c>
      <c r="LV543" s="30">
        <v>6.6699999999999995E-2</v>
      </c>
      <c r="LW543" s="30">
        <v>1.52E-2</v>
      </c>
      <c r="LX543" s="30">
        <v>2.3900000000000001E-2</v>
      </c>
      <c r="LY543" s="30">
        <v>1.2E-2</v>
      </c>
      <c r="LZ543" s="30">
        <v>-8.0000000000000002E-3</v>
      </c>
      <c r="MA543" s="30">
        <v>-1.83E-2</v>
      </c>
      <c r="MB543" s="30">
        <v>1.55E-2</v>
      </c>
      <c r="MC543" s="30">
        <v>3.3999999999999998E-3</v>
      </c>
      <c r="MD543" s="30">
        <v>7.1999999999999998E-3</v>
      </c>
      <c r="ME543" s="30">
        <v>6.4999999999999997E-3</v>
      </c>
      <c r="MF543" s="30">
        <v>1.7100000000000001E-2</v>
      </c>
      <c r="MG543" s="30">
        <v>1.6899999999999998E-2</v>
      </c>
      <c r="MH543" s="30">
        <v>3.2399999999999998E-2</v>
      </c>
      <c r="MI543" s="30">
        <v>4.0500000000000001E-2</v>
      </c>
      <c r="MJ543" s="30">
        <v>3.56E-2</v>
      </c>
      <c r="MK543" s="30">
        <v>3.2099999999999997E-2</v>
      </c>
      <c r="ML543" s="30">
        <v>4.02E-2</v>
      </c>
      <c r="MM543" s="30">
        <v>4.7399999999999998E-2</v>
      </c>
      <c r="MN543" s="30">
        <v>3.4599999999999999E-2</v>
      </c>
      <c r="MO543" s="30">
        <v>3.0099999999999998E-2</v>
      </c>
      <c r="MP543" s="30">
        <v>2.6200000000000001E-2</v>
      </c>
      <c r="MQ543" s="30">
        <v>5.7999999999999996E-3</v>
      </c>
      <c r="MR543" s="30">
        <v>1.01E-2</v>
      </c>
      <c r="MS543" s="30">
        <v>-8.8000000000000005E-3</v>
      </c>
    </row>
    <row r="544" spans="241:369" ht="15.75" thickBot="1" x14ac:dyDescent="0.3">
      <c r="IG544" t="s">
        <v>62</v>
      </c>
      <c r="II544" s="47">
        <v>8.1900000000000001E-2</v>
      </c>
      <c r="IJ544" s="47">
        <v>0.13439999999999999</v>
      </c>
      <c r="IK544" s="47">
        <v>3.8100000000000002E-2</v>
      </c>
      <c r="IL544" s="47">
        <v>-1.46E-2</v>
      </c>
      <c r="IM544" s="47">
        <v>-7.7000000000000002E-3</v>
      </c>
      <c r="IN544" s="47">
        <v>-1.0200000000000001E-2</v>
      </c>
      <c r="IO544" s="47">
        <v>-1.2500000000000001E-2</v>
      </c>
      <c r="IP544" s="47">
        <v>-3.5499999999999997E-2</v>
      </c>
      <c r="IQ544" s="47">
        <v>-1.6500000000000001E-2</v>
      </c>
      <c r="IR544" s="47">
        <v>-3.9800000000000002E-2</v>
      </c>
      <c r="IS544" s="47">
        <v>-5.74E-2</v>
      </c>
      <c r="IT544" s="47">
        <v>-7.1800000000000003E-2</v>
      </c>
      <c r="IU544" s="47">
        <v>-8.5999999999999993E-2</v>
      </c>
      <c r="IV544" s="47">
        <v>-7.7100000000000002E-2</v>
      </c>
      <c r="IW544" s="47">
        <v>-5.4800000000000001E-2</v>
      </c>
      <c r="IX544" s="47">
        <v>-9.2399999999999996E-2</v>
      </c>
      <c r="IY544" s="47">
        <v>-7.3999999999999996E-2</v>
      </c>
      <c r="IZ544" s="47">
        <v>-0.12280000000000001</v>
      </c>
      <c r="JA544" s="47">
        <v>-0.10539999999999999</v>
      </c>
      <c r="JB544" s="47">
        <v>-9.5799999999999996E-2</v>
      </c>
      <c r="JC544" s="47">
        <v>-0.1143</v>
      </c>
      <c r="JD544" s="47">
        <v>-0.1095</v>
      </c>
      <c r="JE544" s="47">
        <v>-0.14299999999999999</v>
      </c>
      <c r="JF544" s="79">
        <v>-0.1593</v>
      </c>
      <c r="JG544" s="47">
        <v>-0.15570000000000001</v>
      </c>
      <c r="JH544" s="47">
        <v>-0.1113</v>
      </c>
      <c r="JI544" s="47">
        <v>-8.9300000000000004E-2</v>
      </c>
      <c r="JJ544" s="47">
        <v>-8.7499999999999994E-2</v>
      </c>
      <c r="JK544" s="47">
        <v>-0.1089</v>
      </c>
      <c r="JL544" s="47">
        <v>-0.13100000000000001</v>
      </c>
      <c r="JM544" s="47">
        <v>-0.16059999999999999</v>
      </c>
      <c r="JN544" s="47">
        <v>-0.1394</v>
      </c>
      <c r="JO544" s="47">
        <v>-0.15629999999999999</v>
      </c>
      <c r="JP544" s="47">
        <v>-0.16919999999999999</v>
      </c>
      <c r="JQ544" s="47">
        <v>-0.19670000000000001</v>
      </c>
      <c r="JR544" s="47">
        <v>-0.21110000000000001</v>
      </c>
      <c r="JS544" s="47">
        <v>-0.17829999999999999</v>
      </c>
      <c r="JT544" s="47">
        <v>-0.19470000000000001</v>
      </c>
      <c r="JU544" s="47">
        <v>-0.23469999999999999</v>
      </c>
      <c r="JV544" s="47">
        <v>-0.2253</v>
      </c>
      <c r="JW544" s="47">
        <v>-0.24329999999999999</v>
      </c>
      <c r="JX544" s="47">
        <v>-0.25929999999999997</v>
      </c>
      <c r="JY544" s="47">
        <v>-0.27689999999999998</v>
      </c>
      <c r="JZ544" s="47">
        <v>-0.27250000000000002</v>
      </c>
      <c r="KA544" s="47">
        <v>-0.26490000000000002</v>
      </c>
      <c r="KB544" s="47">
        <v>-0.2379</v>
      </c>
      <c r="KC544" s="47">
        <v>-0.19850000000000001</v>
      </c>
      <c r="KD544" s="47">
        <v>-0.19209999999999999</v>
      </c>
      <c r="KE544" s="47">
        <v>-0.21540000000000001</v>
      </c>
      <c r="KF544" s="47">
        <v>-0.2321</v>
      </c>
      <c r="KG544" s="47">
        <v>-0.25750000000000001</v>
      </c>
      <c r="KH544" s="47">
        <v>-0.27200000000000002</v>
      </c>
      <c r="KI544" s="47">
        <v>-0.27279999999999999</v>
      </c>
      <c r="KJ544" s="47">
        <v>-0.27600000000000002</v>
      </c>
      <c r="KK544" s="47">
        <v>-0.2772</v>
      </c>
      <c r="KL544" s="47">
        <v>-0.2505</v>
      </c>
      <c r="KM544" s="47">
        <v>-0.24110000000000001</v>
      </c>
      <c r="KN544" s="47">
        <v>-0.17649999999999999</v>
      </c>
      <c r="KO544" s="47">
        <v>-0.19539999999999999</v>
      </c>
      <c r="KP544" s="47">
        <v>-0.23649999999999999</v>
      </c>
      <c r="KQ544" s="47">
        <v>-0.2021</v>
      </c>
      <c r="KR544" s="47">
        <v>-0.19289999999999999</v>
      </c>
      <c r="KS544" s="47">
        <v>-0.218</v>
      </c>
      <c r="KT544" s="47">
        <v>-0.25950000000000001</v>
      </c>
      <c r="KU544" s="47">
        <v>-0.245</v>
      </c>
      <c r="KV544" s="47">
        <v>-0.26800000000000002</v>
      </c>
      <c r="KW544" s="47">
        <v>-0.2646</v>
      </c>
      <c r="KX544" s="47">
        <v>-0.25750000000000001</v>
      </c>
      <c r="KY544" s="47">
        <v>-0.26290000000000002</v>
      </c>
      <c r="KZ544" s="47">
        <v>-0.2407</v>
      </c>
      <c r="LA544" s="47">
        <v>-0.2414</v>
      </c>
      <c r="LB544" s="47">
        <v>-0.26219999999999999</v>
      </c>
      <c r="LC544" s="47">
        <v>-0.30759999999999998</v>
      </c>
      <c r="LD544" s="47">
        <v>-0.30909999999999999</v>
      </c>
      <c r="LE544" s="47">
        <v>-0.30020000000000002</v>
      </c>
      <c r="LF544" s="47">
        <v>-0.29759999999999998</v>
      </c>
      <c r="LG544" s="47">
        <v>-0.26469999999999999</v>
      </c>
      <c r="LH544" s="47">
        <v>-0.26679999999999998</v>
      </c>
      <c r="LI544" s="47">
        <v>-0.26939999999999997</v>
      </c>
      <c r="LJ544" s="47">
        <v>-0.24079999999999999</v>
      </c>
      <c r="LK544" s="47">
        <v>-0.19550000000000001</v>
      </c>
      <c r="LL544" s="47">
        <v>-0.21149999999999999</v>
      </c>
      <c r="LM544" s="47">
        <v>-0.22850000000000001</v>
      </c>
      <c r="LN544" s="47">
        <v>-0.23269999999999999</v>
      </c>
      <c r="LO544" s="47">
        <v>-0.21729999999999999</v>
      </c>
      <c r="LP544" s="47">
        <v>-0.21579999999999999</v>
      </c>
      <c r="LQ544" s="47">
        <v>-0.218</v>
      </c>
      <c r="LR544" s="47">
        <v>-0.188</v>
      </c>
      <c r="LS544" s="47">
        <v>-0.15029999999999999</v>
      </c>
      <c r="LT544" s="47">
        <v>-0.12770000000000001</v>
      </c>
      <c r="LU544" s="47">
        <v>-0.11609999999999999</v>
      </c>
      <c r="LV544" s="47">
        <v>-0.14299999999999999</v>
      </c>
      <c r="LW544" s="47">
        <v>-8.7999999999999995E-2</v>
      </c>
      <c r="LX544" s="47">
        <v>-0.1017</v>
      </c>
      <c r="LY544" s="47">
        <v>-9.1600000000000001E-2</v>
      </c>
      <c r="LZ544" s="47">
        <v>-8.9599999999999999E-2</v>
      </c>
      <c r="MA544" s="47">
        <v>-8.6300000000000002E-2</v>
      </c>
      <c r="MB544" s="47">
        <v>-9.8299999999999998E-2</v>
      </c>
      <c r="MC544" s="47">
        <v>-0.1169</v>
      </c>
      <c r="MD544" s="47">
        <v>-0.1021</v>
      </c>
      <c r="ME544" s="47">
        <v>-6.7199999999999996E-2</v>
      </c>
      <c r="MF544" s="47">
        <v>-6.7900000000000002E-2</v>
      </c>
      <c r="MG544" s="47">
        <v>-7.6100000000000001E-2</v>
      </c>
      <c r="MH544" s="47">
        <v>-5.6800000000000003E-2</v>
      </c>
      <c r="MI544" s="47">
        <v>-6.0400000000000002E-2</v>
      </c>
      <c r="MJ544" s="47">
        <v>-6.1800000000000001E-2</v>
      </c>
      <c r="MK544" s="47">
        <v>-5.0000000000000001E-4</v>
      </c>
      <c r="ML544" s="47">
        <v>-2.4199999999999999E-2</v>
      </c>
      <c r="MM544" s="47">
        <v>-4.1500000000000002E-2</v>
      </c>
      <c r="MN544" s="47">
        <v>-5.21E-2</v>
      </c>
      <c r="MO544" s="47">
        <v>-6.2600000000000003E-2</v>
      </c>
      <c r="MP544" s="47">
        <v>-7.8E-2</v>
      </c>
      <c r="MQ544" s="47">
        <v>-7.6899999999999996E-2</v>
      </c>
      <c r="MR544" s="47">
        <v>-7.8399999999999997E-2</v>
      </c>
      <c r="MS544" s="47">
        <v>-5.7599999999999998E-2</v>
      </c>
    </row>
    <row r="545" spans="12:357" ht="15.75" thickBot="1" x14ac:dyDescent="0.3">
      <c r="II545" s="34">
        <v>-2.8500000000000001E-2</v>
      </c>
      <c r="IJ545" s="34">
        <v>-6.0000000000000001E-3</v>
      </c>
      <c r="IK545" s="34">
        <v>-1.2500000000000001E-2</v>
      </c>
      <c r="IL545" s="34">
        <v>-3.3599999999999998E-2</v>
      </c>
      <c r="IM545" s="34">
        <v>8.9999999999999998E-4</v>
      </c>
      <c r="IN545" s="34">
        <v>1.3299999999999999E-2</v>
      </c>
      <c r="IO545" s="34">
        <v>6.5100000000000005E-2</v>
      </c>
      <c r="IP545" s="34">
        <v>4.5999999999999999E-2</v>
      </c>
      <c r="IQ545" s="34">
        <v>5.2699999999999997E-2</v>
      </c>
      <c r="IR545" s="34">
        <v>2.3400000000000001E-2</v>
      </c>
      <c r="IS545" s="34">
        <v>3.0999999999999999E-3</v>
      </c>
      <c r="IT545" s="34">
        <v>2.9999999999999997E-4</v>
      </c>
      <c r="IU545" s="34">
        <v>-8.3999999999999995E-3</v>
      </c>
      <c r="IV545" s="34">
        <v>2.3E-3</v>
      </c>
      <c r="IW545" s="34">
        <v>2.8199999999999999E-2</v>
      </c>
      <c r="IX545" s="34">
        <v>1.7600000000000001E-2</v>
      </c>
      <c r="IY545" s="34">
        <v>5.0299999999999997E-2</v>
      </c>
      <c r="IZ545" s="34">
        <v>4.3400000000000001E-2</v>
      </c>
      <c r="JA545" s="34">
        <v>5.4800000000000001E-2</v>
      </c>
      <c r="JB545" s="34">
        <v>8.77E-2</v>
      </c>
      <c r="JC545" s="34">
        <v>0.10680000000000001</v>
      </c>
      <c r="JD545" s="34">
        <v>9.4500000000000001E-2</v>
      </c>
      <c r="JE545" s="83">
        <v>0.1003</v>
      </c>
      <c r="JF545" s="34">
        <v>0.1217</v>
      </c>
      <c r="JG545" s="34">
        <v>2.75E-2</v>
      </c>
      <c r="JH545" s="34">
        <v>7.7000000000000002E-3</v>
      </c>
      <c r="JI545" s="34">
        <v>4.5999999999999999E-3</v>
      </c>
      <c r="JJ545" s="34">
        <v>1.8499999999999999E-2</v>
      </c>
      <c r="JK545" s="34">
        <v>9.2999999999999992E-3</v>
      </c>
      <c r="JL545" s="34">
        <v>9.0200000000000002E-2</v>
      </c>
      <c r="JM545" s="34">
        <v>0.1244</v>
      </c>
      <c r="JN545" s="34">
        <v>0.1353</v>
      </c>
      <c r="JO545" s="34">
        <v>0.1169</v>
      </c>
      <c r="JP545" s="34">
        <v>0.12820000000000001</v>
      </c>
      <c r="JQ545" s="34">
        <v>0.1014</v>
      </c>
      <c r="JR545" s="34">
        <v>6.3200000000000006E-2</v>
      </c>
      <c r="JS545" s="34">
        <v>9.5699999999999993E-2</v>
      </c>
      <c r="JT545" s="34">
        <v>0.1326</v>
      </c>
      <c r="JU545" s="34">
        <v>0.1169</v>
      </c>
      <c r="JV545" s="34">
        <v>8.0299999999999996E-2</v>
      </c>
      <c r="JW545" s="34">
        <v>5.3499999999999999E-2</v>
      </c>
      <c r="JX545" s="34">
        <v>6.6199999999999995E-2</v>
      </c>
      <c r="JY545" s="34">
        <v>9.6600000000000005E-2</v>
      </c>
      <c r="JZ545" s="34">
        <v>8.8300000000000003E-2</v>
      </c>
      <c r="KA545" s="34">
        <v>7.3499999999999996E-2</v>
      </c>
      <c r="KB545" s="34">
        <v>8.43E-2</v>
      </c>
      <c r="KC545" s="34">
        <v>0.1241</v>
      </c>
      <c r="KD545" s="34">
        <v>0.1389</v>
      </c>
      <c r="KE545" s="34">
        <v>0.1658</v>
      </c>
      <c r="KF545" s="34">
        <v>0.12520000000000001</v>
      </c>
      <c r="KG545" s="34">
        <v>0.11310000000000001</v>
      </c>
      <c r="KH545" s="34">
        <v>0.12709999999999999</v>
      </c>
      <c r="KI545" s="34">
        <v>0.13289999999999999</v>
      </c>
      <c r="KJ545" s="34">
        <v>0.1303</v>
      </c>
      <c r="KK545" s="34">
        <v>0.1391</v>
      </c>
      <c r="KL545" s="34">
        <v>0.1487</v>
      </c>
      <c r="KM545" s="34">
        <v>0.14949999999999999</v>
      </c>
      <c r="KN545" s="34">
        <v>0.1777</v>
      </c>
      <c r="KO545" s="34">
        <v>0.18279999999999999</v>
      </c>
      <c r="KP545" s="34">
        <v>7.9699999999999993E-2</v>
      </c>
      <c r="KQ545" s="34">
        <v>7.6200000000000004E-2</v>
      </c>
      <c r="KR545" s="34">
        <v>9.98E-2</v>
      </c>
      <c r="KS545" s="34">
        <v>9.8199999999999996E-2</v>
      </c>
      <c r="KT545" s="34">
        <v>5.33E-2</v>
      </c>
      <c r="KU545" s="34">
        <v>6.7299999999999999E-2</v>
      </c>
      <c r="KV545" s="34">
        <v>5.1700000000000003E-2</v>
      </c>
      <c r="KW545" s="34">
        <v>3.5299999999999998E-2</v>
      </c>
      <c r="KX545" s="34">
        <v>2.7300000000000001E-2</v>
      </c>
      <c r="KY545" s="34">
        <v>2.92E-2</v>
      </c>
      <c r="KZ545" s="34">
        <v>3.9399999999999998E-2</v>
      </c>
      <c r="LA545" s="34">
        <v>2.3400000000000001E-2</v>
      </c>
      <c r="LB545" s="34">
        <v>4.5100000000000001E-2</v>
      </c>
      <c r="LC545" s="34">
        <v>4.7800000000000002E-2</v>
      </c>
      <c r="LD545" s="34">
        <v>5.4100000000000002E-2</v>
      </c>
      <c r="LE545" s="34">
        <v>1.6299999999999999E-2</v>
      </c>
      <c r="LF545" s="34">
        <v>-9.4999999999999998E-3</v>
      </c>
      <c r="LG545" s="34">
        <v>-4.4999999999999997E-3</v>
      </c>
      <c r="LH545" s="34">
        <v>-1.55E-2</v>
      </c>
      <c r="LI545" s="34">
        <v>-1.8499999999999999E-2</v>
      </c>
      <c r="LJ545" s="34">
        <v>-6.1400000000000003E-2</v>
      </c>
      <c r="LK545" s="34">
        <v>-2.8299999999999999E-2</v>
      </c>
      <c r="LL545" s="34">
        <v>1E-4</v>
      </c>
      <c r="LM545" s="34">
        <v>4.7000000000000002E-3</v>
      </c>
      <c r="LN545" s="34">
        <v>-2.7000000000000001E-3</v>
      </c>
      <c r="LO545" s="34">
        <v>-5.1999999999999998E-2</v>
      </c>
      <c r="LP545" s="34">
        <v>-4.7800000000000002E-2</v>
      </c>
      <c r="LQ545" s="34">
        <v>-4.6800000000000001E-2</v>
      </c>
      <c r="LR545" s="34">
        <v>-7.6399999999999996E-2</v>
      </c>
      <c r="LS545" s="34">
        <v>-8.7300000000000003E-2</v>
      </c>
      <c r="LT545" s="34">
        <v>-0.1062</v>
      </c>
      <c r="LU545" s="34">
        <v>-0.1048</v>
      </c>
      <c r="LV545" s="34">
        <v>-0.105</v>
      </c>
      <c r="LW545" s="34">
        <v>-0.1305</v>
      </c>
      <c r="LX545" s="34">
        <v>-0.11310000000000001</v>
      </c>
      <c r="LY545" s="34">
        <v>-0.1226</v>
      </c>
      <c r="LZ545" s="34">
        <v>-0.13450000000000001</v>
      </c>
      <c r="MA545" s="34">
        <v>-0.1394</v>
      </c>
      <c r="MB545" s="34">
        <v>-0.13600000000000001</v>
      </c>
      <c r="MC545" s="34">
        <v>-0.1542</v>
      </c>
      <c r="MD545" s="34">
        <v>-0.1623</v>
      </c>
      <c r="ME545" s="34">
        <v>-0.1517</v>
      </c>
      <c r="MF545" s="34">
        <v>-0.13519999999999999</v>
      </c>
      <c r="MG545" s="34">
        <v>-0.1346</v>
      </c>
      <c r="MH545" s="34">
        <v>-0.12609999999999999</v>
      </c>
      <c r="MI545" s="34">
        <v>-0.1484</v>
      </c>
      <c r="MJ545" s="34">
        <v>-0.1507</v>
      </c>
      <c r="MK545" s="34">
        <v>-0.14660000000000001</v>
      </c>
      <c r="ML545" s="34">
        <v>-0.1108</v>
      </c>
      <c r="MM545" s="34">
        <v>-0.10539999999999999</v>
      </c>
      <c r="MN545" s="34">
        <v>-8.1900000000000001E-2</v>
      </c>
      <c r="MO545" s="34">
        <v>-9.2200000000000004E-2</v>
      </c>
      <c r="MP545" s="34">
        <v>-7.3899999999999993E-2</v>
      </c>
      <c r="MQ545" s="34">
        <v>-0.1162</v>
      </c>
      <c r="MR545" s="34">
        <v>-0.1414</v>
      </c>
      <c r="MS545" s="34">
        <v>-0.13339999999999999</v>
      </c>
    </row>
    <row r="546" spans="12:357" x14ac:dyDescent="0.25">
      <c r="LY546" t="s">
        <v>62</v>
      </c>
      <c r="LZ546" t="s">
        <v>62</v>
      </c>
      <c r="ME546" t="s">
        <v>62</v>
      </c>
      <c r="MN546" t="s">
        <v>62</v>
      </c>
      <c r="MO546" t="s">
        <v>62</v>
      </c>
      <c r="MQ546" t="s">
        <v>62</v>
      </c>
    </row>
    <row r="547" spans="12:357" x14ac:dyDescent="0.25">
      <c r="LZ547" t="s">
        <v>62</v>
      </c>
      <c r="MP547" t="s">
        <v>62</v>
      </c>
    </row>
    <row r="549" spans="12:357" x14ac:dyDescent="0.25">
      <c r="MO549" t="s">
        <v>62</v>
      </c>
    </row>
    <row r="550" spans="12:357" x14ac:dyDescent="0.25">
      <c r="MM550" t="s">
        <v>62</v>
      </c>
      <c r="MS550" t="s">
        <v>62</v>
      </c>
    </row>
    <row r="551" spans="12:357" x14ac:dyDescent="0.25">
      <c r="LY551" t="s">
        <v>62</v>
      </c>
      <c r="MD551" t="s">
        <v>62</v>
      </c>
    </row>
    <row r="552" spans="12:357" x14ac:dyDescent="0.25">
      <c r="LY552" t="s">
        <v>62</v>
      </c>
      <c r="ME552" t="s">
        <v>62</v>
      </c>
    </row>
    <row r="553" spans="12:357" x14ac:dyDescent="0.25">
      <c r="MD553" t="s">
        <v>62</v>
      </c>
    </row>
    <row r="554" spans="12:357" x14ac:dyDescent="0.25">
      <c r="L554" t="s">
        <v>62</v>
      </c>
      <c r="MD554" t="s">
        <v>62</v>
      </c>
      <c r="MO554" t="s">
        <v>62</v>
      </c>
      <c r="MP554" t="s">
        <v>62</v>
      </c>
    </row>
    <row r="555" spans="12:357" x14ac:dyDescent="0.25">
      <c r="LZ555" t="s">
        <v>62</v>
      </c>
      <c r="MN555" t="s">
        <v>62</v>
      </c>
      <c r="MQ555" t="s">
        <v>62</v>
      </c>
    </row>
    <row r="556" spans="12:357" x14ac:dyDescent="0.25">
      <c r="LZ556" t="s">
        <v>62</v>
      </c>
      <c r="MP556" t="s">
        <v>62</v>
      </c>
    </row>
    <row r="559" spans="12:357" x14ac:dyDescent="0.25">
      <c r="MQ559" t="s">
        <v>62</v>
      </c>
    </row>
    <row r="570" spans="350:350" x14ac:dyDescent="0.25">
      <c r="ML570" t="s">
        <v>62</v>
      </c>
    </row>
    <row r="596" spans="24:24" x14ac:dyDescent="0.25">
      <c r="X596" t="s">
        <v>62</v>
      </c>
    </row>
    <row r="623" spans="15:15" x14ac:dyDescent="0.25">
      <c r="O623" t="s">
        <v>62</v>
      </c>
    </row>
    <row r="637" spans="21:21" x14ac:dyDescent="0.25">
      <c r="U637" t="s">
        <v>62</v>
      </c>
    </row>
    <row r="651" spans="12:18" x14ac:dyDescent="0.25">
      <c r="R651" t="s">
        <v>62</v>
      </c>
    </row>
    <row r="652" spans="12:18" x14ac:dyDescent="0.25">
      <c r="L652" t="s">
        <v>62</v>
      </c>
    </row>
  </sheetData>
  <customSheetViews>
    <customSheetView guid="{7FB8B549-326C-4BEC-8C8D-0E9173EDA60F}" scale="85" topLeftCell="MQ156">
      <selection activeCell="NM178" sqref="NM17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342:LT342"/>
    <mergeCell ref="LM343:LT343"/>
    <mergeCell ref="MR147:MV147"/>
    <mergeCell ref="KK333:KR333"/>
    <mergeCell ref="KK334:KR334"/>
    <mergeCell ref="LM338:LT338"/>
    <mergeCell ref="LM339:LT339"/>
    <mergeCell ref="LM340:LT340"/>
    <mergeCell ref="LM341:LT341"/>
    <mergeCell ref="KG21:KN21"/>
    <mergeCell ref="KG22:KN22"/>
    <mergeCell ref="KK329:KR329"/>
    <mergeCell ref="KK330:KR330"/>
    <mergeCell ref="KK331:KR331"/>
    <mergeCell ref="KK332:KR332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DAILYS'!MP2:MT2</xm:f>
              <xm:sqref>MO2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2019-06-15T12:18:45Z</dcterms:modified>
</cp:coreProperties>
</file>