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FY205" i="1"/>
  <c r="FS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GZ199" i="1"/>
  <c r="GW199" i="1"/>
  <c r="GQ199" i="1"/>
  <c r="GK199" i="1"/>
  <c r="GE199" i="1"/>
  <c r="FY199" i="1"/>
  <c r="FS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GZ191" i="1"/>
  <c r="GW191" i="1"/>
  <c r="GQ191" i="1"/>
  <c r="GK191" i="1"/>
  <c r="GE191" i="1"/>
  <c r="FY191" i="1"/>
  <c r="FS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GZ185" i="1"/>
  <c r="GW185" i="1"/>
  <c r="GQ185" i="1"/>
  <c r="GK185" i="1"/>
  <c r="GE185" i="1"/>
  <c r="FY185" i="1"/>
  <c r="FS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GZ179" i="1"/>
  <c r="GW179" i="1"/>
  <c r="GQ179" i="1"/>
  <c r="GK179" i="1"/>
  <c r="GE179" i="1"/>
  <c r="FY179" i="1"/>
  <c r="FS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R181" i="1" s="1"/>
  <c r="GZ173" i="1"/>
  <c r="GW173" i="1"/>
  <c r="GQ173" i="1"/>
  <c r="GK173" i="1"/>
  <c r="GE173" i="1"/>
  <c r="FY173" i="1"/>
  <c r="FS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GZ167" i="1"/>
  <c r="GW167" i="1"/>
  <c r="GQ167" i="1"/>
  <c r="GK167" i="1"/>
  <c r="GE167" i="1"/>
  <c r="FY167" i="1"/>
  <c r="FS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T169" i="1" s="1"/>
  <c r="FR165" i="1"/>
  <c r="GZ161" i="1"/>
  <c r="GW161" i="1"/>
  <c r="GQ161" i="1"/>
  <c r="GK161" i="1"/>
  <c r="GE161" i="1"/>
  <c r="FY161" i="1"/>
  <c r="FS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R159" i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Y153" i="1"/>
  <c r="FX153" i="1"/>
  <c r="FX157" i="1" s="1"/>
  <c r="FW153" i="1"/>
  <c r="FW161" i="1" s="1"/>
  <c r="FV153" i="1"/>
  <c r="FU153" i="1"/>
  <c r="FU157" i="1" s="1"/>
  <c r="FU167" i="1" s="1"/>
  <c r="FT153" i="1"/>
  <c r="FT157" i="1" s="1"/>
  <c r="FS153" i="1"/>
  <c r="FS157" i="1" s="1"/>
  <c r="FR153" i="1"/>
  <c r="FR161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GZ114" i="1"/>
  <c r="GW114" i="1"/>
  <c r="GQ114" i="1"/>
  <c r="GK114" i="1"/>
  <c r="GE114" i="1"/>
  <c r="FY114" i="1"/>
  <c r="FS114" i="1"/>
  <c r="GZ112" i="1"/>
  <c r="GW112" i="1"/>
  <c r="GQ112" i="1"/>
  <c r="GK112" i="1"/>
  <c r="GE112" i="1"/>
  <c r="GE116" i="1" s="1"/>
  <c r="FY112" i="1"/>
  <c r="FY116" i="1" s="1"/>
  <c r="FS112" i="1"/>
  <c r="FS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GZ106" i="1"/>
  <c r="GW106" i="1"/>
  <c r="GQ106" i="1"/>
  <c r="GK106" i="1"/>
  <c r="GE106" i="1"/>
  <c r="FY106" i="1"/>
  <c r="FS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GZ100" i="1"/>
  <c r="GW100" i="1"/>
  <c r="GQ100" i="1"/>
  <c r="GK100" i="1"/>
  <c r="GE100" i="1"/>
  <c r="FY100" i="1"/>
  <c r="FS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X98" i="1"/>
  <c r="FX102" i="1" s="1"/>
  <c r="FW98" i="1"/>
  <c r="FW102" i="1" s="1"/>
  <c r="FV98" i="1"/>
  <c r="FV102" i="1" s="1"/>
  <c r="FU98" i="1"/>
  <c r="FU102" i="1" s="1"/>
  <c r="FU112" i="1" s="1"/>
  <c r="FU116" i="1" s="1"/>
  <c r="FT98" i="1"/>
  <c r="FR98" i="1"/>
  <c r="FR102" i="1" s="1"/>
  <c r="GZ94" i="1"/>
  <c r="GW94" i="1"/>
  <c r="GQ94" i="1"/>
  <c r="GK94" i="1"/>
  <c r="GE94" i="1"/>
  <c r="FY94" i="1"/>
  <c r="FS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GZ88" i="1"/>
  <c r="GW88" i="1"/>
  <c r="GQ88" i="1"/>
  <c r="GK88" i="1"/>
  <c r="GE88" i="1"/>
  <c r="FY88" i="1"/>
  <c r="FS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GZ82" i="1"/>
  <c r="GW82" i="1"/>
  <c r="GQ82" i="1"/>
  <c r="GK82" i="1"/>
  <c r="GE82" i="1"/>
  <c r="FY82" i="1"/>
  <c r="FS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R80" i="1"/>
  <c r="GZ76" i="1"/>
  <c r="GW76" i="1"/>
  <c r="GQ76" i="1"/>
  <c r="GK76" i="1"/>
  <c r="GE76" i="1"/>
  <c r="FY76" i="1"/>
  <c r="FS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GB35" i="1"/>
  <c r="GA35" i="1"/>
  <c r="FZ35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GB33" i="1"/>
  <c r="GA33" i="1"/>
  <c r="FZ33" i="1"/>
  <c r="GB32" i="1"/>
  <c r="GA32" i="1"/>
  <c r="FZ32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GB30" i="1"/>
  <c r="GA30" i="1"/>
  <c r="FZ30" i="1"/>
  <c r="GB29" i="1"/>
  <c r="GA29" i="1"/>
  <c r="FZ29" i="1"/>
  <c r="GB28" i="1"/>
  <c r="GA28" i="1"/>
  <c r="FZ28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GB26" i="1"/>
  <c r="GA26" i="1"/>
  <c r="FZ26" i="1"/>
  <c r="GB25" i="1"/>
  <c r="GA25" i="1"/>
  <c r="FZ25" i="1"/>
  <c r="GB24" i="1"/>
  <c r="GA24" i="1"/>
  <c r="FZ24" i="1"/>
  <c r="GB23" i="1"/>
  <c r="GA23" i="1"/>
  <c r="FZ23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GB21" i="1"/>
  <c r="GA21" i="1"/>
  <c r="FZ21" i="1"/>
  <c r="GB20" i="1"/>
  <c r="GA20" i="1"/>
  <c r="FZ20" i="1"/>
  <c r="GB19" i="1"/>
  <c r="GA19" i="1"/>
  <c r="FZ19" i="1"/>
  <c r="GB18" i="1"/>
  <c r="GA18" i="1"/>
  <c r="FZ18" i="1"/>
  <c r="GB17" i="1"/>
  <c r="GA17" i="1"/>
  <c r="FZ17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GB15" i="1"/>
  <c r="GA15" i="1"/>
  <c r="FZ15" i="1"/>
  <c r="GB14" i="1"/>
  <c r="GA14" i="1"/>
  <c r="FZ14" i="1"/>
  <c r="GB13" i="1"/>
  <c r="GA13" i="1"/>
  <c r="FZ13" i="1"/>
  <c r="GB12" i="1"/>
  <c r="GA12" i="1"/>
  <c r="FZ12" i="1"/>
  <c r="GB11" i="1"/>
  <c r="GA11" i="1"/>
  <c r="FZ11" i="1"/>
  <c r="GB10" i="1"/>
  <c r="GA10" i="1"/>
  <c r="FZ10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GB8" i="1"/>
  <c r="GA8" i="1"/>
  <c r="FZ8" i="1"/>
  <c r="GB7" i="1"/>
  <c r="GA7" i="1"/>
  <c r="FZ7" i="1"/>
  <c r="GB6" i="1"/>
  <c r="GA6" i="1"/>
  <c r="FZ6" i="1"/>
  <c r="GB5" i="1"/>
  <c r="GA5" i="1"/>
  <c r="FZ5" i="1"/>
  <c r="GB4" i="1"/>
  <c r="GA4" i="1"/>
  <c r="FZ4" i="1"/>
  <c r="GB3" i="1"/>
  <c r="GA3" i="1"/>
  <c r="FZ3" i="1"/>
  <c r="GB2" i="1"/>
  <c r="GA2" i="1"/>
  <c r="FZ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A40" i="1"/>
  <c r="GY197" i="1"/>
  <c r="GY201" i="1" s="1"/>
  <c r="FZ106" i="1"/>
  <c r="FZ167" i="1"/>
  <c r="GX167" i="1"/>
  <c r="GU72" i="1"/>
  <c r="FS159" i="1"/>
  <c r="FS165" i="1" s="1"/>
  <c r="FS169" i="1" s="1"/>
  <c r="GS193" i="1"/>
  <c r="GH106" i="1"/>
  <c r="FS80" i="1"/>
  <c r="FS84" i="1" s="1"/>
  <c r="FV167" i="1"/>
  <c r="GT167" i="1"/>
  <c r="GD197" i="1"/>
  <c r="GD201" i="1" s="1"/>
  <c r="IW72" i="1"/>
  <c r="GQ159" i="1"/>
  <c r="GQ165" i="1" s="1"/>
  <c r="GQ169" i="1" s="1"/>
  <c r="GU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FV157" i="1"/>
  <c r="GQ203" i="1"/>
  <c r="IK22" i="1"/>
  <c r="IK37" i="1"/>
  <c r="GL157" i="1"/>
  <c r="FW167" i="1"/>
  <c r="FW163" i="1"/>
  <c r="FT173" i="1"/>
  <c r="FX173" i="1"/>
  <c r="GV173" i="1"/>
  <c r="GX191" i="1"/>
  <c r="GC167" i="1"/>
  <c r="GO167" i="1"/>
  <c r="GF173" i="1"/>
  <c r="GJ173" i="1"/>
  <c r="GO185" i="1"/>
  <c r="GY191" i="1"/>
  <c r="GF100" i="1"/>
  <c r="GA129" i="1"/>
  <c r="HQ72" i="1"/>
  <c r="GJ167" i="1"/>
  <c r="GN167" i="1"/>
  <c r="GL167" i="1"/>
  <c r="FR185" i="1"/>
  <c r="GL185" i="1"/>
  <c r="GP185" i="1"/>
  <c r="GU191" i="1"/>
  <c r="GP181" i="1"/>
  <c r="GN72" i="1"/>
  <c r="GU197" i="1"/>
  <c r="GU201" i="1" s="1"/>
  <c r="GU193" i="1"/>
  <c r="GF72" i="1"/>
  <c r="FX82" i="1"/>
  <c r="GZ74" i="1"/>
  <c r="GB88" i="1"/>
  <c r="GM108" i="1"/>
  <c r="GM114" i="1"/>
  <c r="FV185" i="1"/>
  <c r="FV181" i="1"/>
  <c r="GT185" i="1"/>
  <c r="GT181" i="1"/>
  <c r="GW203" i="1"/>
  <c r="GW201" i="1"/>
  <c r="GF88" i="1"/>
  <c r="FZ37" i="1"/>
  <c r="GI72" i="1"/>
  <c r="GV72" i="1"/>
  <c r="GR82" i="1"/>
  <c r="FX78" i="1"/>
  <c r="GH179" i="1"/>
  <c r="GH175" i="1"/>
  <c r="GV175" i="1"/>
  <c r="GV185" i="1"/>
  <c r="GO88" i="1"/>
  <c r="FZ9" i="1"/>
  <c r="GB27" i="1"/>
  <c r="GA31" i="1"/>
  <c r="FX72" i="1"/>
  <c r="GE74" i="1"/>
  <c r="GE78" i="1" s="1"/>
  <c r="HA96" i="1"/>
  <c r="FX100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FZ157" i="1"/>
  <c r="GP157" i="1"/>
  <c r="FR167" i="1"/>
  <c r="GP167" i="1"/>
  <c r="FV191" i="1"/>
  <c r="FW191" i="1"/>
  <c r="GE203" i="1"/>
  <c r="HP72" i="1"/>
  <c r="IV72" i="1"/>
  <c r="JQ82" i="1"/>
  <c r="ED167" i="1"/>
  <c r="GD157" i="1"/>
  <c r="GT157" i="1"/>
  <c r="GH167" i="1"/>
  <c r="GV169" i="1"/>
  <c r="GT179" i="1"/>
  <c r="GN175" i="1"/>
  <c r="GT175" i="1"/>
  <c r="GC185" i="1"/>
  <c r="FR191" i="1"/>
  <c r="FW197" i="1"/>
  <c r="FW201" i="1" s="1"/>
  <c r="GL191" i="1"/>
  <c r="FR187" i="1"/>
  <c r="GM193" i="1"/>
  <c r="GK203" i="1"/>
  <c r="FY118" i="1"/>
  <c r="JI74" i="1"/>
  <c r="JI80" i="1" s="1"/>
  <c r="JI84" i="1" s="1"/>
  <c r="ID100" i="1"/>
  <c r="IN100" i="1"/>
  <c r="EB169" i="1"/>
  <c r="FR157" i="1"/>
  <c r="GH157" i="1"/>
  <c r="GX157" i="1"/>
  <c r="FT167" i="1"/>
  <c r="GF167" i="1"/>
  <c r="GR167" i="1"/>
  <c r="GU163" i="1"/>
  <c r="GN173" i="1"/>
  <c r="GP179" i="1"/>
  <c r="GX175" i="1"/>
  <c r="GI191" i="1"/>
  <c r="GX185" i="1"/>
  <c r="GL179" i="1"/>
  <c r="GL181" i="1"/>
  <c r="GU181" i="1"/>
  <c r="GH191" i="1"/>
  <c r="FW187" i="1"/>
  <c r="GY187" i="1"/>
  <c r="GC191" i="1"/>
  <c r="GR191" i="1"/>
  <c r="GZ165" i="1"/>
  <c r="GZ163" i="1"/>
  <c r="FX161" i="1"/>
  <c r="GF161" i="1"/>
  <c r="GR161" i="1"/>
  <c r="FR169" i="1"/>
  <c r="FR173" i="1"/>
  <c r="FV169" i="1"/>
  <c r="FV173" i="1"/>
  <c r="FZ169" i="1"/>
  <c r="FZ173" i="1"/>
  <c r="FX167" i="1"/>
  <c r="GB167" i="1"/>
  <c r="GV167" i="1"/>
  <c r="HA167" i="1"/>
  <c r="FW157" i="1"/>
  <c r="GI157" i="1"/>
  <c r="GU157" i="1"/>
  <c r="GY157" i="1"/>
  <c r="GC161" i="1"/>
  <c r="GO161" i="1"/>
  <c r="HA161" i="1"/>
  <c r="FT163" i="1"/>
  <c r="GF163" i="1"/>
  <c r="GR163" i="1"/>
  <c r="FW173" i="1"/>
  <c r="FW169" i="1"/>
  <c r="GU173" i="1"/>
  <c r="GD167" i="1"/>
  <c r="GJ169" i="1"/>
  <c r="FR179" i="1"/>
  <c r="FV175" i="1"/>
  <c r="FV179" i="1"/>
  <c r="GF179" i="1"/>
  <c r="GF175" i="1"/>
  <c r="GJ179" i="1"/>
  <c r="GJ175" i="1"/>
  <c r="GH185" i="1"/>
  <c r="FX179" i="1"/>
  <c r="GV179" i="1"/>
  <c r="GN187" i="1"/>
  <c r="GN191" i="1"/>
  <c r="FT161" i="1"/>
  <c r="GB161" i="1"/>
  <c r="GJ161" i="1"/>
  <c r="GN161" i="1"/>
  <c r="GV161" i="1"/>
  <c r="GJ157" i="1"/>
  <c r="GN157" i="1"/>
  <c r="GZ157" i="1"/>
  <c r="FV161" i="1"/>
  <c r="FZ161" i="1"/>
  <c r="GT161" i="1"/>
  <c r="GX161" i="1"/>
  <c r="GC163" i="1"/>
  <c r="GO163" i="1"/>
  <c r="GB173" i="1"/>
  <c r="GB169" i="1"/>
  <c r="GR173" i="1"/>
  <c r="GR169" i="1"/>
  <c r="FX169" i="1"/>
  <c r="FW175" i="1"/>
  <c r="FW179" i="1"/>
  <c r="GD173" i="1"/>
  <c r="GO173" i="1"/>
  <c r="GY173" i="1"/>
  <c r="FZ185" i="1"/>
  <c r="GD185" i="1"/>
  <c r="GF187" i="1"/>
  <c r="GF191" i="1"/>
  <c r="GJ187" i="1"/>
  <c r="GJ191" i="1"/>
  <c r="FZ179" i="1"/>
  <c r="FZ175" i="1"/>
  <c r="GD179" i="1"/>
  <c r="GD175" i="1"/>
  <c r="HA191" i="1"/>
  <c r="HA187" i="1"/>
  <c r="FR163" i="1"/>
  <c r="GP163" i="1"/>
  <c r="GC173" i="1"/>
  <c r="HA173" i="1"/>
  <c r="GF169" i="1"/>
  <c r="GN169" i="1"/>
  <c r="GU169" i="1"/>
  <c r="HA169" i="1"/>
  <c r="FT179" i="1"/>
  <c r="GU175" i="1"/>
  <c r="GU179" i="1"/>
  <c r="GB179" i="1"/>
  <c r="GF185" i="1"/>
  <c r="HA179" i="1"/>
  <c r="GP173" i="1"/>
  <c r="GI179" i="1"/>
  <c r="GR179" i="1"/>
  <c r="FT187" i="1"/>
  <c r="FT191" i="1"/>
  <c r="GO191" i="1"/>
  <c r="GO187" i="1"/>
  <c r="GT191" i="1"/>
  <c r="GT187" i="1"/>
  <c r="FW185" i="1"/>
  <c r="GB185" i="1"/>
  <c r="GR185" i="1"/>
  <c r="GL187" i="1"/>
  <c r="GX193" i="1"/>
  <c r="GX197" i="1"/>
  <c r="FX191" i="1"/>
  <c r="GL197" i="1"/>
  <c r="FU199" i="1"/>
  <c r="GO179" i="1"/>
  <c r="GL173" i="1"/>
  <c r="GC181" i="1"/>
  <c r="GP191" i="1"/>
  <c r="GP187" i="1"/>
  <c r="FX185" i="1"/>
  <c r="GI185" i="1"/>
  <c r="GN185" i="1"/>
  <c r="GY185" i="1"/>
  <c r="FV187" i="1"/>
  <c r="GX187" i="1"/>
  <c r="FT197" i="1"/>
  <c r="FT193" i="1"/>
  <c r="FX197" i="1"/>
  <c r="GB197" i="1"/>
  <c r="GB193" i="1"/>
  <c r="GO197" i="1"/>
  <c r="GO193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FT185" i="1"/>
  <c r="GJ185" i="1"/>
  <c r="GU185" i="1"/>
  <c r="GH187" i="1"/>
  <c r="GC197" i="1"/>
  <c r="GH193" i="1"/>
  <c r="GH197" i="1"/>
  <c r="GP193" i="1"/>
  <c r="GP197" i="1"/>
  <c r="GB191" i="1"/>
  <c r="FV197" i="1"/>
  <c r="GT197" i="1"/>
  <c r="FZ193" i="1"/>
  <c r="FZ197" i="1"/>
  <c r="GR197" i="1"/>
  <c r="GV197" i="1"/>
  <c r="GV193" i="1"/>
  <c r="GF197" i="1"/>
  <c r="GF193" i="1"/>
  <c r="GJ197" i="1"/>
  <c r="GN197" i="1"/>
  <c r="HA197" i="1"/>
  <c r="HA193" i="1"/>
  <c r="FR197" i="1"/>
  <c r="FY203" i="1"/>
  <c r="GA193" i="1"/>
  <c r="FS203" i="1"/>
  <c r="GQ78" i="1"/>
  <c r="GQ80" i="1"/>
  <c r="GQ86" i="1" s="1"/>
  <c r="GJ88" i="1"/>
  <c r="GJ84" i="1"/>
  <c r="DO199" i="1"/>
  <c r="DO193" i="1"/>
  <c r="FZ40" i="1"/>
  <c r="GA22" i="1"/>
  <c r="GA34" i="1"/>
  <c r="GB37" i="1"/>
  <c r="FT88" i="1"/>
  <c r="FX88" i="1"/>
  <c r="HA88" i="1"/>
  <c r="GO84" i="1"/>
  <c r="FZ102" i="1"/>
  <c r="IN90" i="1"/>
  <c r="EG175" i="1"/>
  <c r="FZ16" i="1"/>
  <c r="FS72" i="1"/>
  <c r="GY72" i="1"/>
  <c r="FT82" i="1"/>
  <c r="FT78" i="1"/>
  <c r="GC88" i="1"/>
  <c r="GB9" i="1"/>
  <c r="FZ22" i="1"/>
  <c r="FW72" i="1"/>
  <c r="GQ72" i="1"/>
  <c r="GR78" i="1"/>
  <c r="GR88" i="1"/>
  <c r="GV88" i="1"/>
  <c r="GJ100" i="1"/>
  <c r="GT100" i="1"/>
  <c r="GB96" i="1"/>
  <c r="FX108" i="1"/>
  <c r="FX112" i="1"/>
  <c r="FX116" i="1" s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FZ27" i="1"/>
  <c r="FZ36" i="1"/>
  <c r="FT72" i="1"/>
  <c r="GB72" i="1"/>
  <c r="GJ72" i="1"/>
  <c r="GR72" i="1"/>
  <c r="GB82" i="1"/>
  <c r="GF82" i="1"/>
  <c r="GJ82" i="1"/>
  <c r="FZ94" i="1"/>
  <c r="FT100" i="1"/>
  <c r="FT96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FW112" i="1"/>
  <c r="FW116" i="1" s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FY74" i="1"/>
  <c r="FY72" i="1"/>
  <c r="GK74" i="1"/>
  <c r="GK72" i="1"/>
  <c r="GW74" i="1"/>
  <c r="GW72" i="1"/>
  <c r="GL88" i="1"/>
  <c r="GL78" i="1"/>
  <c r="GL82" i="1"/>
  <c r="GP88" i="1"/>
  <c r="FZ78" i="1"/>
  <c r="FZ88" i="1"/>
  <c r="FZ82" i="1"/>
  <c r="GD82" i="1"/>
  <c r="GD88" i="1"/>
  <c r="GD78" i="1"/>
  <c r="GH88" i="1"/>
  <c r="GH78" i="1"/>
  <c r="GH82" i="1"/>
  <c r="GC76" i="1"/>
  <c r="GO76" i="1"/>
  <c r="GU88" i="1"/>
  <c r="GU84" i="1"/>
  <c r="GB40" i="1"/>
  <c r="GB16" i="1"/>
  <c r="GA36" i="1"/>
  <c r="GA37" i="1"/>
  <c r="FR82" i="1"/>
  <c r="FR78" i="1"/>
  <c r="FV88" i="1"/>
  <c r="FV78" i="1"/>
  <c r="FV82" i="1"/>
  <c r="HA82" i="1"/>
  <c r="HA76" i="1"/>
  <c r="FR88" i="1"/>
  <c r="GI84" i="1"/>
  <c r="GI88" i="1"/>
  <c r="GC82" i="1"/>
  <c r="GP78" i="1"/>
  <c r="GP82" i="1"/>
  <c r="GT82" i="1"/>
  <c r="GT78" i="1"/>
  <c r="GT88" i="1"/>
  <c r="GY88" i="1"/>
  <c r="GY84" i="1"/>
  <c r="FZ31" i="1"/>
  <c r="GB31" i="1"/>
  <c r="GB22" i="1"/>
  <c r="FZ34" i="1"/>
  <c r="GB34" i="1"/>
  <c r="GO82" i="1"/>
  <c r="GX78" i="1"/>
  <c r="GX82" i="1"/>
  <c r="FW84" i="1"/>
  <c r="FW88" i="1"/>
  <c r="GU94" i="1"/>
  <c r="FW94" i="1"/>
  <c r="FW90" i="1"/>
  <c r="GR96" i="1"/>
  <c r="GR100" i="1"/>
  <c r="GV96" i="1"/>
  <c r="GV100" i="1"/>
  <c r="GV106" i="1"/>
  <c r="GP94" i="1"/>
  <c r="FV106" i="1"/>
  <c r="GY94" i="1"/>
  <c r="GY90" i="1"/>
  <c r="FR76" i="1"/>
  <c r="FV76" i="1"/>
  <c r="FZ76" i="1"/>
  <c r="GD76" i="1"/>
  <c r="GH76" i="1"/>
  <c r="GL76" i="1"/>
  <c r="GP76" i="1"/>
  <c r="GT76" i="1"/>
  <c r="GX76" i="1"/>
  <c r="GI82" i="1"/>
  <c r="GU90" i="1"/>
  <c r="GA9" i="1"/>
  <c r="GB36" i="1"/>
  <c r="GB84" i="1"/>
  <c r="GR84" i="1"/>
  <c r="GC90" i="1"/>
  <c r="GC94" i="1"/>
  <c r="GO94" i="1"/>
  <c r="FV100" i="1"/>
  <c r="FV96" i="1"/>
  <c r="GI100" i="1"/>
  <c r="GI96" i="1"/>
  <c r="GN100" i="1"/>
  <c r="GN96" i="1"/>
  <c r="HA106" i="1"/>
  <c r="HA102" i="1"/>
  <c r="HA112" i="1"/>
  <c r="GI94" i="1"/>
  <c r="GI90" i="1"/>
  <c r="GA27" i="1"/>
  <c r="FW82" i="1"/>
  <c r="GU82" i="1"/>
  <c r="GY82" i="1"/>
  <c r="GF84" i="1"/>
  <c r="GV84" i="1"/>
  <c r="HA94" i="1"/>
  <c r="HA90" i="1"/>
  <c r="GA16" i="1"/>
  <c r="GX88" i="1"/>
  <c r="FR84" i="1"/>
  <c r="FX84" i="1"/>
  <c r="GC84" i="1"/>
  <c r="GN84" i="1"/>
  <c r="GX84" i="1"/>
  <c r="GO90" i="1"/>
  <c r="FR100" i="1"/>
  <c r="FR96" i="1"/>
  <c r="FT94" i="1"/>
  <c r="FX94" i="1"/>
  <c r="GB94" i="1"/>
  <c r="GF94" i="1"/>
  <c r="GJ94" i="1"/>
  <c r="GN94" i="1"/>
  <c r="GR94" i="1"/>
  <c r="GV94" i="1"/>
  <c r="GF90" i="1"/>
  <c r="GV90" i="1"/>
  <c r="FW100" i="1"/>
  <c r="FW96" i="1"/>
  <c r="GO100" i="1"/>
  <c r="GX100" i="1"/>
  <c r="FV94" i="1"/>
  <c r="GL94" i="1"/>
  <c r="GP96" i="1"/>
  <c r="FR106" i="1"/>
  <c r="FW106" i="1"/>
  <c r="GF106" i="1"/>
  <c r="GJ106" i="1"/>
  <c r="GN106" i="1"/>
  <c r="FX106" i="1"/>
  <c r="GQ118" i="1"/>
  <c r="GQ116" i="1"/>
  <c r="GC100" i="1"/>
  <c r="GY100" i="1"/>
  <c r="GY96" i="1"/>
  <c r="FR94" i="1"/>
  <c r="GH94" i="1"/>
  <c r="GX94" i="1"/>
  <c r="GL96" i="1"/>
  <c r="FT106" i="1"/>
  <c r="GO106" i="1"/>
  <c r="GO102" i="1"/>
  <c r="GT106" i="1"/>
  <c r="GT114" i="1" s="1"/>
  <c r="GX106" i="1"/>
  <c r="GB100" i="1"/>
  <c r="GW116" i="1"/>
  <c r="GW118" i="1"/>
  <c r="FX90" i="1"/>
  <c r="GN90" i="1"/>
  <c r="FZ100" i="1"/>
  <c r="FZ114" i="1" s="1"/>
  <c r="GD100" i="1"/>
  <c r="GH100" i="1"/>
  <c r="GH114" i="1" s="1"/>
  <c r="GU100" i="1"/>
  <c r="GU96" i="1"/>
  <c r="GD94" i="1"/>
  <c r="GT94" i="1"/>
  <c r="GH96" i="1"/>
  <c r="GT96" i="1"/>
  <c r="GC106" i="1"/>
  <c r="GC102" i="1"/>
  <c r="GP106" i="1"/>
  <c r="GL106" i="1"/>
  <c r="FT102" i="1"/>
  <c r="GF102" i="1"/>
  <c r="GJ102" i="1"/>
  <c r="GT102" i="1"/>
  <c r="GU112" i="1"/>
  <c r="GR106" i="1"/>
  <c r="FU108" i="1"/>
  <c r="GA108" i="1"/>
  <c r="FS118" i="1"/>
  <c r="GK116" i="1"/>
  <c r="GK118" i="1"/>
  <c r="GR112" i="1"/>
  <c r="GY112" i="1"/>
  <c r="FT108" i="1"/>
  <c r="FT112" i="1"/>
  <c r="GJ108" i="1"/>
  <c r="GJ112" i="1"/>
  <c r="GF112" i="1"/>
  <c r="GO112" i="1"/>
  <c r="GO108" i="1"/>
  <c r="GU106" i="1"/>
  <c r="GY106" i="1"/>
  <c r="GS108" i="1"/>
  <c r="HA108" i="1"/>
  <c r="GB112" i="1"/>
  <c r="GN112" i="1"/>
  <c r="GV112" i="1"/>
  <c r="FR112" i="1"/>
  <c r="FV112" i="1"/>
  <c r="FZ112" i="1"/>
  <c r="GD112" i="1"/>
  <c r="GH112" i="1"/>
  <c r="GL112" i="1"/>
  <c r="GP112" i="1"/>
  <c r="GT112" i="1"/>
  <c r="GX112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FW114" i="1"/>
  <c r="FS86" i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FV199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GR114" i="1"/>
  <c r="GE80" i="1"/>
  <c r="GE84" i="1" s="1"/>
  <c r="FS163" i="1"/>
  <c r="GD205" i="1"/>
  <c r="GK169" i="1"/>
  <c r="ED19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GT199" i="1"/>
  <c r="HA199" i="1"/>
  <c r="GH199" i="1"/>
  <c r="FY169" i="1"/>
  <c r="GW169" i="1"/>
  <c r="FR199" i="1"/>
  <c r="GC114" i="1"/>
  <c r="GU199" i="1"/>
  <c r="GW163" i="1"/>
  <c r="FY163" i="1"/>
  <c r="JB114" i="1"/>
  <c r="FS171" i="1"/>
  <c r="FS175" i="1" s="1"/>
  <c r="FW199" i="1"/>
  <c r="IH114" i="1"/>
  <c r="GI120" i="1"/>
  <c r="IO114" i="1"/>
  <c r="GX114" i="1"/>
  <c r="GJ114" i="1"/>
  <c r="EH165" i="1"/>
  <c r="EH169" i="1" s="1"/>
  <c r="GB199" i="1"/>
  <c r="GV199" i="1"/>
  <c r="GY199" i="1"/>
  <c r="GR199" i="1"/>
  <c r="GO199" i="1"/>
  <c r="GK163" i="1"/>
  <c r="GU114" i="1"/>
  <c r="FR114" i="1"/>
  <c r="FZ44" i="1"/>
  <c r="JQ114" i="1"/>
  <c r="IT114" i="1"/>
  <c r="HM86" i="1"/>
  <c r="HM92" i="1" s="1"/>
  <c r="GI205" i="1"/>
  <c r="FW205" i="1"/>
  <c r="ID114" i="1"/>
  <c r="HM78" i="1"/>
  <c r="GU205" i="1"/>
  <c r="GZ80" i="1"/>
  <c r="GZ78" i="1"/>
  <c r="FX114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GD199" i="1"/>
  <c r="FX205" i="1"/>
  <c r="FX201" i="1"/>
  <c r="GL201" i="1"/>
  <c r="GL205" i="1"/>
  <c r="FX199" i="1"/>
  <c r="FT199" i="1"/>
  <c r="GJ199" i="1"/>
  <c r="FY177" i="1"/>
  <c r="FY175" i="1"/>
  <c r="GE175" i="1"/>
  <c r="GE177" i="1"/>
  <c r="GW177" i="1"/>
  <c r="GW175" i="1"/>
  <c r="GR205" i="1"/>
  <c r="GR201" i="1"/>
  <c r="GT201" i="1"/>
  <c r="GT205" i="1"/>
  <c r="GH201" i="1"/>
  <c r="GH205" i="1"/>
  <c r="GO205" i="1"/>
  <c r="GO201" i="1"/>
  <c r="GN199" i="1"/>
  <c r="GP201" i="1"/>
  <c r="GP205" i="1"/>
  <c r="GB205" i="1"/>
  <c r="GB201" i="1"/>
  <c r="FR201" i="1"/>
  <c r="FR205" i="1"/>
  <c r="HA205" i="1"/>
  <c r="HA201" i="1"/>
  <c r="GF205" i="1"/>
  <c r="GF201" i="1"/>
  <c r="FZ201" i="1"/>
  <c r="FZ205" i="1"/>
  <c r="FV201" i="1"/>
  <c r="FV205" i="1"/>
  <c r="FT205" i="1"/>
  <c r="FT201" i="1"/>
  <c r="GX201" i="1"/>
  <c r="GX205" i="1"/>
  <c r="GF199" i="1"/>
  <c r="GQ177" i="1"/>
  <c r="GK177" i="1"/>
  <c r="GK175" i="1"/>
  <c r="GZ171" i="1"/>
  <c r="GZ169" i="1"/>
  <c r="FW120" i="1"/>
  <c r="GA44" i="1"/>
  <c r="IR114" i="1"/>
  <c r="EG199" i="1"/>
  <c r="EE165" i="1"/>
  <c r="EE163" i="1"/>
  <c r="GV114" i="1"/>
  <c r="GB44" i="1"/>
  <c r="HQ114" i="1"/>
  <c r="JJ114" i="1"/>
  <c r="FT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FY80" i="1"/>
  <c r="FY78" i="1"/>
  <c r="GO116" i="1"/>
  <c r="GO120" i="1"/>
  <c r="FT116" i="1"/>
  <c r="GB129" i="1" s="1"/>
  <c r="FT120" i="1"/>
  <c r="GU120" i="1"/>
  <c r="GU116" i="1"/>
  <c r="GC120" i="1"/>
  <c r="FV114" i="1"/>
  <c r="GW80" i="1"/>
  <c r="GW78" i="1"/>
  <c r="GX120" i="1"/>
  <c r="GX116" i="1"/>
  <c r="GH120" i="1"/>
  <c r="GH116" i="1"/>
  <c r="FR120" i="1"/>
  <c r="FR116" i="1"/>
  <c r="FZ129" i="1" s="1"/>
  <c r="GV116" i="1"/>
  <c r="GV120" i="1"/>
  <c r="GT120" i="1"/>
  <c r="GT116" i="1"/>
  <c r="GD120" i="1"/>
  <c r="GD116" i="1"/>
  <c r="GN116" i="1"/>
  <c r="GN120" i="1"/>
  <c r="GY114" i="1"/>
  <c r="GF116" i="1"/>
  <c r="GF120" i="1"/>
  <c r="FX120" i="1"/>
  <c r="HA116" i="1"/>
  <c r="HA120" i="1"/>
  <c r="FS90" i="1"/>
  <c r="FS92" i="1"/>
  <c r="GK80" i="1"/>
  <c r="GK78" i="1"/>
  <c r="GL120" i="1"/>
  <c r="GL116" i="1"/>
  <c r="GR116" i="1"/>
  <c r="GR120" i="1"/>
  <c r="GP120" i="1"/>
  <c r="GP116" i="1"/>
  <c r="FZ120" i="1"/>
  <c r="FZ116" i="1"/>
  <c r="GB116" i="1"/>
  <c r="GB120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FZ125" i="1"/>
  <c r="HM90" i="1"/>
  <c r="FS177" i="1"/>
  <c r="FS183" i="1" s="1"/>
  <c r="GB125" i="1"/>
  <c r="GE90" i="1"/>
  <c r="GZ86" i="1"/>
  <c r="GZ84" i="1"/>
  <c r="GZ177" i="1"/>
  <c r="GZ175" i="1"/>
  <c r="GK183" i="1"/>
  <c r="GK181" i="1"/>
  <c r="GE183" i="1"/>
  <c r="GE181" i="1"/>
  <c r="GQ183" i="1"/>
  <c r="GQ181" i="1"/>
  <c r="GW181" i="1"/>
  <c r="GW183" i="1"/>
  <c r="FY181" i="1"/>
  <c r="FY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S98" i="1"/>
  <c r="FS96" i="1"/>
  <c r="GK86" i="1"/>
  <c r="GK84" i="1"/>
  <c r="GW86" i="1"/>
  <c r="GW84" i="1"/>
  <c r="GE98" i="1"/>
  <c r="GE96" i="1"/>
  <c r="FY84" i="1"/>
  <c r="FY8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FS181" i="1"/>
  <c r="GZ92" i="1"/>
  <c r="GZ90" i="1"/>
  <c r="FY187" i="1"/>
  <c r="FY189" i="1"/>
  <c r="FS189" i="1"/>
  <c r="FS187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FS104" i="1"/>
  <c r="FS102" i="1"/>
  <c r="FY92" i="1"/>
  <c r="FY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S195" i="1"/>
  <c r="FS193" i="1"/>
  <c r="GK195" i="1"/>
  <c r="GK193" i="1"/>
  <c r="FY195" i="1"/>
  <c r="FY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S110" i="1"/>
  <c r="FS108" i="1"/>
  <c r="GE110" i="1"/>
  <c r="GE108" i="1"/>
  <c r="FY98" i="1"/>
  <c r="FY96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A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<sst xmlns="http://schemas.openxmlformats.org/spreadsheetml/2006/main" count="9225" uniqueCount="108">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</sst>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4721122-DC75-4223-A8DD-8678CD780E0A}" protected="1">
  <header guid="{F4721122-DC75-4223-A8DD-8678CD780E0A}" dateTime="2019-03-15T17:21:38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D42" zoomScale="115" zoomScaleNormal="115" workbookViewId="0">
      <selection activeCell="BC218" sqref="BC218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P1" s="282" t="s">
        <v>103</v>
      </c>
      <c r="EQ1" s="282" t="s">
        <v>95</v>
      </c>
      <c r="ER1" s="282" t="s">
        <v>96</v>
      </c>
      <c r="ES1" s="1" t="s">
        <v>87</v>
      </c>
      <c r="ET1" s="282" t="s">
        <v>103</v>
      </c>
      <c r="EU1" s="3" t="s">
        <v>1</v>
      </c>
      <c r="EV1" s="3" t="s">
        <v>2</v>
      </c>
      <c r="EW1" s="3" t="s">
        <v>3</v>
      </c>
      <c r="EX1" s="3" t="s">
        <v>4</v>
      </c>
      <c r="EY1" s="3" t="s">
        <v>5</v>
      </c>
      <c r="EZ1" s="3" t="s">
        <v>6</v>
      </c>
      <c r="FA1" s="3" t="s">
        <v>7</v>
      </c>
      <c r="FB1" s="3" t="s">
        <v>8</v>
      </c>
      <c r="FC1" s="3" t="s">
        <v>9</v>
      </c>
      <c r="FD1" s="3" t="s">
        <v>10</v>
      </c>
      <c r="FE1" s="3" t="s">
        <v>11</v>
      </c>
      <c r="FF1" s="3" t="s">
        <v>12</v>
      </c>
      <c r="FG1" s="3" t="s">
        <v>13</v>
      </c>
      <c r="FH1" s="3" t="s">
        <v>14</v>
      </c>
      <c r="FI1" s="3" t="s">
        <v>15</v>
      </c>
      <c r="FJ1" s="3" t="s">
        <v>16</v>
      </c>
      <c r="FK1" s="3" t="s">
        <v>17</v>
      </c>
      <c r="FL1" s="3" t="s">
        <v>18</v>
      </c>
      <c r="FM1" s="3" t="s">
        <v>19</v>
      </c>
      <c r="FN1" s="3" t="s">
        <v>20</v>
      </c>
      <c r="FO1" s="3" t="s">
        <v>21</v>
      </c>
      <c r="FP1" s="3" t="s">
        <v>22</v>
      </c>
      <c r="FQ1" s="3" t="s">
        <v>23</v>
      </c>
      <c r="FR1" s="3" t="s">
        <v>24</v>
      </c>
      <c r="FS1" s="3" t="s">
        <v>25</v>
      </c>
      <c r="FT1" s="3" t="s">
        <v>26</v>
      </c>
      <c r="FU1" s="3" t="s">
        <v>27</v>
      </c>
      <c r="FV1" s="3" t="s">
        <v>28</v>
      </c>
      <c r="FW1" s="3" t="s">
        <v>29</v>
      </c>
      <c r="FX1" s="3" t="s">
        <v>30</v>
      </c>
      <c r="FY1" s="3" t="s">
        <v>31</v>
      </c>
      <c r="FZ1" s="3" t="s">
        <v>32</v>
      </c>
      <c r="GA1" s="3" t="s">
        <v>33</v>
      </c>
      <c r="GB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P2" t="s">
        <v>62</v>
      </c>
      <c r="EQ2" s="55">
        <v>1.1463000000000001</v>
      </c>
      <c r="ER2" s="55">
        <v>1.14428</v>
      </c>
      <c r="ES2" s="4" t="s">
        <v>36</v>
      </c>
      <c r="ET2" s="55">
        <v>1.137</v>
      </c>
      <c r="EU2" s="6">
        <v>-5.9999999999999995E-4</v>
      </c>
      <c r="EV2" s="6"/>
      <c r="EW2" s="6"/>
      <c r="EX2" s="6">
        <v>-2.0999999999999999E-3</v>
      </c>
      <c r="EY2" s="6">
        <v>-2.8999999999999998E-3</v>
      </c>
      <c r="EZ2" s="6">
        <v>0</v>
      </c>
      <c r="FA2" s="6">
        <v>-0.01</v>
      </c>
      <c r="FB2" s="6">
        <v>3.5999999999999999E-3</v>
      </c>
      <c r="FC2" s="6"/>
      <c r="FD2" s="6"/>
      <c r="FE2" s="6">
        <v>1.2999999999999999E-3</v>
      </c>
      <c r="FF2" s="6">
        <v>3.7000000000000002E-3</v>
      </c>
      <c r="FG2" s="6">
        <v>4.1000000000000003E-3</v>
      </c>
      <c r="FH2" s="6">
        <v>-2E-3</v>
      </c>
      <c r="FI2" s="6">
        <v>2.0999999999999999E-3</v>
      </c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7">
        <f t="shared" ref="FZ2:FZ37" si="6">MIN(EU2:FY2)</f>
        <v>-0.01</v>
      </c>
      <c r="GA2" s="7">
        <f t="shared" ref="GA2:GA37" si="7">AVERAGE(EU2:FY2)</f>
        <v>-2.5454545454545462E-4</v>
      </c>
      <c r="GB2" s="7">
        <f t="shared" ref="GB2:GB37" si="8">MAX(EU2:FY2)</f>
        <v>4.1000000000000003E-3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P3" t="s">
        <v>62</v>
      </c>
      <c r="EQ3" s="55">
        <v>1.2757000000000001</v>
      </c>
      <c r="ER3" s="55">
        <v>1.3101</v>
      </c>
      <c r="ES3" s="4" t="s">
        <v>37</v>
      </c>
      <c r="ET3" s="55">
        <v>1.3262</v>
      </c>
      <c r="EU3" s="6">
        <v>-3.5000000000000001E-3</v>
      </c>
      <c r="EV3" s="6"/>
      <c r="EW3" s="6"/>
      <c r="EX3" s="6">
        <v>-1.6000000000000001E-3</v>
      </c>
      <c r="EY3" s="6">
        <v>-1E-4</v>
      </c>
      <c r="EZ3" s="6">
        <v>-5.9999999999999995E-4</v>
      </c>
      <c r="FA3" s="6">
        <v>-6.6E-3</v>
      </c>
      <c r="FB3" s="6">
        <v>-5.1999999999999998E-3</v>
      </c>
      <c r="FC3" s="6"/>
      <c r="FD3" s="8"/>
      <c r="FE3" s="6">
        <v>1.04E-2</v>
      </c>
      <c r="FF3" s="6">
        <v>-6.1999999999999998E-3</v>
      </c>
      <c r="FG3" s="6">
        <v>2.0400000000000001E-2</v>
      </c>
      <c r="FH3" s="6">
        <v>-7.4000000000000003E-3</v>
      </c>
      <c r="FI3" s="6">
        <v>3.7000000000000002E-3</v>
      </c>
      <c r="FJ3" s="6"/>
      <c r="FK3" s="8"/>
      <c r="FL3" s="8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7">
        <f t="shared" si="6"/>
        <v>-7.4000000000000003E-3</v>
      </c>
      <c r="GA3" s="7">
        <f t="shared" si="7"/>
        <v>2.9999999999999992E-4</v>
      </c>
      <c r="GB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EQ4" s="55">
        <v>0.98160000000000003</v>
      </c>
      <c r="ER4" s="55">
        <v>0.99428000000000005</v>
      </c>
      <c r="ES4" s="4" t="s">
        <v>38</v>
      </c>
      <c r="ET4" s="55">
        <v>0.99790000000000001</v>
      </c>
      <c r="EU4" s="6">
        <v>1E-3</v>
      </c>
      <c r="EV4" s="6"/>
      <c r="EW4" s="6"/>
      <c r="EX4" s="6">
        <v>-2.0000000000000001E-4</v>
      </c>
      <c r="EY4" s="6">
        <v>5.5999999999999999E-3</v>
      </c>
      <c r="EZ4" s="6">
        <v>8.0000000000000004E-4</v>
      </c>
      <c r="FA4" s="6">
        <v>6.4999999999999997E-3</v>
      </c>
      <c r="FB4" s="6">
        <v>-3.2000000000000002E-3</v>
      </c>
      <c r="FC4" s="6"/>
      <c r="FD4" s="8"/>
      <c r="FE4" s="6">
        <v>2.8E-3</v>
      </c>
      <c r="FF4" s="6">
        <v>-2.8E-3</v>
      </c>
      <c r="FG4" s="6">
        <v>-4.1000000000000003E-3</v>
      </c>
      <c r="FH4" s="6">
        <v>1E-4</v>
      </c>
      <c r="FI4" s="6">
        <v>-1.6999999999999999E-3</v>
      </c>
      <c r="FJ4" s="6"/>
      <c r="FK4" s="8"/>
      <c r="FL4" s="8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7">
        <f t="shared" si="6"/>
        <v>-4.1000000000000003E-3</v>
      </c>
      <c r="GA4" s="7">
        <f t="shared" si="7"/>
        <v>4.3636363636363642E-4</v>
      </c>
      <c r="GB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EQ5" s="55">
        <v>109.613</v>
      </c>
      <c r="ER5" s="55">
        <v>108.76900000000001</v>
      </c>
      <c r="ES5" s="4" t="s">
        <v>39</v>
      </c>
      <c r="ET5" s="55">
        <v>111.372</v>
      </c>
      <c r="EU5" s="6">
        <v>5.0000000000000001E-3</v>
      </c>
      <c r="EV5" s="6"/>
      <c r="EW5" s="6"/>
      <c r="EX5" s="6">
        <v>-1.4E-3</v>
      </c>
      <c r="EY5" s="6">
        <v>1.2999999999999999E-3</v>
      </c>
      <c r="EZ5" s="6">
        <v>-1.1000000000000001E-3</v>
      </c>
      <c r="FA5" s="6">
        <v>-1.6000000000000001E-3</v>
      </c>
      <c r="FB5" s="6">
        <v>-3.5000000000000001E-3</v>
      </c>
      <c r="FC5" s="6"/>
      <c r="FD5" s="8"/>
      <c r="FE5" s="6">
        <v>5.9999999999999995E-4</v>
      </c>
      <c r="FF5" s="6">
        <v>1.1000000000000001E-3</v>
      </c>
      <c r="FG5" s="6">
        <v>-1.2999999999999999E-3</v>
      </c>
      <c r="FH5" s="6">
        <v>4.7999999999999996E-3</v>
      </c>
      <c r="FI5" s="6">
        <v>-1.8E-3</v>
      </c>
      <c r="FJ5" s="6"/>
      <c r="FK5" s="8"/>
      <c r="FL5" s="8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7">
        <f t="shared" si="6"/>
        <v>-3.5000000000000001E-3</v>
      </c>
      <c r="GA5" s="7">
        <f t="shared" si="7"/>
        <v>1.9090909090909087E-4</v>
      </c>
      <c r="GB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EQ6" s="55">
        <v>0.70489999999999997</v>
      </c>
      <c r="ER6" s="55">
        <v>0.72548000000000001</v>
      </c>
      <c r="ES6" s="4" t="s">
        <v>40</v>
      </c>
      <c r="ET6" s="55">
        <v>0.70920000000000005</v>
      </c>
      <c r="EU6" s="6">
        <v>-1.9E-3</v>
      </c>
      <c r="EV6" s="6"/>
      <c r="EW6" s="6"/>
      <c r="EX6" s="6">
        <v>2.3E-3</v>
      </c>
      <c r="EY6" s="6">
        <v>-1.1999999999999999E-3</v>
      </c>
      <c r="EZ6" s="6">
        <v>-7.4000000000000003E-3</v>
      </c>
      <c r="FA6" s="6">
        <v>-2.2000000000000001E-3</v>
      </c>
      <c r="FB6" s="6">
        <v>4.1999999999999997E-3</v>
      </c>
      <c r="FC6" s="6"/>
      <c r="FD6" s="8"/>
      <c r="FE6" s="6">
        <v>3.5999999999999999E-3</v>
      </c>
      <c r="FF6" s="6">
        <v>1.2999999999999999E-3</v>
      </c>
      <c r="FG6" s="6">
        <v>2.0999999999999999E-3</v>
      </c>
      <c r="FH6" s="6">
        <v>-3.8E-3</v>
      </c>
      <c r="FI6" s="6">
        <v>3.2000000000000002E-3</v>
      </c>
      <c r="FJ6" s="6"/>
      <c r="FK6" s="8"/>
      <c r="FL6" s="8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7">
        <f t="shared" si="6"/>
        <v>-7.4000000000000003E-3</v>
      </c>
      <c r="GA6" s="7">
        <f t="shared" si="7"/>
        <v>1.8181818181818033E-5</v>
      </c>
      <c r="GB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EQ7" s="55">
        <v>0.67154999999999998</v>
      </c>
      <c r="ER7" s="55">
        <v>0.69093000000000004</v>
      </c>
      <c r="ES7" s="4" t="s">
        <v>41</v>
      </c>
      <c r="ET7" s="55">
        <v>0.68071000000000004</v>
      </c>
      <c r="EU7" s="6">
        <v>-1.1999999999999999E-3</v>
      </c>
      <c r="EV7" s="6"/>
      <c r="EW7" s="6"/>
      <c r="EX7" s="6">
        <v>4.7999999999999996E-3</v>
      </c>
      <c r="EY7" s="6">
        <v>-3.0999999999999999E-3</v>
      </c>
      <c r="EZ7" s="6">
        <v>-4.1999999999999997E-3</v>
      </c>
      <c r="FA7" s="6">
        <v>-1.8E-3</v>
      </c>
      <c r="FB7" s="6">
        <v>7.7999999999999996E-3</v>
      </c>
      <c r="FC7" s="6"/>
      <c r="FD7" s="8"/>
      <c r="FE7" s="6">
        <v>4.1999999999999997E-3</v>
      </c>
      <c r="FF7" s="6">
        <v>4.1999999999999997E-3</v>
      </c>
      <c r="FG7" s="6">
        <v>-5.9999999999999995E-4</v>
      </c>
      <c r="FH7" s="6">
        <v>-4.5999999999999999E-3</v>
      </c>
      <c r="FI7" s="6">
        <v>3.8999999999999998E-3</v>
      </c>
      <c r="FJ7" s="6"/>
      <c r="FK7" s="8"/>
      <c r="FL7" s="8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7">
        <f t="shared" si="6"/>
        <v>-4.5999999999999999E-3</v>
      </c>
      <c r="GA7" s="7">
        <f t="shared" si="7"/>
        <v>8.545454545454544E-4</v>
      </c>
      <c r="GB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EQ8" s="55">
        <v>1.3637999999999999</v>
      </c>
      <c r="ER8" s="55">
        <v>1.31351</v>
      </c>
      <c r="ES8" s="4" t="s">
        <v>42</v>
      </c>
      <c r="ET8" s="55">
        <v>1.3168599999999999</v>
      </c>
      <c r="EU8" s="6">
        <v>9.7000000000000003E-3</v>
      </c>
      <c r="EV8" s="6"/>
      <c r="EW8" s="6"/>
      <c r="EX8" s="6">
        <v>8.0000000000000004E-4</v>
      </c>
      <c r="EY8" s="6">
        <v>3.8999999999999998E-3</v>
      </c>
      <c r="EZ8" s="6">
        <v>6.6E-3</v>
      </c>
      <c r="FA8" s="6">
        <v>1E-3</v>
      </c>
      <c r="FB8" s="6">
        <v>-2.7000000000000001E-3</v>
      </c>
      <c r="FC8" s="6"/>
      <c r="FD8" s="9"/>
      <c r="FE8" s="6">
        <v>-1.4E-3</v>
      </c>
      <c r="FF8" s="6">
        <v>-2.3E-3</v>
      </c>
      <c r="FG8" s="6">
        <v>-3.8999999999999998E-3</v>
      </c>
      <c r="FH8" s="6">
        <v>2.0999999999999999E-3</v>
      </c>
      <c r="FI8" s="6">
        <v>1E-3</v>
      </c>
      <c r="FJ8" s="6"/>
      <c r="FK8" s="9"/>
      <c r="FL8" s="9"/>
      <c r="FM8" s="6"/>
      <c r="FN8" s="6"/>
      <c r="FO8" s="6"/>
      <c r="FP8" s="6"/>
      <c r="FQ8" s="6"/>
      <c r="FR8" s="10"/>
      <c r="FS8" s="10"/>
      <c r="FT8" s="6"/>
      <c r="FU8" s="6"/>
      <c r="FV8" s="6"/>
      <c r="FW8" s="6"/>
      <c r="FX8" s="6"/>
      <c r="FY8" s="6"/>
      <c r="FZ8" s="7">
        <f t="shared" si="6"/>
        <v>-3.8999999999999998E-3</v>
      </c>
      <c r="GA8" s="7">
        <f t="shared" si="7"/>
        <v>1.3454545454545453E-3</v>
      </c>
      <c r="GB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EQ9" s="284"/>
      <c r="ER9" s="12"/>
      <c r="ES9" s="11" t="s">
        <v>43</v>
      </c>
      <c r="ET9" s="12"/>
      <c r="EU9" s="13">
        <f t="shared" ref="EU9:FE9" si="18">SUM( -EU2, -EU3,EU4,EU5, -EU6, -EU7,EU8)</f>
        <v>2.2900000000000004E-2</v>
      </c>
      <c r="EV9" s="13">
        <f t="shared" si="18"/>
        <v>0</v>
      </c>
      <c r="EW9" s="13">
        <f t="shared" si="18"/>
        <v>0</v>
      </c>
      <c r="EX9" s="13">
        <f t="shared" si="18"/>
        <v>-4.1999999999999989E-3</v>
      </c>
      <c r="EY9" s="13">
        <f t="shared" si="18"/>
        <v>1.8099999999999998E-2</v>
      </c>
      <c r="EZ9" s="13">
        <f t="shared" si="18"/>
        <v>1.8500000000000003E-2</v>
      </c>
      <c r="FA9" s="13">
        <f t="shared" si="18"/>
        <v>2.6499999999999999E-2</v>
      </c>
      <c r="FB9" s="13">
        <f t="shared" si="18"/>
        <v>-1.9799999999999998E-2</v>
      </c>
      <c r="FC9" s="13">
        <f t="shared" si="18"/>
        <v>0</v>
      </c>
      <c r="FD9" s="13">
        <f t="shared" si="18"/>
        <v>0</v>
      </c>
      <c r="FE9" s="13">
        <f t="shared" si="18"/>
        <v>-1.7499999999999995E-2</v>
      </c>
      <c r="FF9" s="13">
        <f t="shared" ref="FF9:FQ9" si="19">SUM( -FF2, -FF3,FF4,FF5, -FF6, -FF7,FF8)</f>
        <v>-7.0000000000000001E-3</v>
      </c>
      <c r="FG9" s="13">
        <f t="shared" si="19"/>
        <v>-3.5299999999999998E-2</v>
      </c>
      <c r="FH9" s="13">
        <f t="shared" si="19"/>
        <v>2.4800000000000003E-2</v>
      </c>
      <c r="FI9" s="13">
        <f t="shared" si="19"/>
        <v>-1.5399999999999997E-2</v>
      </c>
      <c r="FJ9" s="13">
        <f t="shared" si="19"/>
        <v>0</v>
      </c>
      <c r="FK9" s="13">
        <f t="shared" si="19"/>
        <v>0</v>
      </c>
      <c r="FL9" s="13">
        <f t="shared" si="19"/>
        <v>0</v>
      </c>
      <c r="FM9" s="13">
        <f t="shared" si="19"/>
        <v>0</v>
      </c>
      <c r="FN9" s="13">
        <f t="shared" si="19"/>
        <v>0</v>
      </c>
      <c r="FO9" s="13">
        <f t="shared" si="19"/>
        <v>0</v>
      </c>
      <c r="FP9" s="13">
        <f t="shared" si="19"/>
        <v>0</v>
      </c>
      <c r="FQ9" s="13">
        <f t="shared" si="19"/>
        <v>0</v>
      </c>
      <c r="FR9" s="13">
        <f t="shared" ref="FR9:FY9" si="20">SUM( -FR2, -FR3,FR4,FR5, -FR6, -FR7,FR8)</f>
        <v>0</v>
      </c>
      <c r="FS9" s="13">
        <f t="shared" si="20"/>
        <v>0</v>
      </c>
      <c r="FT9" s="13">
        <f t="shared" si="20"/>
        <v>0</v>
      </c>
      <c r="FU9" s="13">
        <f t="shared" si="20"/>
        <v>0</v>
      </c>
      <c r="FV9" s="13">
        <f t="shared" si="20"/>
        <v>0</v>
      </c>
      <c r="FW9" s="13">
        <f t="shared" si="20"/>
        <v>0</v>
      </c>
      <c r="FX9" s="13">
        <f t="shared" si="20"/>
        <v>0</v>
      </c>
      <c r="FY9" s="13">
        <f t="shared" si="20"/>
        <v>0</v>
      </c>
      <c r="FZ9" s="7">
        <f t="shared" si="6"/>
        <v>-3.5299999999999998E-2</v>
      </c>
      <c r="GA9" s="7">
        <f t="shared" si="7"/>
        <v>3.7419354838709722E-4</v>
      </c>
      <c r="GB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EQ10" s="55">
        <v>0.89770000000000005</v>
      </c>
      <c r="ER10" s="55">
        <v>0.87333000000000005</v>
      </c>
      <c r="ES10" s="4" t="s">
        <v>44</v>
      </c>
      <c r="ET10" s="55">
        <v>0.85709999999999997</v>
      </c>
      <c r="EU10" s="6">
        <v>2.8999999999999998E-3</v>
      </c>
      <c r="EV10" s="6"/>
      <c r="EW10" s="6"/>
      <c r="EX10" s="6">
        <v>1E-4</v>
      </c>
      <c r="EY10" s="6">
        <v>-2.8999999999999998E-3</v>
      </c>
      <c r="EZ10" s="6">
        <v>5.9999999999999995E-4</v>
      </c>
      <c r="FA10" s="6">
        <v>-3.0999999999999999E-3</v>
      </c>
      <c r="FB10" s="6">
        <v>8.9999999999999993E-3</v>
      </c>
      <c r="FC10" s="6"/>
      <c r="FD10" s="14"/>
      <c r="FE10" s="6">
        <v>-8.8000000000000005E-3</v>
      </c>
      <c r="FF10" s="6">
        <v>1.03E-2</v>
      </c>
      <c r="FG10" s="6">
        <v>-1.5900000000000001E-2</v>
      </c>
      <c r="FH10" s="6">
        <v>5.4999999999999997E-3</v>
      </c>
      <c r="FI10" s="6">
        <v>-1.6000000000000001E-3</v>
      </c>
      <c r="FJ10" s="6"/>
      <c r="FK10" s="14"/>
      <c r="FL10" s="14"/>
      <c r="FM10" s="6"/>
      <c r="FN10" s="6"/>
      <c r="FO10" s="6"/>
      <c r="FP10" s="6"/>
      <c r="FQ10" s="6"/>
      <c r="FR10" s="15"/>
      <c r="FS10" s="15"/>
      <c r="FT10" s="6"/>
      <c r="FU10" s="6"/>
      <c r="FV10" s="6"/>
      <c r="FW10" s="6"/>
      <c r="FX10" s="6"/>
      <c r="FY10" s="6"/>
      <c r="FZ10" s="16">
        <f t="shared" si="6"/>
        <v>-1.5900000000000001E-2</v>
      </c>
      <c r="GA10" s="16">
        <f t="shared" si="7"/>
        <v>-3.5454545454545466E-4</v>
      </c>
      <c r="GB10" s="16">
        <f t="shared" si="8"/>
        <v>1.03E-2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EQ11" s="55">
        <v>1.1255999999999999</v>
      </c>
      <c r="ER11" s="55">
        <v>1.1378200000000001</v>
      </c>
      <c r="ES11" s="4" t="s">
        <v>45</v>
      </c>
      <c r="ET11" s="55">
        <v>1.1345799999999999</v>
      </c>
      <c r="EU11" s="6">
        <v>5.0000000000000001E-4</v>
      </c>
      <c r="EV11" s="6"/>
      <c r="EW11" s="6"/>
      <c r="EX11" s="6">
        <v>-2.2000000000000001E-3</v>
      </c>
      <c r="EY11" s="6">
        <v>2.7000000000000001E-3</v>
      </c>
      <c r="EZ11" s="6">
        <v>1E-3</v>
      </c>
      <c r="FA11" s="6">
        <v>-3.5999999999999999E-3</v>
      </c>
      <c r="FB11" s="6">
        <v>8.0000000000000004E-4</v>
      </c>
      <c r="FC11" s="6"/>
      <c r="FD11" s="8"/>
      <c r="FE11" s="6">
        <v>4.3E-3</v>
      </c>
      <c r="FF11" s="6">
        <v>1E-3</v>
      </c>
      <c r="FG11" s="6">
        <v>-2.9999999999999997E-4</v>
      </c>
      <c r="FH11" s="6">
        <v>-2E-3</v>
      </c>
      <c r="FI11" s="6">
        <v>2.9999999999999997E-4</v>
      </c>
      <c r="FJ11" s="6"/>
      <c r="FK11" s="8"/>
      <c r="FL11" s="8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16">
        <f t="shared" si="6"/>
        <v>-3.5999999999999999E-3</v>
      </c>
      <c r="GA11" s="16">
        <f t="shared" si="7"/>
        <v>2.2727272727272733E-4</v>
      </c>
      <c r="GB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EQ12" s="55">
        <v>125.81</v>
      </c>
      <c r="ER12" s="55">
        <v>124.464</v>
      </c>
      <c r="ES12" s="4" t="s">
        <v>46</v>
      </c>
      <c r="ET12" s="55">
        <v>126.628</v>
      </c>
      <c r="EU12" s="6">
        <v>4.3E-3</v>
      </c>
      <c r="EV12" s="6"/>
      <c r="EW12" s="6"/>
      <c r="EX12" s="6">
        <v>-3.0000000000000001E-3</v>
      </c>
      <c r="EY12" s="6">
        <v>-1.6999999999999999E-3</v>
      </c>
      <c r="EZ12" s="6">
        <v>-1.1000000000000001E-3</v>
      </c>
      <c r="FA12" s="6">
        <v>-1.17E-2</v>
      </c>
      <c r="FB12" s="6">
        <v>6.9999999999999999E-4</v>
      </c>
      <c r="FC12" s="6"/>
      <c r="FD12" s="8"/>
      <c r="FE12" s="6">
        <v>1.9E-3</v>
      </c>
      <c r="FF12" s="6">
        <v>5.0000000000000001E-3</v>
      </c>
      <c r="FG12" s="6">
        <v>2.7000000000000001E-3</v>
      </c>
      <c r="FH12" s="6">
        <v>2.8999999999999998E-3</v>
      </c>
      <c r="FI12" s="6">
        <v>2.9999999999999997E-4</v>
      </c>
      <c r="FJ12" s="6"/>
      <c r="FK12" s="8"/>
      <c r="FL12" s="8"/>
      <c r="FM12" s="6"/>
      <c r="FN12" s="6"/>
      <c r="FO12" s="6"/>
      <c r="FP12" s="6"/>
      <c r="FQ12" s="17"/>
      <c r="FR12" s="6"/>
      <c r="FS12" s="6"/>
      <c r="FT12" s="6"/>
      <c r="FU12" s="6"/>
      <c r="FV12" s="6"/>
      <c r="FW12" s="6"/>
      <c r="FX12" s="6"/>
      <c r="FY12" s="6"/>
      <c r="FZ12" s="16">
        <f t="shared" si="6"/>
        <v>-1.17E-2</v>
      </c>
      <c r="GA12" s="16">
        <f t="shared" si="7"/>
        <v>2.727272727272727E-5</v>
      </c>
      <c r="GB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EQ13" s="55">
        <v>1.6263000000000001</v>
      </c>
      <c r="ER13" s="55">
        <v>1.5771999999999999</v>
      </c>
      <c r="ES13" s="4" t="s">
        <v>47</v>
      </c>
      <c r="ET13" s="55">
        <v>1.60215</v>
      </c>
      <c r="EU13" s="6">
        <v>1.8E-3</v>
      </c>
      <c r="EV13" s="6"/>
      <c r="EW13" s="6"/>
      <c r="EX13" s="6">
        <v>-3.5000000000000001E-3</v>
      </c>
      <c r="EY13" s="6">
        <v>-1.6000000000000001E-3</v>
      </c>
      <c r="EZ13" s="6">
        <v>7.7000000000000002E-3</v>
      </c>
      <c r="FA13" s="6">
        <v>-7.4999999999999997E-3</v>
      </c>
      <c r="FB13" s="6">
        <v>-6.9999999999999999E-4</v>
      </c>
      <c r="FC13" s="6"/>
      <c r="FD13" s="8"/>
      <c r="FE13" s="6">
        <v>-1.5E-3</v>
      </c>
      <c r="FF13" s="6">
        <v>2.7000000000000001E-3</v>
      </c>
      <c r="FG13" s="6">
        <v>2.0999999999999999E-3</v>
      </c>
      <c r="FH13" s="6">
        <v>2.0999999999999999E-3</v>
      </c>
      <c r="FI13" s="6">
        <v>-1E-3</v>
      </c>
      <c r="FJ13" s="6"/>
      <c r="FK13" s="8"/>
      <c r="FL13" s="8"/>
      <c r="FM13" s="6"/>
      <c r="FN13" s="6"/>
      <c r="FO13" s="6"/>
      <c r="FP13" s="6"/>
      <c r="FQ13" s="6"/>
      <c r="FR13" s="6"/>
      <c r="FS13" s="6"/>
      <c r="FT13" s="6"/>
      <c r="FU13" s="6"/>
      <c r="FV13" s="17"/>
      <c r="FW13" s="6"/>
      <c r="FX13" s="6"/>
      <c r="FY13" s="6"/>
      <c r="FZ13" s="16">
        <f t="shared" si="6"/>
        <v>-7.4999999999999997E-3</v>
      </c>
      <c r="GA13" s="16">
        <f t="shared" si="7"/>
        <v>5.4545454545454607E-5</v>
      </c>
      <c r="GB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EQ14" s="55">
        <v>1.7045999999999999</v>
      </c>
      <c r="ER14" s="55">
        <v>1.6559999999999999</v>
      </c>
      <c r="ES14" s="4" t="s">
        <v>48</v>
      </c>
      <c r="ET14" s="55">
        <v>1.6697</v>
      </c>
      <c r="EU14" s="6">
        <v>6.9999999999999999E-4</v>
      </c>
      <c r="EV14" s="6"/>
      <c r="EW14" s="6"/>
      <c r="EX14" s="6">
        <v>-5.4000000000000003E-3</v>
      </c>
      <c r="EY14" s="6">
        <v>6.9999999999999999E-4</v>
      </c>
      <c r="EZ14" s="6">
        <v>4.4999999999999997E-3</v>
      </c>
      <c r="FA14" s="6">
        <v>-7.7999999999999996E-3</v>
      </c>
      <c r="FB14" s="6">
        <v>-3.7000000000000002E-3</v>
      </c>
      <c r="FC14" s="6"/>
      <c r="FD14" s="8"/>
      <c r="FE14" s="6">
        <v>-2.5000000000000001E-3</v>
      </c>
      <c r="FF14" s="6">
        <v>-4.0000000000000002E-4</v>
      </c>
      <c r="FG14" s="6">
        <v>4.7000000000000002E-3</v>
      </c>
      <c r="FH14" s="6">
        <v>2.7000000000000001E-3</v>
      </c>
      <c r="FI14" s="6">
        <v>-1E-3</v>
      </c>
      <c r="FJ14" s="6"/>
      <c r="FK14" s="8"/>
      <c r="FL14" s="8"/>
      <c r="FM14" s="6"/>
      <c r="FN14" s="6"/>
      <c r="FO14" s="6"/>
      <c r="FP14" s="6"/>
      <c r="FQ14" s="17"/>
      <c r="FR14" s="6"/>
      <c r="FS14" s="6"/>
      <c r="FT14" s="6"/>
      <c r="FU14" s="6"/>
      <c r="FV14" s="6"/>
      <c r="FW14" s="6"/>
      <c r="FX14" s="6"/>
      <c r="FY14" s="6"/>
      <c r="FZ14" s="16">
        <f t="shared" si="6"/>
        <v>-7.7999999999999996E-3</v>
      </c>
      <c r="GA14" s="16">
        <f t="shared" si="7"/>
        <v>-6.8181818181818176E-4</v>
      </c>
      <c r="GB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EQ15" s="55">
        <v>1.5636000000000001</v>
      </c>
      <c r="ER15" s="55">
        <v>1.50302</v>
      </c>
      <c r="ES15" s="4" t="s">
        <v>49</v>
      </c>
      <c r="ET15" s="55">
        <v>1.4972399999999999</v>
      </c>
      <c r="EU15" s="6">
        <v>9.1000000000000004E-3</v>
      </c>
      <c r="EV15" s="6"/>
      <c r="EW15" s="6"/>
      <c r="EX15" s="6">
        <v>-1.1999999999999999E-3</v>
      </c>
      <c r="EY15" s="6">
        <v>1E-3</v>
      </c>
      <c r="EZ15" s="6">
        <v>6.6E-3</v>
      </c>
      <c r="FA15" s="6">
        <v>-8.8999999999999999E-3</v>
      </c>
      <c r="FB15" s="6">
        <v>1E-3</v>
      </c>
      <c r="FC15" s="6"/>
      <c r="FD15" s="9"/>
      <c r="FE15" s="6">
        <v>0</v>
      </c>
      <c r="FF15" s="6">
        <v>1.2999999999999999E-3</v>
      </c>
      <c r="FG15" s="6">
        <v>2.0000000000000001E-4</v>
      </c>
      <c r="FH15" s="6">
        <v>0</v>
      </c>
      <c r="FI15" s="6">
        <v>3.0999999999999999E-3</v>
      </c>
      <c r="FJ15" s="6"/>
      <c r="FK15" s="9"/>
      <c r="FL15" s="9"/>
      <c r="FM15" s="6"/>
      <c r="FN15" s="6"/>
      <c r="FO15" s="6"/>
      <c r="FP15" s="6"/>
      <c r="FQ15" s="6"/>
      <c r="FR15" s="10"/>
      <c r="FS15" s="10"/>
      <c r="FT15" s="6"/>
      <c r="FU15" s="6"/>
      <c r="FV15" s="6"/>
      <c r="FW15" s="6"/>
      <c r="FX15" s="6"/>
      <c r="FY15" s="6"/>
      <c r="FZ15" s="16">
        <f t="shared" si="6"/>
        <v>-8.8999999999999999E-3</v>
      </c>
      <c r="GA15" s="16">
        <f t="shared" si="7"/>
        <v>1.1090909090909094E-3</v>
      </c>
      <c r="GB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EQ16" s="285"/>
      <c r="ER16" s="19"/>
      <c r="ES16" s="18" t="s">
        <v>50</v>
      </c>
      <c r="ET16" s="19"/>
      <c r="EU16" s="20">
        <f>SUM(EU2,EU10:EU15)</f>
        <v>1.8700000000000001E-2</v>
      </c>
      <c r="EV16" s="20">
        <f>SUM(EV2,EV10:EV15)</f>
        <v>0</v>
      </c>
      <c r="EW16" s="20">
        <f>SUM(EW2,EW10:EW15)</f>
        <v>0</v>
      </c>
      <c r="EX16" s="20">
        <f>SUM(EX2,EX10:EX15)</f>
        <v>-1.7300000000000003E-2</v>
      </c>
      <c r="EY16" s="20">
        <f t="shared" ref="EY16:FE16" si="28">SUM(EY2,EY10:EY15)</f>
        <v>-4.6999999999999993E-3</v>
      </c>
      <c r="EZ16" s="20">
        <f t="shared" si="28"/>
        <v>1.9299999999999998E-2</v>
      </c>
      <c r="FA16" s="20">
        <f t="shared" si="28"/>
        <v>-5.2600000000000001E-2</v>
      </c>
      <c r="FB16" s="20">
        <f t="shared" si="28"/>
        <v>1.0700000000000001E-2</v>
      </c>
      <c r="FC16" s="20">
        <f t="shared" si="28"/>
        <v>0</v>
      </c>
      <c r="FD16" s="20">
        <f t="shared" si="28"/>
        <v>0</v>
      </c>
      <c r="FE16" s="20">
        <f t="shared" si="28"/>
        <v>-5.3000000000000009E-3</v>
      </c>
      <c r="FF16" s="20">
        <f t="shared" ref="FF16:FV16" si="29">SUM(FF2,FF10:FF15)</f>
        <v>2.3599999999999999E-2</v>
      </c>
      <c r="FG16" s="20">
        <f t="shared" si="29"/>
        <v>-2.4000000000000024E-3</v>
      </c>
      <c r="FH16" s="20">
        <f t="shared" si="29"/>
        <v>9.1999999999999998E-3</v>
      </c>
      <c r="FI16" s="20">
        <f t="shared" si="29"/>
        <v>2.1999999999999997E-3</v>
      </c>
      <c r="FJ16" s="20">
        <f t="shared" si="29"/>
        <v>0</v>
      </c>
      <c r="FK16" s="20">
        <f t="shared" si="29"/>
        <v>0</v>
      </c>
      <c r="FL16" s="20">
        <f t="shared" si="29"/>
        <v>0</v>
      </c>
      <c r="FM16" s="20">
        <f t="shared" si="29"/>
        <v>0</v>
      </c>
      <c r="FN16" s="20">
        <f t="shared" si="29"/>
        <v>0</v>
      </c>
      <c r="FO16" s="20">
        <f t="shared" si="29"/>
        <v>0</v>
      </c>
      <c r="FP16" s="20">
        <f t="shared" si="29"/>
        <v>0</v>
      </c>
      <c r="FQ16" s="20">
        <f t="shared" si="29"/>
        <v>0</v>
      </c>
      <c r="FR16" s="20">
        <f t="shared" si="29"/>
        <v>0</v>
      </c>
      <c r="FS16" s="20">
        <f t="shared" si="29"/>
        <v>0</v>
      </c>
      <c r="FT16" s="20">
        <f t="shared" si="29"/>
        <v>0</v>
      </c>
      <c r="FU16" s="20">
        <f t="shared" si="29"/>
        <v>0</v>
      </c>
      <c r="FV16" s="20">
        <f t="shared" si="29"/>
        <v>0</v>
      </c>
      <c r="FW16" s="20">
        <f>SUM(FW2,FW10,FW11,FW12,FW13,FW14,FW15)</f>
        <v>0</v>
      </c>
      <c r="FX16" s="20">
        <f>SUM(FX2,FX10:FX15)</f>
        <v>0</v>
      </c>
      <c r="FY16" s="20">
        <f>SUM(FY10,FY11,FY12,FY13,FY14,FY15,FY2)</f>
        <v>0</v>
      </c>
      <c r="FZ16" s="16">
        <f t="shared" si="6"/>
        <v>-5.2600000000000001E-2</v>
      </c>
      <c r="GA16" s="16">
        <f t="shared" si="7"/>
        <v>4.5161290322580345E-5</v>
      </c>
      <c r="GB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EQ17" s="55">
        <v>1.2522</v>
      </c>
      <c r="ER17" s="55">
        <v>1.3025899999999999</v>
      </c>
      <c r="ES17" s="21" t="s">
        <v>51</v>
      </c>
      <c r="ET17" s="55">
        <v>1.3233999999999999</v>
      </c>
      <c r="EU17" s="6">
        <v>-2.5999999999999999E-3</v>
      </c>
      <c r="EV17" s="6"/>
      <c r="EW17" s="6"/>
      <c r="EX17" s="6">
        <v>-8.0000000000000004E-4</v>
      </c>
      <c r="EY17" s="6">
        <v>5.4999999999999997E-3</v>
      </c>
      <c r="EZ17" s="6">
        <v>1E-4</v>
      </c>
      <c r="FA17" s="6">
        <v>-2.0000000000000001E-4</v>
      </c>
      <c r="FB17" s="6">
        <v>-8.5000000000000006E-3</v>
      </c>
      <c r="FC17" s="6"/>
      <c r="FD17" s="14"/>
      <c r="FE17" s="6">
        <v>1.3100000000000001E-2</v>
      </c>
      <c r="FF17" s="6">
        <v>-8.8999999999999999E-3</v>
      </c>
      <c r="FG17" s="6">
        <v>1.6199999999999999E-2</v>
      </c>
      <c r="FH17" s="6">
        <v>-7.3000000000000001E-3</v>
      </c>
      <c r="FI17" s="6">
        <v>1.9E-3</v>
      </c>
      <c r="FJ17" s="6"/>
      <c r="FK17" s="14"/>
      <c r="FL17" s="14"/>
      <c r="FM17" s="6"/>
      <c r="FN17" s="6"/>
      <c r="FO17" s="6"/>
      <c r="FP17" s="6"/>
      <c r="FQ17" s="6"/>
      <c r="FR17" s="15"/>
      <c r="FS17" s="15"/>
      <c r="FT17" s="6"/>
      <c r="FU17" s="6"/>
      <c r="FV17" s="6"/>
      <c r="FW17" s="6"/>
      <c r="FX17" s="6"/>
      <c r="FY17" s="6"/>
      <c r="FZ17" s="22">
        <f t="shared" si="6"/>
        <v>-8.8999999999999999E-3</v>
      </c>
      <c r="GA17" s="22">
        <f t="shared" si="7"/>
        <v>7.7272727272727259E-4</v>
      </c>
      <c r="GB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EQ18" s="55">
        <v>139.83000000000001</v>
      </c>
      <c r="ER18" s="55">
        <v>142.5</v>
      </c>
      <c r="ES18" s="21" t="s">
        <v>52</v>
      </c>
      <c r="ET18" s="55">
        <v>147.697</v>
      </c>
      <c r="EU18" s="6">
        <v>1.5E-3</v>
      </c>
      <c r="EV18" s="6"/>
      <c r="EW18" s="6"/>
      <c r="EX18" s="6">
        <v>-2.5999999999999999E-3</v>
      </c>
      <c r="EY18" s="6">
        <v>1.5E-3</v>
      </c>
      <c r="EZ18" s="6">
        <v>-1.6999999999999999E-3</v>
      </c>
      <c r="FA18" s="6">
        <v>-8.2000000000000007E-3</v>
      </c>
      <c r="FB18" s="6">
        <v>-8.5000000000000006E-3</v>
      </c>
      <c r="FC18" s="6"/>
      <c r="FD18" s="8"/>
      <c r="FE18" s="6">
        <v>1.0999999999999999E-2</v>
      </c>
      <c r="FF18" s="6">
        <v>-5.0000000000000001E-3</v>
      </c>
      <c r="FG18" s="6">
        <v>1.9400000000000001E-2</v>
      </c>
      <c r="FH18" s="6">
        <v>-2.5000000000000001E-3</v>
      </c>
      <c r="FI18" s="6">
        <v>1.8E-3</v>
      </c>
      <c r="FJ18" s="6"/>
      <c r="FK18" s="8"/>
      <c r="FL18" s="8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22">
        <f t="shared" si="6"/>
        <v>-8.5000000000000006E-3</v>
      </c>
      <c r="GA18" s="22">
        <f t="shared" si="7"/>
        <v>6.0909090909090874E-4</v>
      </c>
      <c r="GB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EQ19" s="55">
        <v>1.8096000000000001</v>
      </c>
      <c r="ER19" s="55">
        <v>1.8057000000000001</v>
      </c>
      <c r="ES19" s="21" t="s">
        <v>53</v>
      </c>
      <c r="ET19" s="55">
        <v>1.86887</v>
      </c>
      <c r="EU19" s="6">
        <v>-1.1999999999999999E-3</v>
      </c>
      <c r="EV19" s="6"/>
      <c r="EW19" s="6"/>
      <c r="EX19" s="6">
        <v>-3.3E-3</v>
      </c>
      <c r="EY19" s="6">
        <v>1.4E-3</v>
      </c>
      <c r="EZ19" s="6">
        <v>7.1999999999999998E-3</v>
      </c>
      <c r="FA19" s="6">
        <v>-4.1999999999999997E-3</v>
      </c>
      <c r="FB19" s="6">
        <v>-9.4000000000000004E-3</v>
      </c>
      <c r="FC19" s="6"/>
      <c r="FD19" s="8"/>
      <c r="FE19" s="6">
        <v>7.1999999999999998E-3</v>
      </c>
      <c r="FF19" s="6">
        <v>-7.3000000000000001E-3</v>
      </c>
      <c r="FG19" s="6">
        <v>1.8700000000000001E-2</v>
      </c>
      <c r="FH19" s="6">
        <v>-3.5000000000000001E-3</v>
      </c>
      <c r="FI19" s="6">
        <v>5.0000000000000001E-4</v>
      </c>
      <c r="FJ19" s="6"/>
      <c r="FK19" s="8"/>
      <c r="FL19" s="8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22">
        <f t="shared" si="6"/>
        <v>-9.4000000000000004E-3</v>
      </c>
      <c r="GA19" s="22">
        <f t="shared" si="7"/>
        <v>5.545454545454547E-4</v>
      </c>
      <c r="GB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EQ20" s="55">
        <v>1.8977999999999999</v>
      </c>
      <c r="ER20" s="55">
        <v>1.8957599999999999</v>
      </c>
      <c r="ES20" s="4" t="s">
        <v>54</v>
      </c>
      <c r="ET20" s="55">
        <v>1.94747</v>
      </c>
      <c r="EU20" s="6">
        <v>-2.2000000000000001E-3</v>
      </c>
      <c r="EV20" s="6"/>
      <c r="EW20" s="6"/>
      <c r="EX20" s="6">
        <v>-5.7999999999999996E-3</v>
      </c>
      <c r="EY20" s="6">
        <v>3.5000000000000001E-3</v>
      </c>
      <c r="EZ20" s="6">
        <v>3.5000000000000001E-3</v>
      </c>
      <c r="FA20" s="6">
        <v>-4.7000000000000002E-3</v>
      </c>
      <c r="FB20" s="6">
        <v>-1.24E-2</v>
      </c>
      <c r="FC20" s="6"/>
      <c r="FD20" s="8"/>
      <c r="FE20" s="6">
        <v>6.3E-3</v>
      </c>
      <c r="FF20" s="6">
        <v>-1.06E-2</v>
      </c>
      <c r="FG20" s="6">
        <v>2.1299999999999999E-2</v>
      </c>
      <c r="FH20" s="6">
        <v>-2.8E-3</v>
      </c>
      <c r="FI20" s="6">
        <v>1E-4</v>
      </c>
      <c r="FJ20" s="6"/>
      <c r="FK20" s="8"/>
      <c r="FL20" s="8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22">
        <f t="shared" si="6"/>
        <v>-1.24E-2</v>
      </c>
      <c r="GA20" s="22">
        <f t="shared" si="7"/>
        <v>-3.4545454545454517E-4</v>
      </c>
      <c r="GB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EQ21" s="55">
        <v>1.7393000000000001</v>
      </c>
      <c r="ER21" s="55">
        <v>1.7208300000000001</v>
      </c>
      <c r="ES21" s="4" t="s">
        <v>55</v>
      </c>
      <c r="ET21" s="55">
        <v>1.7461800000000001</v>
      </c>
      <c r="EU21" s="6">
        <v>6.1000000000000004E-3</v>
      </c>
      <c r="EV21" s="6"/>
      <c r="EW21" s="6"/>
      <c r="EX21" s="6">
        <v>-8.0000000000000004E-4</v>
      </c>
      <c r="EY21" s="6">
        <v>4.0000000000000001E-3</v>
      </c>
      <c r="EZ21" s="6">
        <v>6.0000000000000001E-3</v>
      </c>
      <c r="FA21" s="6">
        <v>-5.4999999999999997E-3</v>
      </c>
      <c r="FB21" s="6">
        <v>-7.4999999999999997E-3</v>
      </c>
      <c r="FC21" s="6"/>
      <c r="FD21" s="9"/>
      <c r="FE21" s="6">
        <v>8.8999999999999999E-3</v>
      </c>
      <c r="FF21" s="6">
        <v>-8.6E-3</v>
      </c>
      <c r="FG21" s="6">
        <v>1.66E-2</v>
      </c>
      <c r="FH21" s="6">
        <v>-5.4000000000000003E-3</v>
      </c>
      <c r="FI21" s="6">
        <v>4.5999999999999999E-3</v>
      </c>
      <c r="FJ21" s="6"/>
      <c r="FK21" s="9"/>
      <c r="FL21" s="9"/>
      <c r="FM21" s="6"/>
      <c r="FN21" s="6"/>
      <c r="FO21" s="6"/>
      <c r="FP21" s="6"/>
      <c r="FQ21" s="6"/>
      <c r="FR21" s="10"/>
      <c r="FS21" s="10"/>
      <c r="FT21" s="6"/>
      <c r="FU21" s="6"/>
      <c r="FV21" s="6"/>
      <c r="FW21" s="6"/>
      <c r="FX21" s="6"/>
      <c r="FY21" s="6"/>
      <c r="FZ21" s="22">
        <f t="shared" si="6"/>
        <v>-8.6E-3</v>
      </c>
      <c r="GA21" s="22">
        <f t="shared" si="7"/>
        <v>1.6727272727272728E-3</v>
      </c>
      <c r="GB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EQ22" s="286"/>
      <c r="ER22" s="24"/>
      <c r="ES22" s="23" t="s">
        <v>56</v>
      </c>
      <c r="ET22" s="24"/>
      <c r="EU22" s="25">
        <f t="shared" ref="EU22:FE22" si="37">SUM(EU3, -EU10,EU17:EU21)</f>
        <v>-4.7999999999999996E-3</v>
      </c>
      <c r="EV22" s="25">
        <f t="shared" si="37"/>
        <v>0</v>
      </c>
      <c r="EW22" s="25">
        <f t="shared" si="37"/>
        <v>0</v>
      </c>
      <c r="EX22" s="25">
        <f t="shared" si="37"/>
        <v>-1.5000000000000001E-2</v>
      </c>
      <c r="EY22" s="25">
        <f t="shared" si="37"/>
        <v>1.8700000000000001E-2</v>
      </c>
      <c r="EZ22" s="25">
        <f t="shared" si="37"/>
        <v>1.3900000000000001E-2</v>
      </c>
      <c r="FA22" s="25">
        <f t="shared" si="37"/>
        <v>-2.6299999999999997E-2</v>
      </c>
      <c r="FB22" s="25">
        <f t="shared" si="37"/>
        <v>-6.0499999999999998E-2</v>
      </c>
      <c r="FC22" s="25">
        <f t="shared" si="37"/>
        <v>0</v>
      </c>
      <c r="FD22" s="25">
        <f t="shared" si="37"/>
        <v>0</v>
      </c>
      <c r="FE22" s="25">
        <f t="shared" si="37"/>
        <v>6.5700000000000008E-2</v>
      </c>
      <c r="FF22" s="25">
        <f t="shared" ref="FF22:FV22" si="38">SUM(FF3, -FF10,FF17:FF21)</f>
        <v>-5.6899999999999992E-2</v>
      </c>
      <c r="FG22" s="25">
        <f t="shared" si="38"/>
        <v>0.12849999999999998</v>
      </c>
      <c r="FH22" s="25">
        <f t="shared" si="38"/>
        <v>-3.44E-2</v>
      </c>
      <c r="FI22" s="25">
        <f t="shared" si="38"/>
        <v>1.4199999999999999E-2</v>
      </c>
      <c r="FJ22" s="25">
        <f t="shared" si="38"/>
        <v>0</v>
      </c>
      <c r="FK22" s="25">
        <f t="shared" si="38"/>
        <v>0</v>
      </c>
      <c r="FL22" s="25">
        <f t="shared" si="38"/>
        <v>0</v>
      </c>
      <c r="FM22" s="25">
        <f t="shared" si="38"/>
        <v>0</v>
      </c>
      <c r="FN22" s="25">
        <f t="shared" si="38"/>
        <v>0</v>
      </c>
      <c r="FO22" s="25">
        <f t="shared" si="38"/>
        <v>0</v>
      </c>
      <c r="FP22" s="25">
        <f t="shared" si="38"/>
        <v>0</v>
      </c>
      <c r="FQ22" s="25">
        <f t="shared" si="38"/>
        <v>0</v>
      </c>
      <c r="FR22" s="25">
        <f t="shared" si="38"/>
        <v>0</v>
      </c>
      <c r="FS22" s="25">
        <f t="shared" si="38"/>
        <v>0</v>
      </c>
      <c r="FT22" s="25">
        <f t="shared" si="38"/>
        <v>0</v>
      </c>
      <c r="FU22" s="25">
        <f t="shared" si="38"/>
        <v>0</v>
      </c>
      <c r="FV22" s="25">
        <f t="shared" si="38"/>
        <v>0</v>
      </c>
      <c r="FW22" s="25">
        <f>SUM(FW3, -FW10,FW17,FW18,FW19,FW20,FW21)</f>
        <v>0</v>
      </c>
      <c r="FX22" s="25">
        <f>SUM(FX3, -FX10,FX17:FX21)</f>
        <v>0</v>
      </c>
      <c r="FY22" s="25">
        <f>SUM(FY17,FY18,FY19,FY20,FY21, -FY10,FY3)</f>
        <v>0</v>
      </c>
      <c r="FZ22" s="22">
        <f t="shared" si="6"/>
        <v>-6.0499999999999998E-2</v>
      </c>
      <c r="GA22" s="22">
        <f t="shared" si="7"/>
        <v>1.3903225806451611E-3</v>
      </c>
      <c r="GB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EQ23" s="55">
        <v>111.69199999999999</v>
      </c>
      <c r="ER23" s="55">
        <v>109.377</v>
      </c>
      <c r="ES23" s="4" t="s">
        <v>57</v>
      </c>
      <c r="ET23" s="55">
        <v>111.7</v>
      </c>
      <c r="EU23" s="6">
        <v>4.4000000000000003E-3</v>
      </c>
      <c r="EV23" s="6"/>
      <c r="EW23" s="6"/>
      <c r="EX23" s="6">
        <v>-2.9999999999999997E-4</v>
      </c>
      <c r="EY23" s="6">
        <v>-4.1999999999999997E-3</v>
      </c>
      <c r="EZ23" s="6">
        <v>-1.9E-3</v>
      </c>
      <c r="FA23" s="6">
        <v>-8.0000000000000002E-3</v>
      </c>
      <c r="FB23" s="6">
        <v>5.0000000000000001E-4</v>
      </c>
      <c r="FC23" s="6"/>
      <c r="FD23" s="14"/>
      <c r="FE23" s="6">
        <v>-1.9E-3</v>
      </c>
      <c r="FF23" s="6">
        <v>4.1000000000000003E-3</v>
      </c>
      <c r="FG23" s="6">
        <v>3.0000000000000001E-3</v>
      </c>
      <c r="FH23" s="6">
        <v>5.0000000000000001E-3</v>
      </c>
      <c r="FI23" s="6">
        <v>-2.0000000000000001E-4</v>
      </c>
      <c r="FJ23" s="6"/>
      <c r="FK23" s="14"/>
      <c r="FL23" s="14"/>
      <c r="FM23" s="6"/>
      <c r="FN23" s="6"/>
      <c r="FO23" s="6"/>
      <c r="FP23" s="6"/>
      <c r="FQ23" s="6"/>
      <c r="FR23" s="15"/>
      <c r="FS23" s="15"/>
      <c r="FT23" s="6"/>
      <c r="FU23" s="6"/>
      <c r="FV23" s="6"/>
      <c r="FW23" s="6"/>
      <c r="FX23" s="6"/>
      <c r="FY23" s="6"/>
      <c r="FZ23" s="26">
        <f t="shared" si="6"/>
        <v>-8.0000000000000002E-3</v>
      </c>
      <c r="GA23" s="26">
        <f t="shared" si="7"/>
        <v>4.5454545454545621E-5</v>
      </c>
      <c r="GB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EQ24" s="55">
        <v>0.6915</v>
      </c>
      <c r="ER24" s="55">
        <v>0.72140000000000004</v>
      </c>
      <c r="ES24" s="4" t="s">
        <v>58</v>
      </c>
      <c r="ET24" s="55">
        <v>0.70789999999999997</v>
      </c>
      <c r="EU24" s="6">
        <v>-1.1000000000000001E-3</v>
      </c>
      <c r="EV24" s="6"/>
      <c r="EW24" s="6"/>
      <c r="EX24" s="6">
        <v>1.8E-3</v>
      </c>
      <c r="EY24" s="6">
        <v>4.4999999999999997E-3</v>
      </c>
      <c r="EZ24" s="6">
        <v>-6.7000000000000002E-3</v>
      </c>
      <c r="FA24" s="6">
        <v>4.4000000000000003E-3</v>
      </c>
      <c r="FB24" s="6">
        <v>1E-3</v>
      </c>
      <c r="FC24" s="6"/>
      <c r="FD24" s="8"/>
      <c r="FE24" s="6">
        <v>6.1000000000000004E-3</v>
      </c>
      <c r="FF24" s="6">
        <v>-1.4E-3</v>
      </c>
      <c r="FG24" s="6">
        <v>-2E-3</v>
      </c>
      <c r="FH24" s="6">
        <v>-3.7000000000000002E-3</v>
      </c>
      <c r="FI24" s="6">
        <v>1.6999999999999999E-3</v>
      </c>
      <c r="FJ24" s="6"/>
      <c r="FK24" s="8"/>
      <c r="FL24" s="8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26">
        <f t="shared" si="6"/>
        <v>-6.7000000000000002E-3</v>
      </c>
      <c r="GA24" s="26">
        <f t="shared" si="7"/>
        <v>4.1818181818181819E-4</v>
      </c>
      <c r="GB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EQ25" s="55">
        <v>0.6593</v>
      </c>
      <c r="ER25" s="55">
        <v>0.68689999999999996</v>
      </c>
      <c r="ES25" s="4" t="s">
        <v>59</v>
      </c>
      <c r="ET25" s="55">
        <v>0.67989999999999995</v>
      </c>
      <c r="EU25" s="6">
        <v>-4.0000000000000002E-4</v>
      </c>
      <c r="EV25" s="6"/>
      <c r="EW25" s="6"/>
      <c r="EX25" s="6">
        <v>4.0000000000000001E-3</v>
      </c>
      <c r="EY25" s="6">
        <v>2.3E-3</v>
      </c>
      <c r="EZ25" s="6">
        <v>-3.7000000000000002E-3</v>
      </c>
      <c r="FA25" s="6">
        <v>4.4000000000000003E-3</v>
      </c>
      <c r="FB25" s="6">
        <v>4.1000000000000003E-3</v>
      </c>
      <c r="FC25" s="6"/>
      <c r="FD25" s="8"/>
      <c r="FE25" s="6">
        <v>7.0000000000000001E-3</v>
      </c>
      <c r="FF25" s="6">
        <v>1.4E-3</v>
      </c>
      <c r="FG25" s="6">
        <v>-4.7999999999999996E-3</v>
      </c>
      <c r="FH25" s="6">
        <v>-4.4000000000000003E-3</v>
      </c>
      <c r="FI25" s="6">
        <v>2.2000000000000001E-3</v>
      </c>
      <c r="FJ25" s="6"/>
      <c r="FK25" s="8"/>
      <c r="FL25" s="8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26">
        <f t="shared" si="6"/>
        <v>-4.7999999999999996E-3</v>
      </c>
      <c r="GA25" s="26">
        <f t="shared" si="7"/>
        <v>1.1000000000000001E-3</v>
      </c>
      <c r="GB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EQ26" s="55">
        <v>0.71919999999999995</v>
      </c>
      <c r="ER26" s="55">
        <v>0.75690000000000002</v>
      </c>
      <c r="ES26" s="4" t="s">
        <v>60</v>
      </c>
      <c r="ET26" s="55">
        <v>0.75739999999999996</v>
      </c>
      <c r="EU26" s="6">
        <v>-8.3000000000000001E-3</v>
      </c>
      <c r="EV26" s="6"/>
      <c r="EW26" s="6"/>
      <c r="EX26" s="6">
        <v>-8.0000000000000004E-4</v>
      </c>
      <c r="EY26" s="6">
        <v>1.6000000000000001E-3</v>
      </c>
      <c r="EZ26" s="6">
        <v>-5.8999999999999999E-3</v>
      </c>
      <c r="FA26" s="6">
        <v>5.4000000000000003E-3</v>
      </c>
      <c r="FB26" s="6">
        <v>-2.9999999999999997E-4</v>
      </c>
      <c r="FC26" s="6"/>
      <c r="FD26" s="9"/>
      <c r="FE26" s="6">
        <v>4.7000000000000002E-3</v>
      </c>
      <c r="FF26" s="6">
        <v>-5.0000000000000001E-4</v>
      </c>
      <c r="FG26" s="6">
        <v>-1E-4</v>
      </c>
      <c r="FH26" s="6">
        <v>-1.6999999999999999E-3</v>
      </c>
      <c r="FI26" s="6">
        <v>-2.7000000000000001E-3</v>
      </c>
      <c r="FJ26" s="6"/>
      <c r="FK26" s="9"/>
      <c r="FL26" s="9"/>
      <c r="FM26" s="6"/>
      <c r="FN26" s="6"/>
      <c r="FO26" s="6"/>
      <c r="FP26" s="6"/>
      <c r="FQ26" s="6"/>
      <c r="FR26" s="10"/>
      <c r="FS26" s="10"/>
      <c r="FT26" s="6"/>
      <c r="FU26" s="6"/>
      <c r="FV26" s="6"/>
      <c r="FW26" s="6"/>
      <c r="FX26" s="6"/>
      <c r="FY26" s="6"/>
      <c r="FZ26" s="26">
        <f t="shared" si="6"/>
        <v>-8.3000000000000001E-3</v>
      </c>
      <c r="GA26" s="26">
        <f t="shared" si="7"/>
        <v>-7.8181818181818181E-4</v>
      </c>
      <c r="GB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EQ27" s="287" t="s">
        <v>62</v>
      </c>
      <c r="ER27" s="28" t="s">
        <v>62</v>
      </c>
      <c r="ES27" s="27" t="s">
        <v>61</v>
      </c>
      <c r="ET27" s="28" t="s">
        <v>62</v>
      </c>
      <c r="EU27" s="29">
        <f t="shared" ref="EU27:FE27" si="47">SUM( -EU4, -EU11, -EU17,EU23, -EU24, -EU25, -EU26)</f>
        <v>1.5300000000000001E-2</v>
      </c>
      <c r="EV27" s="29">
        <f t="shared" si="47"/>
        <v>0</v>
      </c>
      <c r="EW27" s="29">
        <f t="shared" si="47"/>
        <v>0</v>
      </c>
      <c r="EX27" s="29">
        <f t="shared" si="47"/>
        <v>-2.0999999999999999E-3</v>
      </c>
      <c r="EY27" s="29">
        <f t="shared" si="47"/>
        <v>-2.64E-2</v>
      </c>
      <c r="EZ27" s="29">
        <f t="shared" si="47"/>
        <v>1.2500000000000001E-2</v>
      </c>
      <c r="FA27" s="29">
        <f t="shared" si="47"/>
        <v>-2.4899999999999999E-2</v>
      </c>
      <c r="FB27" s="29">
        <f t="shared" si="47"/>
        <v>6.5999999999999991E-3</v>
      </c>
      <c r="FC27" s="29">
        <f t="shared" si="47"/>
        <v>0</v>
      </c>
      <c r="FD27" s="29">
        <f t="shared" si="47"/>
        <v>0</v>
      </c>
      <c r="FE27" s="29">
        <f t="shared" si="47"/>
        <v>-3.9900000000000005E-2</v>
      </c>
      <c r="FF27" s="29">
        <f t="shared" ref="FF27:FQ27" si="48">SUM( -FF4, -FF11, -FF17,FF23, -FF24, -FF25, -FF26)</f>
        <v>1.5299999999999999E-2</v>
      </c>
      <c r="FG27" s="29">
        <f t="shared" si="48"/>
        <v>-1.8999999999999991E-3</v>
      </c>
      <c r="FH27" s="29">
        <f t="shared" si="48"/>
        <v>2.4E-2</v>
      </c>
      <c r="FI27" s="29">
        <f t="shared" si="48"/>
        <v>-1.8999999999999998E-3</v>
      </c>
      <c r="FJ27" s="29">
        <f t="shared" si="48"/>
        <v>0</v>
      </c>
      <c r="FK27" s="29">
        <f t="shared" si="48"/>
        <v>0</v>
      </c>
      <c r="FL27" s="29">
        <f t="shared" si="48"/>
        <v>0</v>
      </c>
      <c r="FM27" s="29">
        <f t="shared" si="48"/>
        <v>0</v>
      </c>
      <c r="FN27" s="29">
        <f t="shared" si="48"/>
        <v>0</v>
      </c>
      <c r="FO27" s="29">
        <f t="shared" si="48"/>
        <v>0</v>
      </c>
      <c r="FP27" s="29">
        <f t="shared" si="48"/>
        <v>0</v>
      </c>
      <c r="FQ27" s="29">
        <f t="shared" si="48"/>
        <v>0</v>
      </c>
      <c r="FR27" s="29">
        <f t="shared" ref="FR27:FY27" si="49">SUM( -FR4, -FR11, -FR17,FR23, -FR24, -FR25, -FR26)</f>
        <v>0</v>
      </c>
      <c r="FS27" s="29">
        <f t="shared" si="49"/>
        <v>0</v>
      </c>
      <c r="FT27" s="29">
        <f t="shared" si="49"/>
        <v>0</v>
      </c>
      <c r="FU27" s="29">
        <f t="shared" si="49"/>
        <v>0</v>
      </c>
      <c r="FV27" s="29">
        <f t="shared" si="49"/>
        <v>0</v>
      </c>
      <c r="FW27" s="29">
        <f t="shared" si="49"/>
        <v>0</v>
      </c>
      <c r="FX27" s="29">
        <f t="shared" si="49"/>
        <v>0</v>
      </c>
      <c r="FY27" s="29">
        <f t="shared" si="49"/>
        <v>0</v>
      </c>
      <c r="FZ27" s="26">
        <f t="shared" si="6"/>
        <v>-3.9900000000000005E-2</v>
      </c>
      <c r="GA27" s="26">
        <f t="shared" si="7"/>
        <v>-7.5483870967741945E-4</v>
      </c>
      <c r="GB27" s="26">
        <f t="shared" si="8"/>
        <v>2.4E-2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EQ28" s="55">
        <v>77.016999999999996</v>
      </c>
      <c r="ER28" s="55">
        <v>78.909000000000006</v>
      </c>
      <c r="ES28" s="4" t="s">
        <v>63</v>
      </c>
      <c r="ET28" s="55">
        <v>78.972999999999999</v>
      </c>
      <c r="EU28" s="6">
        <v>3.2000000000000002E-3</v>
      </c>
      <c r="EV28" s="6"/>
      <c r="EW28" s="6"/>
      <c r="EX28" s="6">
        <v>1.1000000000000001E-3</v>
      </c>
      <c r="EY28" s="6">
        <v>0</v>
      </c>
      <c r="EZ28" s="6">
        <v>-8.3999999999999995E-3</v>
      </c>
      <c r="FA28" s="6">
        <v>-3.8999999999999998E-3</v>
      </c>
      <c r="FB28" s="6">
        <v>1E-3</v>
      </c>
      <c r="FC28" s="6"/>
      <c r="FD28" s="14"/>
      <c r="FE28" s="6">
        <v>4.4000000000000003E-3</v>
      </c>
      <c r="FF28" s="6">
        <v>2.5000000000000001E-3</v>
      </c>
      <c r="FG28" s="6">
        <v>8.0000000000000004E-4</v>
      </c>
      <c r="FH28" s="6">
        <v>1E-3</v>
      </c>
      <c r="FI28" s="6">
        <v>1.5E-3</v>
      </c>
      <c r="FJ28" s="6"/>
      <c r="FK28" s="14"/>
      <c r="FL28" s="14"/>
      <c r="FM28" s="6"/>
      <c r="FN28" s="6"/>
      <c r="FO28" s="6"/>
      <c r="FP28" s="6"/>
      <c r="FQ28" s="6"/>
      <c r="FR28" s="15"/>
      <c r="FS28" s="15"/>
      <c r="FT28" s="6"/>
      <c r="FU28" s="6"/>
      <c r="FV28" s="6"/>
      <c r="FW28" s="6"/>
      <c r="FX28" s="6"/>
      <c r="FY28" s="6"/>
      <c r="FZ28" s="31">
        <f t="shared" si="6"/>
        <v>-8.3999999999999995E-3</v>
      </c>
      <c r="GA28" s="31">
        <f t="shared" si="7"/>
        <v>2.9090909090909091E-4</v>
      </c>
      <c r="GB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EQ29" s="55">
        <v>1.0446200000000001</v>
      </c>
      <c r="ER29" s="55">
        <v>1.0498700000000001</v>
      </c>
      <c r="ES29" s="4" t="s">
        <v>64</v>
      </c>
      <c r="ET29" s="55">
        <v>1.04128</v>
      </c>
      <c r="EU29" s="6">
        <v>-5.0000000000000001E-4</v>
      </c>
      <c r="EV29" s="6"/>
      <c r="EW29" s="6"/>
      <c r="EX29" s="6">
        <v>-1.6000000000000001E-3</v>
      </c>
      <c r="EY29" s="6">
        <v>2.3E-3</v>
      </c>
      <c r="EZ29" s="6">
        <v>-3.8E-3</v>
      </c>
      <c r="FA29" s="6">
        <v>-1E-4</v>
      </c>
      <c r="FB29" s="6">
        <v>-2.8999999999999998E-3</v>
      </c>
      <c r="FC29" s="6"/>
      <c r="FD29" s="8"/>
      <c r="FE29" s="6">
        <v>-1E-4</v>
      </c>
      <c r="FF29" s="6">
        <v>-2.8999999999999998E-3</v>
      </c>
      <c r="FG29" s="6">
        <v>2.7000000000000001E-3</v>
      </c>
      <c r="FH29" s="6">
        <v>6.9999999999999999E-4</v>
      </c>
      <c r="FI29" s="6">
        <v>-2.0000000000000001E-4</v>
      </c>
      <c r="FJ29" s="6"/>
      <c r="FK29" s="8"/>
      <c r="FL29" s="8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31">
        <f t="shared" si="6"/>
        <v>-3.8E-3</v>
      </c>
      <c r="GA29" s="31">
        <f t="shared" si="7"/>
        <v>-5.8181818181818183E-4</v>
      </c>
      <c r="GB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EQ30" s="55">
        <v>0.96079999999999999</v>
      </c>
      <c r="ER30" s="55">
        <v>0.95298000000000005</v>
      </c>
      <c r="ES30" s="4" t="s">
        <v>65</v>
      </c>
      <c r="ET30" s="55">
        <v>0.93379000000000001</v>
      </c>
      <c r="EU30" s="6">
        <v>7.9000000000000008E-3</v>
      </c>
      <c r="EV30" s="6"/>
      <c r="EW30" s="6"/>
      <c r="EX30" s="6">
        <v>2.8999999999999998E-3</v>
      </c>
      <c r="EY30" s="6">
        <v>2.7000000000000001E-3</v>
      </c>
      <c r="EZ30" s="6">
        <v>-8.0000000000000004E-4</v>
      </c>
      <c r="FA30" s="6">
        <v>-1.4E-3</v>
      </c>
      <c r="FB30" s="6">
        <v>1.6999999999999999E-3</v>
      </c>
      <c r="FC30" s="6"/>
      <c r="FD30" s="9"/>
      <c r="FE30" s="6">
        <v>2.0999999999999999E-3</v>
      </c>
      <c r="FF30" s="6">
        <v>-1E-3</v>
      </c>
      <c r="FG30" s="6">
        <v>-1.6999999999999999E-3</v>
      </c>
      <c r="FH30" s="6">
        <v>-2.2000000000000001E-3</v>
      </c>
      <c r="FI30" s="6">
        <v>4.1999999999999997E-3</v>
      </c>
      <c r="FJ30" s="6"/>
      <c r="FK30" s="9"/>
      <c r="FL30" s="9"/>
      <c r="FM30" s="6"/>
      <c r="FN30" s="6"/>
      <c r="FO30" s="6"/>
      <c r="FP30" s="6"/>
      <c r="FQ30" s="6"/>
      <c r="FR30" s="10"/>
      <c r="FS30" s="10"/>
      <c r="FT30" s="6"/>
      <c r="FU30" s="6"/>
      <c r="FV30" s="6"/>
      <c r="FW30" s="6"/>
      <c r="FX30" s="6"/>
      <c r="FY30" s="6"/>
      <c r="FZ30" s="31">
        <f t="shared" si="6"/>
        <v>-2.2000000000000001E-3</v>
      </c>
      <c r="GA30" s="31">
        <f t="shared" si="7"/>
        <v>1.3090909090909091E-3</v>
      </c>
      <c r="GB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EQ31" s="288"/>
      <c r="ER31" s="33"/>
      <c r="ES31" s="32" t="s">
        <v>66</v>
      </c>
      <c r="ET31" s="33"/>
      <c r="EU31" s="34">
        <f>SUM(EU6, -EU13, -EU19,EU24,EU28:EU30)</f>
        <v>7.0000000000000001E-3</v>
      </c>
      <c r="EV31" s="34">
        <f>SUM(EV6, -EV13, -EV19,EV24,EV28:EV30)</f>
        <v>0</v>
      </c>
      <c r="EW31" s="34">
        <f>SUM(EW6, -EW13, -EW19,EW24,EW28:EW30)</f>
        <v>0</v>
      </c>
      <c r="EX31" s="34">
        <f>SUM(EX6, -EX13, -EX19,EX24,EX28:EX30)</f>
        <v>1.3299999999999999E-2</v>
      </c>
      <c r="EY31" s="34">
        <f t="shared" ref="EY31:FE31" si="57">SUM(EY6, -EY13, -EY19,EY24,EY28:EY30)</f>
        <v>8.5000000000000006E-3</v>
      </c>
      <c r="EZ31" s="34">
        <f t="shared" si="57"/>
        <v>-4.2000000000000003E-2</v>
      </c>
      <c r="FA31" s="34">
        <f t="shared" si="57"/>
        <v>8.4999999999999989E-3</v>
      </c>
      <c r="FB31" s="34">
        <f t="shared" si="57"/>
        <v>1.5100000000000002E-2</v>
      </c>
      <c r="FC31" s="34">
        <f t="shared" si="57"/>
        <v>0</v>
      </c>
      <c r="FD31" s="34">
        <f t="shared" si="57"/>
        <v>0</v>
      </c>
      <c r="FE31" s="34">
        <f t="shared" si="57"/>
        <v>1.0400000000000001E-2</v>
      </c>
      <c r="FF31" s="34">
        <f t="shared" ref="FF31:FV31" si="58">SUM(FF6, -FF13, -FF19,FF24,FF28:FF30)</f>
        <v>3.0999999999999995E-3</v>
      </c>
      <c r="FG31" s="34">
        <f t="shared" si="58"/>
        <v>-1.8900000000000004E-2</v>
      </c>
      <c r="FH31" s="34">
        <f t="shared" si="58"/>
        <v>-6.6E-3</v>
      </c>
      <c r="FI31" s="34">
        <f t="shared" si="58"/>
        <v>1.09E-2</v>
      </c>
      <c r="FJ31" s="34">
        <f t="shared" si="58"/>
        <v>0</v>
      </c>
      <c r="FK31" s="34">
        <f t="shared" si="58"/>
        <v>0</v>
      </c>
      <c r="FL31" s="34">
        <f t="shared" si="58"/>
        <v>0</v>
      </c>
      <c r="FM31" s="34">
        <f t="shared" si="58"/>
        <v>0</v>
      </c>
      <c r="FN31" s="34">
        <f t="shared" si="58"/>
        <v>0</v>
      </c>
      <c r="FO31" s="34">
        <f t="shared" si="58"/>
        <v>0</v>
      </c>
      <c r="FP31" s="34">
        <f t="shared" si="58"/>
        <v>0</v>
      </c>
      <c r="FQ31" s="34">
        <f t="shared" si="58"/>
        <v>0</v>
      </c>
      <c r="FR31" s="34">
        <f t="shared" si="58"/>
        <v>0</v>
      </c>
      <c r="FS31" s="34">
        <f t="shared" si="58"/>
        <v>0</v>
      </c>
      <c r="FT31" s="34">
        <f t="shared" si="58"/>
        <v>0</v>
      </c>
      <c r="FU31" s="34">
        <f t="shared" si="58"/>
        <v>0</v>
      </c>
      <c r="FV31" s="34">
        <f t="shared" si="58"/>
        <v>0</v>
      </c>
      <c r="FW31" s="34">
        <f>SUM(FW6, -FW13, -FW19,FW24,FW28,FW29,FW30)</f>
        <v>0</v>
      </c>
      <c r="FX31" s="34">
        <f>SUM(FX6, -FX13, -FX19,FX24,FX28:FX30)</f>
        <v>0</v>
      </c>
      <c r="FY31" s="34">
        <f>SUM(FY6, -FY13, -FY19,FY24,FY28,FY29,FY30)</f>
        <v>0</v>
      </c>
      <c r="FZ31" s="31">
        <f t="shared" si="6"/>
        <v>-4.2000000000000003E-2</v>
      </c>
      <c r="GA31" s="31">
        <f t="shared" si="7"/>
        <v>2.9999999999999981E-4</v>
      </c>
      <c r="GB31" s="31">
        <f t="shared" si="8"/>
        <v>1.5100000000000002E-2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EQ32" s="55">
        <v>73.501000000000005</v>
      </c>
      <c r="ER32" s="55">
        <v>75.144999999999996</v>
      </c>
      <c r="ES32" s="4" t="s">
        <v>67</v>
      </c>
      <c r="ET32" s="55">
        <v>75.811000000000007</v>
      </c>
      <c r="EU32" s="6">
        <v>3.8999999999999998E-3</v>
      </c>
      <c r="EV32" s="6"/>
      <c r="EW32" s="6"/>
      <c r="EX32" s="6">
        <v>3.8E-3</v>
      </c>
      <c r="EY32" s="6">
        <v>-1.8E-3</v>
      </c>
      <c r="EZ32" s="6">
        <v>-5.1999999999999998E-3</v>
      </c>
      <c r="FA32" s="6">
        <v>-3.5999999999999999E-3</v>
      </c>
      <c r="FB32" s="6">
        <v>4.1000000000000003E-3</v>
      </c>
      <c r="FC32" s="6"/>
      <c r="FD32" s="14"/>
      <c r="FE32" s="6">
        <v>4.7999999999999996E-3</v>
      </c>
      <c r="FF32" s="6">
        <v>5.4999999999999997E-3</v>
      </c>
      <c r="FG32" s="6">
        <v>-2E-3</v>
      </c>
      <c r="FH32" s="6">
        <v>2.0000000000000001E-4</v>
      </c>
      <c r="FI32" s="6">
        <v>2E-3</v>
      </c>
      <c r="FJ32" s="6"/>
      <c r="FK32" s="14"/>
      <c r="FL32" s="14"/>
      <c r="FM32" s="6"/>
      <c r="FN32" s="6"/>
      <c r="FO32" s="6"/>
      <c r="FP32" s="6"/>
      <c r="FQ32" s="6"/>
      <c r="FR32" s="15"/>
      <c r="FS32" s="15"/>
      <c r="FT32" s="6"/>
      <c r="FU32" s="6"/>
      <c r="FV32" s="6"/>
      <c r="FW32" s="6"/>
      <c r="FX32" s="6"/>
      <c r="FY32" s="6"/>
      <c r="FZ32" s="35">
        <f t="shared" si="6"/>
        <v>-5.1999999999999998E-3</v>
      </c>
      <c r="GA32" s="35">
        <f t="shared" si="7"/>
        <v>1.0636363636363636E-3</v>
      </c>
      <c r="GB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EQ33" s="55">
        <v>0.91610000000000003</v>
      </c>
      <c r="ER33" s="55">
        <v>0.90749999999999997</v>
      </c>
      <c r="ES33" s="4" t="s">
        <v>68</v>
      </c>
      <c r="ET33" s="55">
        <v>0.8962</v>
      </c>
      <c r="EU33" s="6">
        <v>8.3999999999999995E-3</v>
      </c>
      <c r="EV33" s="6"/>
      <c r="EW33" s="6"/>
      <c r="EX33" s="6">
        <v>5.0000000000000001E-3</v>
      </c>
      <c r="EY33" s="6">
        <v>8.0000000000000004E-4</v>
      </c>
      <c r="EZ33" s="6">
        <v>2.5000000000000001E-3</v>
      </c>
      <c r="FA33" s="6">
        <v>-8.0000000000000004E-4</v>
      </c>
      <c r="FB33" s="6">
        <v>4.7999999999999996E-3</v>
      </c>
      <c r="FC33" s="6"/>
      <c r="FD33" s="9"/>
      <c r="FE33" s="6">
        <v>2.5000000000000001E-3</v>
      </c>
      <c r="FF33" s="6">
        <v>1.9E-3</v>
      </c>
      <c r="FG33" s="6">
        <v>-4.4999999999999997E-3</v>
      </c>
      <c r="FH33" s="6">
        <v>-2.7000000000000001E-3</v>
      </c>
      <c r="FI33" s="6">
        <v>4.7999999999999996E-3</v>
      </c>
      <c r="FJ33" s="6"/>
      <c r="FK33" s="9"/>
      <c r="FL33" s="9"/>
      <c r="FM33" s="6"/>
      <c r="FN33" s="6"/>
      <c r="FO33" s="6"/>
      <c r="FP33" s="6"/>
      <c r="FQ33" s="6"/>
      <c r="FR33" s="10"/>
      <c r="FS33" s="10"/>
      <c r="FT33" s="6"/>
      <c r="FU33" s="6"/>
      <c r="FV33" s="6"/>
      <c r="FW33" s="6"/>
      <c r="FX33" s="6"/>
      <c r="FY33" s="6"/>
      <c r="FZ33" s="35">
        <f t="shared" si="6"/>
        <v>-4.4999999999999997E-3</v>
      </c>
      <c r="GA33" s="35">
        <f t="shared" si="7"/>
        <v>2.063636363636363E-3</v>
      </c>
      <c r="GB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EQ34" s="289"/>
      <c r="ER34" s="37"/>
      <c r="ES34" s="36" t="s">
        <v>69</v>
      </c>
      <c r="ET34" s="37"/>
      <c r="EU34" s="38">
        <f t="shared" ref="EU34:FV34" si="64">SUM(EU7, -EU14, -EU20,EU25, -EU29,EU32:EU33)</f>
        <v>1.2699999999999999E-2</v>
      </c>
      <c r="EV34" s="38">
        <f t="shared" si="64"/>
        <v>0</v>
      </c>
      <c r="EW34" s="38">
        <f t="shared" si="64"/>
        <v>0</v>
      </c>
      <c r="EX34" s="38">
        <f t="shared" si="64"/>
        <v>3.0400000000000003E-2</v>
      </c>
      <c r="EY34" s="38">
        <f t="shared" si="64"/>
        <v>-8.3000000000000001E-3</v>
      </c>
      <c r="EZ34" s="38">
        <f t="shared" si="64"/>
        <v>-1.4799999999999995E-2</v>
      </c>
      <c r="FA34" s="38">
        <f t="shared" si="64"/>
        <v>1.0800000000000002E-2</v>
      </c>
      <c r="FB34" s="38">
        <f t="shared" si="64"/>
        <v>3.9799999999999995E-2</v>
      </c>
      <c r="FC34" s="38">
        <f t="shared" si="64"/>
        <v>0</v>
      </c>
      <c r="FD34" s="38">
        <f t="shared" si="64"/>
        <v>0</v>
      </c>
      <c r="FE34" s="38">
        <f t="shared" si="64"/>
        <v>1.4799999999999999E-2</v>
      </c>
      <c r="FF34" s="38">
        <f t="shared" si="64"/>
        <v>2.69E-2</v>
      </c>
      <c r="FG34" s="38">
        <f t="shared" si="64"/>
        <v>-4.0599999999999997E-2</v>
      </c>
      <c r="FH34" s="38">
        <f t="shared" si="64"/>
        <v>-1.21E-2</v>
      </c>
      <c r="FI34" s="38">
        <f t="shared" si="64"/>
        <v>1.3999999999999999E-2</v>
      </c>
      <c r="FJ34" s="38">
        <f t="shared" si="64"/>
        <v>0</v>
      </c>
      <c r="FK34" s="38">
        <f t="shared" si="64"/>
        <v>0</v>
      </c>
      <c r="FL34" s="38">
        <f t="shared" si="64"/>
        <v>0</v>
      </c>
      <c r="FM34" s="38">
        <f t="shared" si="64"/>
        <v>0</v>
      </c>
      <c r="FN34" s="38">
        <f t="shared" si="64"/>
        <v>0</v>
      </c>
      <c r="FO34" s="38">
        <f t="shared" si="64"/>
        <v>0</v>
      </c>
      <c r="FP34" s="38">
        <f t="shared" si="64"/>
        <v>0</v>
      </c>
      <c r="FQ34" s="38">
        <f t="shared" si="64"/>
        <v>0</v>
      </c>
      <c r="FR34" s="38">
        <f t="shared" si="64"/>
        <v>0</v>
      </c>
      <c r="FS34" s="38">
        <f t="shared" si="64"/>
        <v>0</v>
      </c>
      <c r="FT34" s="38">
        <f t="shared" si="64"/>
        <v>0</v>
      </c>
      <c r="FU34" s="38">
        <f t="shared" si="64"/>
        <v>0</v>
      </c>
      <c r="FV34" s="38">
        <f t="shared" si="64"/>
        <v>0</v>
      </c>
      <c r="FW34" s="38">
        <f>SUM(FW7, -FW14, -FW20,FW25, -FW29,FW32,FW33)</f>
        <v>0</v>
      </c>
      <c r="FX34" s="38">
        <f>SUM(FX7, -FX14, -FX20,FX25, -FX29,FX32:FX33)</f>
        <v>0</v>
      </c>
      <c r="FY34" s="38">
        <f>SUM(FY7, -FY14, -FY20,FY25, -FY29,FY32,FY33)</f>
        <v>0</v>
      </c>
      <c r="FZ34" s="35">
        <f t="shared" si="6"/>
        <v>-4.0599999999999997E-2</v>
      </c>
      <c r="GA34" s="35">
        <f t="shared" si="7"/>
        <v>2.3741935483870963E-3</v>
      </c>
      <c r="GB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EQ35" s="55">
        <v>80.188999999999993</v>
      </c>
      <c r="ER35" s="55">
        <v>82.796999999999997</v>
      </c>
      <c r="ES35" s="4" t="s">
        <v>70</v>
      </c>
      <c r="ET35" s="55">
        <v>84.546999999999997</v>
      </c>
      <c r="EU35" s="6">
        <v>-4.7000000000000002E-3</v>
      </c>
      <c r="EV35" s="6"/>
      <c r="EW35" s="6"/>
      <c r="EX35" s="6">
        <v>-2E-3</v>
      </c>
      <c r="EY35" s="6">
        <v>-2.7000000000000001E-3</v>
      </c>
      <c r="EZ35" s="6">
        <v>-7.6E-3</v>
      </c>
      <c r="FA35" s="6">
        <v>-2.3999999999999998E-3</v>
      </c>
      <c r="FB35" s="6">
        <v>-6.9999999999999999E-4</v>
      </c>
      <c r="FC35" s="6"/>
      <c r="FD35" s="39"/>
      <c r="FE35" s="6">
        <v>2.5000000000000001E-3</v>
      </c>
      <c r="FF35" s="6">
        <v>3.5000000000000001E-3</v>
      </c>
      <c r="FG35" s="6">
        <v>2.8E-3</v>
      </c>
      <c r="FH35" s="6">
        <v>3.0999999999999999E-3</v>
      </c>
      <c r="FI35" s="6">
        <v>-2.8E-3</v>
      </c>
      <c r="FJ35" s="6"/>
      <c r="FK35" s="39"/>
      <c r="FL35" s="39"/>
      <c r="FM35" s="6"/>
      <c r="FN35" s="6"/>
      <c r="FO35" s="6"/>
      <c r="FP35" s="6"/>
      <c r="FQ35" s="6"/>
      <c r="FR35" s="40"/>
      <c r="FS35" s="40"/>
      <c r="FT35" s="6"/>
      <c r="FU35" s="6"/>
      <c r="FV35" s="6"/>
      <c r="FW35" s="6"/>
      <c r="FX35" s="6"/>
      <c r="FY35" s="6"/>
      <c r="FZ35" s="41">
        <f t="shared" si="6"/>
        <v>-7.6E-3</v>
      </c>
      <c r="GA35" s="41">
        <f t="shared" si="7"/>
        <v>-1E-3</v>
      </c>
      <c r="GB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ES36" s="42" t="s">
        <v>71</v>
      </c>
      <c r="ET36" s="43"/>
      <c r="EU36" s="44">
        <f t="shared" ref="EU36:FE36" si="73">SUM( -EU8, -EU15, -EU21,EU26, -EU30, -EU33,EU35)</f>
        <v>-5.4199999999999998E-2</v>
      </c>
      <c r="EV36" s="44">
        <f t="shared" si="73"/>
        <v>0</v>
      </c>
      <c r="EW36" s="44">
        <f t="shared" si="73"/>
        <v>0</v>
      </c>
      <c r="EX36" s="44">
        <f t="shared" si="73"/>
        <v>-9.4999999999999998E-3</v>
      </c>
      <c r="EY36" s="44">
        <f t="shared" si="73"/>
        <v>-1.3500000000000002E-2</v>
      </c>
      <c r="EZ36" s="44">
        <f t="shared" si="73"/>
        <v>-3.44E-2</v>
      </c>
      <c r="FA36" s="44">
        <f t="shared" si="73"/>
        <v>1.8599999999999998E-2</v>
      </c>
      <c r="FB36" s="44">
        <f t="shared" si="73"/>
        <v>1.7000000000000001E-3</v>
      </c>
      <c r="FC36" s="44">
        <f t="shared" si="73"/>
        <v>0</v>
      </c>
      <c r="FD36" s="44">
        <f t="shared" si="73"/>
        <v>0</v>
      </c>
      <c r="FE36" s="44">
        <f t="shared" si="73"/>
        <v>-4.8999999999999998E-3</v>
      </c>
      <c r="FF36" s="44">
        <f t="shared" ref="FF36:FQ36" si="74">SUM( -FF8, -FF15, -FF21,FF26, -FF30, -FF33,FF35)</f>
        <v>1.17E-2</v>
      </c>
      <c r="FG36" s="44">
        <f t="shared" si="74"/>
        <v>-4.0000000000000001E-3</v>
      </c>
      <c r="FH36" s="44">
        <f t="shared" si="74"/>
        <v>9.6000000000000009E-3</v>
      </c>
      <c r="FI36" s="44">
        <f t="shared" si="74"/>
        <v>-2.3199999999999998E-2</v>
      </c>
      <c r="FJ36" s="44">
        <f t="shared" si="74"/>
        <v>0</v>
      </c>
      <c r="FK36" s="44">
        <f t="shared" si="74"/>
        <v>0</v>
      </c>
      <c r="FL36" s="44">
        <f t="shared" si="74"/>
        <v>0</v>
      </c>
      <c r="FM36" s="44">
        <f t="shared" si="74"/>
        <v>0</v>
      </c>
      <c r="FN36" s="44">
        <f t="shared" si="74"/>
        <v>0</v>
      </c>
      <c r="FO36" s="44">
        <f t="shared" si="74"/>
        <v>0</v>
      </c>
      <c r="FP36" s="44">
        <f t="shared" si="74"/>
        <v>0</v>
      </c>
      <c r="FQ36" s="44">
        <f t="shared" si="74"/>
        <v>0</v>
      </c>
      <c r="FR36" s="44">
        <f t="shared" ref="FR36:FY36" si="75">SUM( -FR8, -FR15, -FR21,FR26, -FR30, -FR33,FR35)</f>
        <v>0</v>
      </c>
      <c r="FS36" s="44">
        <f t="shared" si="75"/>
        <v>0</v>
      </c>
      <c r="FT36" s="44">
        <f t="shared" si="75"/>
        <v>0</v>
      </c>
      <c r="FU36" s="44">
        <f t="shared" si="75"/>
        <v>0</v>
      </c>
      <c r="FV36" s="44">
        <f t="shared" si="75"/>
        <v>0</v>
      </c>
      <c r="FW36" s="44">
        <f t="shared" si="75"/>
        <v>0</v>
      </c>
      <c r="FX36" s="44">
        <f t="shared" si="75"/>
        <v>0</v>
      </c>
      <c r="FY36" s="44">
        <f t="shared" si="75"/>
        <v>0</v>
      </c>
      <c r="FZ36" s="41">
        <f t="shared" si="6"/>
        <v>-5.4199999999999998E-2</v>
      </c>
      <c r="GA36" s="41">
        <f t="shared" si="7"/>
        <v>-3.2935483870967742E-3</v>
      </c>
      <c r="GB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ES37" s="45" t="s">
        <v>72</v>
      </c>
      <c r="ET37" s="46"/>
      <c r="EU37" s="47">
        <f>SUM( -EU5, -EU12, -EU18, -EU23, -EU28, -EU32, -EU35)</f>
        <v>-1.7600000000000001E-2</v>
      </c>
      <c r="EV37" s="47">
        <f t="shared" ref="EV37:FC37" si="87">SUM( -EV5, -EV12, -EV18, -EV23, -EV28, -EV32, -EV35)</f>
        <v>0</v>
      </c>
      <c r="EW37" s="47">
        <f t="shared" si="87"/>
        <v>0</v>
      </c>
      <c r="EX37" s="47">
        <f t="shared" si="87"/>
        <v>4.3999999999999994E-3</v>
      </c>
      <c r="EY37" s="47">
        <f t="shared" si="87"/>
        <v>7.6E-3</v>
      </c>
      <c r="EZ37" s="47">
        <f t="shared" si="87"/>
        <v>2.7E-2</v>
      </c>
      <c r="FA37" s="47">
        <f t="shared" si="87"/>
        <v>3.9399999999999998E-2</v>
      </c>
      <c r="FB37" s="47">
        <f t="shared" si="87"/>
        <v>6.3999999999999994E-3</v>
      </c>
      <c r="FC37" s="47">
        <f t="shared" si="87"/>
        <v>0</v>
      </c>
      <c r="FD37" s="47">
        <f t="shared" ref="FD37:FQ37" si="88">SUM( -FD5, -FD12, -FD18, -FD23, -FD28, -FD32, -FD35)</f>
        <v>0</v>
      </c>
      <c r="FE37" s="47">
        <f t="shared" si="88"/>
        <v>-2.3299999999999998E-2</v>
      </c>
      <c r="FF37" s="47">
        <f t="shared" si="88"/>
        <v>-1.67E-2</v>
      </c>
      <c r="FG37" s="47">
        <f t="shared" si="88"/>
        <v>-2.5399999999999995E-2</v>
      </c>
      <c r="FH37" s="47">
        <f t="shared" si="88"/>
        <v>-1.4500000000000002E-2</v>
      </c>
      <c r="FI37" s="47">
        <f t="shared" si="88"/>
        <v>-7.9999999999999993E-4</v>
      </c>
      <c r="FJ37" s="47">
        <f t="shared" si="88"/>
        <v>0</v>
      </c>
      <c r="FK37" s="47">
        <f t="shared" si="88"/>
        <v>0</v>
      </c>
      <c r="FL37" s="47">
        <f t="shared" si="88"/>
        <v>0</v>
      </c>
      <c r="FM37" s="47">
        <f t="shared" si="88"/>
        <v>0</v>
      </c>
      <c r="FN37" s="47">
        <f t="shared" si="88"/>
        <v>0</v>
      </c>
      <c r="FO37" s="47">
        <f t="shared" si="88"/>
        <v>0</v>
      </c>
      <c r="FP37" s="47">
        <f t="shared" si="88"/>
        <v>0</v>
      </c>
      <c r="FQ37" s="47">
        <f t="shared" si="88"/>
        <v>0</v>
      </c>
      <c r="FR37" s="47">
        <f t="shared" ref="FR37:FY37" si="89">SUM( -FR5, -FR12, -FR18, -FR23, -FR28, -FR32, -FR35)</f>
        <v>0</v>
      </c>
      <c r="FS37" s="47">
        <f t="shared" si="89"/>
        <v>0</v>
      </c>
      <c r="FT37" s="47">
        <f t="shared" si="89"/>
        <v>0</v>
      </c>
      <c r="FU37" s="47">
        <f t="shared" si="89"/>
        <v>0</v>
      </c>
      <c r="FV37" s="47">
        <f t="shared" si="89"/>
        <v>0</v>
      </c>
      <c r="FW37" s="47">
        <f t="shared" si="89"/>
        <v>0</v>
      </c>
      <c r="FX37" s="47">
        <f t="shared" si="89"/>
        <v>0</v>
      </c>
      <c r="FY37" s="47">
        <f t="shared" si="89"/>
        <v>0</v>
      </c>
      <c r="FZ37" s="48">
        <f t="shared" si="6"/>
        <v>-2.5399999999999995E-2</v>
      </c>
      <c r="GA37" s="48">
        <f t="shared" si="7"/>
        <v>-4.3548387096774207E-4</v>
      </c>
      <c r="GB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ES38" s="49" t="s">
        <v>87</v>
      </c>
      <c r="ET38" s="50" t="s">
        <v>62</v>
      </c>
      <c r="EU38" s="49" t="s">
        <v>1</v>
      </c>
      <c r="EV38" s="50"/>
      <c r="EW38" s="49"/>
      <c r="EX38" s="49" t="s">
        <v>4</v>
      </c>
      <c r="EY38" s="49" t="s">
        <v>5</v>
      </c>
      <c r="EZ38" s="49" t="s">
        <v>6</v>
      </c>
      <c r="FA38" s="49" t="s">
        <v>7</v>
      </c>
      <c r="FB38" s="49" t="s">
        <v>8</v>
      </c>
      <c r="FC38" s="50"/>
      <c r="FD38" s="50"/>
      <c r="FE38" s="49" t="s">
        <v>11</v>
      </c>
      <c r="FF38" s="49" t="s">
        <v>12</v>
      </c>
      <c r="FG38" s="49" t="s">
        <v>13</v>
      </c>
      <c r="FH38" s="49" t="s">
        <v>14</v>
      </c>
      <c r="FI38" s="49" t="s">
        <v>15</v>
      </c>
      <c r="FJ38" s="50"/>
      <c r="FK38" s="50" t="s">
        <v>62</v>
      </c>
      <c r="FL38" s="49" t="s">
        <v>18</v>
      </c>
      <c r="FM38" s="49" t="s">
        <v>19</v>
      </c>
      <c r="FN38" s="49" t="s">
        <v>20</v>
      </c>
      <c r="FO38" s="49" t="s">
        <v>21</v>
      </c>
      <c r="FP38" s="49" t="s">
        <v>22</v>
      </c>
      <c r="FQ38" s="50"/>
      <c r="FR38" s="50"/>
      <c r="FS38" s="49" t="s">
        <v>25</v>
      </c>
      <c r="FT38" s="49" t="s">
        <v>26</v>
      </c>
      <c r="FU38" s="49" t="s">
        <v>27</v>
      </c>
      <c r="FV38" s="49" t="s">
        <v>28</v>
      </c>
      <c r="FW38" s="50"/>
      <c r="FX38" s="50"/>
      <c r="FY38" s="50"/>
      <c r="FZ38" s="50"/>
      <c r="GA38" s="50"/>
      <c r="GB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EU39" s="22">
        <v>0.30759999999999998</v>
      </c>
      <c r="EV39" s="15"/>
      <c r="EW39" s="15"/>
      <c r="EX39" s="22">
        <v>0.29260000000000003</v>
      </c>
      <c r="EY39" s="22">
        <v>0.31130000000000002</v>
      </c>
      <c r="EZ39" s="22">
        <v>0.32519999999999999</v>
      </c>
      <c r="FA39" s="22">
        <v>0.2989</v>
      </c>
      <c r="FB39" s="22">
        <v>0.2384</v>
      </c>
      <c r="FC39" s="15"/>
      <c r="FD39" s="15"/>
      <c r="FE39" s="22">
        <v>0.30409999999999998</v>
      </c>
      <c r="FF39" s="22">
        <v>0.2472</v>
      </c>
      <c r="FG39" s="22">
        <v>0.37569999999999998</v>
      </c>
      <c r="FH39" s="22">
        <v>0.34129999999999999</v>
      </c>
      <c r="FI39" s="22">
        <v>0.35549999999999998</v>
      </c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3" t="s">
        <v>32</v>
      </c>
      <c r="GA39" s="3" t="s">
        <v>33</v>
      </c>
      <c r="GB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EU40" s="41">
        <v>0.1278</v>
      </c>
      <c r="EV40" s="6" t="s">
        <v>62</v>
      </c>
      <c r="EW40" s="6"/>
      <c r="EX40" s="41">
        <v>0.1183</v>
      </c>
      <c r="EY40" s="41">
        <v>0.1048</v>
      </c>
      <c r="EZ40" s="35">
        <v>7.3499999999999996E-2</v>
      </c>
      <c r="FA40" s="41">
        <v>8.8999999999999996E-2</v>
      </c>
      <c r="FB40" s="35">
        <v>0.1241</v>
      </c>
      <c r="FC40" s="6"/>
      <c r="FD40" s="6" t="s">
        <v>62</v>
      </c>
      <c r="FE40" s="35">
        <v>0.1389</v>
      </c>
      <c r="FF40" s="35">
        <v>0.1658</v>
      </c>
      <c r="FG40" s="35">
        <v>0.12520000000000001</v>
      </c>
      <c r="FH40" s="35">
        <v>0.11310000000000001</v>
      </c>
      <c r="FI40" s="35">
        <v>0.12709999999999999</v>
      </c>
      <c r="FJ40" s="6"/>
      <c r="FK40" s="6" t="s">
        <v>62</v>
      </c>
      <c r="FL40" s="6"/>
      <c r="FM40" s="6"/>
      <c r="FN40" s="6" t="s">
        <v>62</v>
      </c>
      <c r="FO40" s="6"/>
      <c r="FP40" s="6" t="s">
        <v>62</v>
      </c>
      <c r="FQ40" s="6"/>
      <c r="FR40" s="6" t="s">
        <v>62</v>
      </c>
      <c r="FS40" s="6"/>
      <c r="FT40" s="6"/>
      <c r="FU40" s="6" t="s">
        <v>62</v>
      </c>
      <c r="FV40" s="6"/>
      <c r="FW40" s="6" t="s">
        <v>62</v>
      </c>
      <c r="FX40" s="6"/>
      <c r="FY40" s="6" t="s">
        <v>62</v>
      </c>
      <c r="FZ40" s="52">
        <f>MIN(FZ2:FZ8,FZ10:FZ15,FZ17:FZ21,FZ23:FZ26,FZ28:FZ30,FZ32:FZ33,FZ35)</f>
        <v>-1.5900000000000001E-2</v>
      </c>
      <c r="GA40" s="52">
        <f>AVERAGE(GA2:GA8,GA10:GA15,GA17:GA21,GA23:GA26,GA28:GA30,GA32:GA33,GA35)</f>
        <v>3.7370129870129866E-4</v>
      </c>
      <c r="GB40" s="52">
        <f>MAX(GB2:GB8,GB10:GB15,GB17:GB21,GB23:GB26,GB28:GB30,GB32:GB33,GB35)</f>
        <v>2.1299999999999999E-2</v>
      </c>
      <c r="GC40" t="s">
        <v>62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ES41" t="s">
        <v>62</v>
      </c>
      <c r="ET41" t="s">
        <v>62</v>
      </c>
      <c r="EU41" s="35">
        <v>6.6199999999999995E-2</v>
      </c>
      <c r="EW41" s="6"/>
      <c r="EX41" s="35">
        <v>9.6600000000000005E-2</v>
      </c>
      <c r="EY41" s="35">
        <v>8.8300000000000003E-2</v>
      </c>
      <c r="EZ41" s="41">
        <v>7.0400000000000004E-2</v>
      </c>
      <c r="FA41" s="35">
        <v>8.43E-2</v>
      </c>
      <c r="FB41" s="41">
        <v>9.0700000000000003E-2</v>
      </c>
      <c r="FC41" s="6"/>
      <c r="FE41" s="41">
        <v>8.5800000000000001E-2</v>
      </c>
      <c r="FF41" s="41">
        <v>9.7500000000000003E-2</v>
      </c>
      <c r="FG41" s="41">
        <v>9.35E-2</v>
      </c>
      <c r="FH41" s="41">
        <v>0.1031</v>
      </c>
      <c r="FI41" s="41">
        <v>7.9899999999999999E-2</v>
      </c>
      <c r="FJ41" s="6"/>
      <c r="FL41" s="6"/>
      <c r="FM41" s="6"/>
      <c r="FO41" s="6"/>
      <c r="FQ41" s="6"/>
      <c r="FS41" s="6"/>
      <c r="FT41" s="6"/>
      <c r="FV41" s="6"/>
      <c r="FX41" s="6"/>
      <c r="FY41" s="53"/>
      <c r="FZ41" s="54"/>
      <c r="GA41" s="55" t="s">
        <v>73</v>
      </c>
      <c r="GB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ES42" t="s">
        <v>62</v>
      </c>
      <c r="EU42" s="31">
        <v>4.82E-2</v>
      </c>
      <c r="EV42" s="6" t="s">
        <v>62</v>
      </c>
      <c r="EW42" s="6"/>
      <c r="EX42" s="31">
        <v>6.1499999999999999E-2</v>
      </c>
      <c r="EY42" s="31">
        <v>7.0000000000000007E-2</v>
      </c>
      <c r="EZ42" s="31">
        <v>2.8000000000000001E-2</v>
      </c>
      <c r="FA42" s="31">
        <v>3.6499999999999998E-2</v>
      </c>
      <c r="FB42" s="31">
        <v>5.16E-2</v>
      </c>
      <c r="FC42" s="6"/>
      <c r="FD42" s="6" t="s">
        <v>62</v>
      </c>
      <c r="FE42" s="31">
        <v>6.2E-2</v>
      </c>
      <c r="FF42" s="31">
        <v>6.5100000000000005E-2</v>
      </c>
      <c r="FG42" s="31">
        <v>4.6199999999999998E-2</v>
      </c>
      <c r="FH42" s="31">
        <v>3.9600000000000003E-2</v>
      </c>
      <c r="FI42" s="31">
        <v>5.0500000000000003E-2</v>
      </c>
      <c r="FJ42" s="6"/>
      <c r="FK42" s="6" t="s">
        <v>62</v>
      </c>
      <c r="FL42" s="6"/>
      <c r="FM42" s="6"/>
      <c r="FN42" s="6" t="s">
        <v>62</v>
      </c>
      <c r="FO42" s="6"/>
      <c r="FP42" s="6" t="s">
        <v>62</v>
      </c>
      <c r="FQ42" s="6"/>
      <c r="FR42" s="6" t="s">
        <v>62</v>
      </c>
      <c r="FS42" s="6"/>
      <c r="FT42" s="6"/>
      <c r="FU42" s="6" t="s">
        <v>62</v>
      </c>
      <c r="FV42" s="6"/>
      <c r="FW42" s="6" t="s">
        <v>62</v>
      </c>
      <c r="FX42" s="6"/>
      <c r="FY42" s="6" t="s">
        <v>62</v>
      </c>
      <c r="FZ42" s="55"/>
      <c r="GA42" s="55" t="s">
        <v>74</v>
      </c>
      <c r="GB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ES43" t="s">
        <v>62</v>
      </c>
      <c r="EU43" s="16">
        <v>-2.7699999999999999E-2</v>
      </c>
      <c r="EV43" t="s">
        <v>62</v>
      </c>
      <c r="EW43" s="6"/>
      <c r="EX43" s="7">
        <v>-3.7699999999999997E-2</v>
      </c>
      <c r="EY43" s="7">
        <v>-1.9599999999999999E-2</v>
      </c>
      <c r="EZ43" s="7">
        <v>-1.1000000000000001E-3</v>
      </c>
      <c r="FA43" s="7">
        <v>2.5399999999999999E-2</v>
      </c>
      <c r="FB43" s="7">
        <v>5.5999999999999999E-3</v>
      </c>
      <c r="FC43" s="6"/>
      <c r="FD43" t="s">
        <v>62</v>
      </c>
      <c r="FE43" s="7">
        <v>-1.1900000000000001E-2</v>
      </c>
      <c r="FF43" s="7">
        <v>-1.89E-2</v>
      </c>
      <c r="FG43" s="7">
        <v>-5.4199999999999998E-2</v>
      </c>
      <c r="FH43" s="7">
        <v>-2.9399999999999999E-2</v>
      </c>
      <c r="FI43" s="7">
        <v>-4.48E-2</v>
      </c>
      <c r="FJ43" s="6"/>
      <c r="FK43" t="s">
        <v>62</v>
      </c>
      <c r="FL43" s="6"/>
      <c r="FM43" s="6"/>
      <c r="FN43" t="s">
        <v>62</v>
      </c>
      <c r="FO43" s="6"/>
      <c r="FP43" t="s">
        <v>62</v>
      </c>
      <c r="FQ43" s="6"/>
      <c r="FR43" t="s">
        <v>62</v>
      </c>
      <c r="FS43" s="6"/>
      <c r="FT43" s="6"/>
      <c r="FU43" t="s">
        <v>62</v>
      </c>
      <c r="FV43" s="6"/>
      <c r="FW43" t="s">
        <v>62</v>
      </c>
      <c r="FX43" s="6"/>
      <c r="FY43" s="53" t="s">
        <v>62</v>
      </c>
      <c r="FZ43" s="3" t="s">
        <v>32</v>
      </c>
      <c r="GA43" s="3" t="s">
        <v>33</v>
      </c>
      <c r="GB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ES44" t="s">
        <v>62</v>
      </c>
      <c r="EU44" s="7">
        <v>-3.3500000000000002E-2</v>
      </c>
      <c r="EV44" s="6" t="s">
        <v>62</v>
      </c>
      <c r="EW44" s="6"/>
      <c r="EX44" s="16">
        <v>-4.4999999999999998E-2</v>
      </c>
      <c r="EY44" s="16">
        <v>-4.9700000000000001E-2</v>
      </c>
      <c r="EZ44" s="16">
        <v>-3.04E-2</v>
      </c>
      <c r="FA44" s="16">
        <v>-8.3000000000000004E-2</v>
      </c>
      <c r="FB44" s="16">
        <v>-7.2300000000000003E-2</v>
      </c>
      <c r="FC44" s="6"/>
      <c r="FD44" s="6"/>
      <c r="FE44" s="16">
        <v>-7.7600000000000002E-2</v>
      </c>
      <c r="FF44" s="16">
        <v>-5.3999999999999999E-2</v>
      </c>
      <c r="FG44" s="16">
        <v>-5.6399999999999999E-2</v>
      </c>
      <c r="FH44" s="16">
        <v>-4.7199999999999999E-2</v>
      </c>
      <c r="FI44" s="16">
        <v>-4.4999999999999998E-2</v>
      </c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52">
        <f>MIN(FZ9,FZ16,FZ22,FZ27,FZ31,FZ34,FZ36,FZ37)</f>
        <v>-6.0499999999999998E-2</v>
      </c>
      <c r="GA44" s="52">
        <f>AVERAGE(GA9,GA16,GA22,GA27,GA31,GA34,GA36,GA37)</f>
        <v>-1.2874900798265365E-19</v>
      </c>
      <c r="GB44" s="52">
        <f>MAX(GB9,GB16,GB22,GB27,GB31,GB34,GB36,GB37)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ES45" t="s">
        <v>62</v>
      </c>
      <c r="EU45" s="92">
        <v>-0.2117</v>
      </c>
      <c r="EV45" s="6"/>
      <c r="EW45" s="6"/>
      <c r="EX45" s="92">
        <v>-0.21379999999999999</v>
      </c>
      <c r="EY45" s="92">
        <v>-0.2402</v>
      </c>
      <c r="EZ45" s="92">
        <v>-0.22770000000000001</v>
      </c>
      <c r="FA45" s="48">
        <v>-0.19850000000000001</v>
      </c>
      <c r="FB45" s="48">
        <v>-0.19209999999999999</v>
      </c>
      <c r="FC45" s="6" t="s">
        <v>62</v>
      </c>
      <c r="FD45" s="6"/>
      <c r="FE45" s="48">
        <v>-0.21540000000000001</v>
      </c>
      <c r="FF45" s="48">
        <v>-0.2321</v>
      </c>
      <c r="FG45" s="48">
        <v>-0.25750000000000001</v>
      </c>
      <c r="FH45" s="92">
        <v>-0.2485</v>
      </c>
      <c r="FI45" s="92">
        <v>-0.25040000000000001</v>
      </c>
      <c r="FJ45" s="6"/>
      <c r="FK45" s="6"/>
      <c r="FL45" s="6"/>
      <c r="FM45" s="6"/>
      <c r="FN45" s="6" t="s">
        <v>62</v>
      </c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54"/>
      <c r="GA45" s="55" t="s">
        <v>75</v>
      </c>
      <c r="GB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ET46" t="s">
        <v>62</v>
      </c>
      <c r="EU46" s="48">
        <v>-0.27689999999999998</v>
      </c>
      <c r="EV46" s="10" t="s">
        <v>62</v>
      </c>
      <c r="EW46" s="10"/>
      <c r="EX46" s="48">
        <v>-0.27250000000000002</v>
      </c>
      <c r="EY46" s="48">
        <v>-0.26490000000000002</v>
      </c>
      <c r="EZ46" s="48">
        <v>-0.2379</v>
      </c>
      <c r="FA46" s="92">
        <v>-0.25259999999999999</v>
      </c>
      <c r="FB46" s="92">
        <v>-0.246</v>
      </c>
      <c r="FC46" s="10"/>
      <c r="FD46" s="10" t="s">
        <v>62</v>
      </c>
      <c r="FE46" s="92">
        <v>-0.28589999999999999</v>
      </c>
      <c r="FF46" s="92">
        <v>-0.27060000000000001</v>
      </c>
      <c r="FG46" s="92">
        <v>-0.27250000000000002</v>
      </c>
      <c r="FH46" s="48">
        <v>-0.27200000000000002</v>
      </c>
      <c r="FI46" s="48">
        <v>-0.27279999999999999</v>
      </c>
      <c r="FJ46" s="10"/>
      <c r="FK46" s="10" t="s">
        <v>62</v>
      </c>
      <c r="FL46" s="10" t="s">
        <v>62</v>
      </c>
      <c r="FM46" s="10"/>
      <c r="FN46" s="10" t="s">
        <v>62</v>
      </c>
      <c r="FO46" s="10" t="s">
        <v>62</v>
      </c>
      <c r="FP46" s="10" t="s">
        <v>62</v>
      </c>
      <c r="FQ46" s="10"/>
      <c r="FR46" s="10" t="s">
        <v>62</v>
      </c>
      <c r="FS46" s="10"/>
      <c r="FT46" s="10"/>
      <c r="FU46" s="10" t="s">
        <v>62</v>
      </c>
      <c r="FV46" s="10"/>
      <c r="FW46" s="10" t="s">
        <v>62</v>
      </c>
      <c r="FX46" s="10"/>
      <c r="FY46" s="10" t="s">
        <v>62</v>
      </c>
      <c r="FZ46" s="63"/>
      <c r="GA46" s="63" t="s">
        <v>76</v>
      </c>
      <c r="GB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78"/>
      <c r="FP48" s="74">
        <v>43539</v>
      </c>
      <c r="FQ48" s="75"/>
      <c r="FR48" s="76"/>
      <c r="FS48" s="77">
        <v>43542</v>
      </c>
      <c r="FT48" s="78"/>
      <c r="FU48" s="76"/>
      <c r="FV48" s="77">
        <v>43543</v>
      </c>
      <c r="FW48" s="78"/>
      <c r="FX48" s="76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26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04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12">
        <v>0.33389999999999997</v>
      </c>
      <c r="FP51" s="22">
        <v>0.34720000000000001</v>
      </c>
      <c r="FQ51" s="22">
        <v>0.35549999999999998</v>
      </c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11">
        <v>0.1298</v>
      </c>
      <c r="FP52" s="35">
        <v>0.1258</v>
      </c>
      <c r="FQ52" s="35">
        <v>0.12709999999999999</v>
      </c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06">
        <v>0.1095</v>
      </c>
      <c r="FP53" s="41">
        <v>9.9099999999999994E-2</v>
      </c>
      <c r="FQ53" s="41">
        <v>7.9899999999999999E-2</v>
      </c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10">
        <v>5.1799999999999999E-2</v>
      </c>
      <c r="FP54" s="31">
        <v>4.7600000000000003E-2</v>
      </c>
      <c r="FQ54" s="31">
        <v>5.0500000000000003E-2</v>
      </c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07">
        <v>-4.2999999999999997E-2</v>
      </c>
      <c r="FP55" s="7">
        <v>-3.8399999999999997E-2</v>
      </c>
      <c r="FQ55" s="7">
        <v>-4.48E-2</v>
      </c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09">
        <v>-4.7199999999999999E-2</v>
      </c>
      <c r="FP56" s="16">
        <v>-4.2099999999999999E-2</v>
      </c>
      <c r="FQ56" s="16">
        <v>-4.4999999999999998E-2</v>
      </c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08">
        <v>-0.25109999999999999</v>
      </c>
      <c r="FP57" s="92">
        <v>-0.25729999999999997</v>
      </c>
      <c r="FQ57" s="92">
        <v>-0.25040000000000001</v>
      </c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05">
        <v>-0.28370000000000001</v>
      </c>
      <c r="FP58" s="48">
        <v>-0.28189999999999998</v>
      </c>
      <c r="FQ58" s="48">
        <v>-0.27279999999999999</v>
      </c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113">
        <v>5.58</v>
      </c>
      <c r="FP59" s="57">
        <v>-0.06</v>
      </c>
      <c r="FQ59" s="84">
        <v>-1.36</v>
      </c>
      <c r="FR59" s="83"/>
      <c r="FS59" s="57"/>
      <c r="FT59" s="84"/>
      <c r="FU59" s="83"/>
      <c r="FV59" s="57"/>
      <c r="FW59" s="84"/>
      <c r="FX59" s="83"/>
      <c r="FY59" s="57"/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7">
        <v>1.89E-2</v>
      </c>
      <c r="FM60" s="453">
        <v>1.0200000000000001E-2</v>
      </c>
      <c r="FN60" s="455">
        <v>1.14E-2</v>
      </c>
      <c r="FO60" s="456">
        <v>1.67E-2</v>
      </c>
      <c r="FP60" s="370">
        <v>1.3299999999999999E-2</v>
      </c>
      <c r="FQ60" s="449">
        <v>9.1000000000000004E-3</v>
      </c>
      <c r="FR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3">
        <v>-1.3599999999999999E-2</v>
      </c>
      <c r="FP61" s="458">
        <v>-1.04E-2</v>
      </c>
      <c r="FQ61" s="448">
        <v>-1.9199999999999998E-2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Q62" s="371">
        <v>1.4200000000000001E-2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t="s">
        <v>62</v>
      </c>
      <c r="FP63" t="s">
        <v>62</v>
      </c>
      <c r="FQ63" s="459">
        <v>-2.3199999999999998E-2</v>
      </c>
      <c r="FR63" t="s">
        <v>62</v>
      </c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57">
        <v>147.97</v>
      </c>
      <c r="FP64" s="257">
        <v>148.13999999999999</v>
      </c>
      <c r="FQ64" s="257">
        <v>148.19999999999999</v>
      </c>
      <c r="FT64" s="191"/>
      <c r="FW64" s="191"/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88" t="s">
        <v>52</v>
      </c>
      <c r="FP65" s="188" t="s">
        <v>52</v>
      </c>
      <c r="FQ65" s="188" t="s">
        <v>52</v>
      </c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>SUM(EY51, -EY58)</f>
        <v>0.55149999999999999</v>
      </c>
      <c r="EZ66" s="146">
        <f>SUM(EZ51, -EZ58)</f>
        <v>0.54090000000000005</v>
      </c>
      <c r="FA66" s="120">
        <f>SUM(FA51, -FA58)</f>
        <v>0.52170000000000005</v>
      </c>
      <c r="FB66" s="179">
        <f>SUM(FB51, -FB58)</f>
        <v>0.4844</v>
      </c>
      <c r="FC66" s="418">
        <f>SUM(FC51, -FC58)</f>
        <v>0.4708</v>
      </c>
      <c r="FD66" s="376">
        <f>SUM(FD51, -FD58)</f>
        <v>0.48729999999999996</v>
      </c>
      <c r="FE66" s="419">
        <f>SUM(FE51, -FE58)</f>
        <v>0.59</v>
      </c>
      <c r="FF66" s="146">
        <f>SUM(FF51, -FF58)</f>
        <v>0.62840000000000007</v>
      </c>
      <c r="FG66" s="120">
        <f>SUM(FG51, -FG58)</f>
        <v>0.50870000000000004</v>
      </c>
      <c r="FH66" s="179">
        <f>SUM(FH51, -FH58)</f>
        <v>0.51780000000000004</v>
      </c>
      <c r="FI66" s="146">
        <f>SUM(FI51, -FI58)</f>
        <v>0.52960000000000007</v>
      </c>
      <c r="FJ66" s="120">
        <f>SUM(FJ51, -FJ58)</f>
        <v>0.56210000000000004</v>
      </c>
      <c r="FK66" s="179">
        <f>SUM(FK51, -FK58)</f>
        <v>0.6482</v>
      </c>
      <c r="FL66" s="153">
        <f>SUM(FL51, -FL58)</f>
        <v>0.625</v>
      </c>
      <c r="FM66" s="115">
        <f>SUM(FM51, -FM58)</f>
        <v>0.60650000000000004</v>
      </c>
      <c r="FN66" s="175">
        <f>SUM(FN51, -FN58)</f>
        <v>0.61329999999999996</v>
      </c>
      <c r="FO66" s="115">
        <f>SUM(FO51, -FO58)</f>
        <v>0.61759999999999993</v>
      </c>
      <c r="FP66" s="115">
        <f>SUM(FP51, -FP58)</f>
        <v>0.62909999999999999</v>
      </c>
      <c r="FQ66" s="115">
        <f>SUM(FQ51, -FQ58)</f>
        <v>0.62829999999999997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03">SUM(GU51, -GU58)</f>
        <v>0</v>
      </c>
      <c r="GV66" s="6">
        <f t="shared" si="103"/>
        <v>0</v>
      </c>
      <c r="GW66" s="6">
        <f t="shared" si="103"/>
        <v>0</v>
      </c>
      <c r="GX66" s="6">
        <f t="shared" si="103"/>
        <v>0</v>
      </c>
      <c r="GY66" s="6">
        <f t="shared" si="103"/>
        <v>0</v>
      </c>
      <c r="GZ66" s="6">
        <f t="shared" si="103"/>
        <v>0</v>
      </c>
      <c r="HA66" s="6">
        <f t="shared" si="103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04">SUM(JM51, -JM58)</f>
        <v>0</v>
      </c>
      <c r="JN66" s="6">
        <f t="shared" si="104"/>
        <v>0</v>
      </c>
      <c r="JO66" s="6">
        <f t="shared" si="104"/>
        <v>0</v>
      </c>
      <c r="JP66" s="6">
        <f t="shared" si="104"/>
        <v>0</v>
      </c>
      <c r="JQ66" s="6">
        <f t="shared" si="104"/>
        <v>0</v>
      </c>
      <c r="JR66" s="6">
        <f t="shared" si="104"/>
        <v>0</v>
      </c>
      <c r="JS66" s="6">
        <f t="shared" si="104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88" t="s">
        <v>51</v>
      </c>
      <c r="FP67" s="188" t="s">
        <v>51</v>
      </c>
      <c r="FQ67" s="188" t="s">
        <v>51</v>
      </c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05">SUM(K51, -K57)</f>
        <v>0.16620000000000001</v>
      </c>
      <c r="L68" s="179">
        <f t="shared" si="105"/>
        <v>0.19230000000000003</v>
      </c>
      <c r="M68" s="146">
        <f t="shared" si="105"/>
        <v>0.17859999999999998</v>
      </c>
      <c r="N68" s="120">
        <f t="shared" si="105"/>
        <v>0.16650000000000001</v>
      </c>
      <c r="O68" s="179">
        <f t="shared" si="105"/>
        <v>0.18559999999999999</v>
      </c>
      <c r="P68" s="146">
        <f t="shared" si="105"/>
        <v>0.20569999999999999</v>
      </c>
      <c r="Q68" s="120">
        <f t="shared" si="105"/>
        <v>0.1983</v>
      </c>
      <c r="R68" s="179">
        <f t="shared" si="105"/>
        <v>0.21210000000000001</v>
      </c>
      <c r="S68" s="225">
        <f t="shared" si="105"/>
        <v>0.23520000000000002</v>
      </c>
      <c r="T68" s="15">
        <f t="shared" si="105"/>
        <v>0.22940000000000002</v>
      </c>
      <c r="U68" s="149">
        <f t="shared" ref="U68:Z68" si="106">SUM(U51, -U57)</f>
        <v>0.2127</v>
      </c>
      <c r="V68" s="225">
        <f t="shared" si="106"/>
        <v>0.2097</v>
      </c>
      <c r="W68" s="96">
        <f t="shared" si="106"/>
        <v>0.23599999999999999</v>
      </c>
      <c r="X68" s="151">
        <f t="shared" si="106"/>
        <v>0.2268</v>
      </c>
      <c r="Y68" s="146">
        <f t="shared" si="106"/>
        <v>0.2455</v>
      </c>
      <c r="Z68" s="120">
        <f t="shared" si="106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07">SUM(AK52, -AK58)</f>
        <v>0.23170000000000002</v>
      </c>
      <c r="AL68" s="93">
        <f t="shared" si="107"/>
        <v>0.2545</v>
      </c>
      <c r="AM68" s="150">
        <f t="shared" si="107"/>
        <v>0.29559999999999997</v>
      </c>
      <c r="AN68" s="144">
        <f t="shared" si="107"/>
        <v>0.29559999999999997</v>
      </c>
      <c r="AO68" s="116">
        <f t="shared" si="107"/>
        <v>0.30189999999999995</v>
      </c>
      <c r="AP68" s="176">
        <f t="shared" si="107"/>
        <v>0.27779999999999999</v>
      </c>
      <c r="AQ68" s="144">
        <f t="shared" si="107"/>
        <v>0.28659999999999997</v>
      </c>
      <c r="AR68" s="116">
        <f t="shared" si="107"/>
        <v>0.28660000000000002</v>
      </c>
      <c r="AS68" s="176">
        <f t="shared" si="107"/>
        <v>0.28949999999999998</v>
      </c>
      <c r="AT68" s="226">
        <f t="shared" si="107"/>
        <v>0.26090000000000002</v>
      </c>
      <c r="AU68" s="93">
        <f t="shared" si="107"/>
        <v>0.25990000000000002</v>
      </c>
      <c r="AV68" s="151">
        <f t="shared" si="107"/>
        <v>0.29270000000000002</v>
      </c>
      <c r="AW68" s="146">
        <f t="shared" si="107"/>
        <v>0.3024</v>
      </c>
      <c r="AX68" s="120">
        <f t="shared" si="107"/>
        <v>0.31730000000000003</v>
      </c>
      <c r="AY68" s="179">
        <f t="shared" si="107"/>
        <v>0.28070000000000001</v>
      </c>
      <c r="AZ68" s="146">
        <f t="shared" si="107"/>
        <v>0.26910000000000001</v>
      </c>
      <c r="BA68" s="120">
        <f t="shared" si="107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08">SUM(BD52, -BD58)</f>
        <v>0.30430000000000001</v>
      </c>
      <c r="BE68" s="179">
        <f t="shared" si="108"/>
        <v>0.3382</v>
      </c>
      <c r="BF68" s="146">
        <f t="shared" si="108"/>
        <v>0.32930000000000004</v>
      </c>
      <c r="BG68" s="120">
        <f t="shared" si="108"/>
        <v>0.31999999999999995</v>
      </c>
      <c r="BH68" s="179">
        <f t="shared" si="108"/>
        <v>0.30209999999999998</v>
      </c>
      <c r="BI68" s="146">
        <f t="shared" si="108"/>
        <v>0.30149999999999999</v>
      </c>
      <c r="BJ68" s="115">
        <f>SUM(BJ51, -BJ57)</f>
        <v>0.32200000000000001</v>
      </c>
      <c r="BK68" s="179">
        <f t="shared" ref="BK68:BQ68" si="109">SUM(BK52, -BK58)</f>
        <v>0.32019999999999998</v>
      </c>
      <c r="BL68" s="146">
        <f t="shared" si="109"/>
        <v>0.34360000000000002</v>
      </c>
      <c r="BM68" s="120">
        <f t="shared" si="109"/>
        <v>0.36709999999999998</v>
      </c>
      <c r="BN68" s="179">
        <f t="shared" si="109"/>
        <v>0.37239999999999995</v>
      </c>
      <c r="BO68" s="120">
        <f t="shared" si="109"/>
        <v>0.38129999999999997</v>
      </c>
      <c r="BP68" s="120">
        <f t="shared" si="109"/>
        <v>0.38109999999999999</v>
      </c>
      <c r="BQ68" s="116">
        <f t="shared" si="109"/>
        <v>0.39739999999999998</v>
      </c>
      <c r="BS68" s="146">
        <f t="shared" ref="BS68:CK68" si="110">SUM(BS52, -BS58)</f>
        <v>0.37659999999999999</v>
      </c>
      <c r="BT68" s="116">
        <f t="shared" si="110"/>
        <v>0.371</v>
      </c>
      <c r="BU68" s="176">
        <f t="shared" si="110"/>
        <v>0.37480000000000002</v>
      </c>
      <c r="BV68" s="146">
        <f t="shared" si="110"/>
        <v>0.37819999999999998</v>
      </c>
      <c r="BW68" s="120">
        <f t="shared" si="110"/>
        <v>0.37370000000000003</v>
      </c>
      <c r="BX68" s="176">
        <f t="shared" si="110"/>
        <v>0.372</v>
      </c>
      <c r="BY68" s="226">
        <f t="shared" si="110"/>
        <v>0.41650000000000004</v>
      </c>
      <c r="BZ68" s="93">
        <f t="shared" si="110"/>
        <v>0.42730000000000001</v>
      </c>
      <c r="CA68" s="150">
        <f t="shared" si="110"/>
        <v>0.3987</v>
      </c>
      <c r="CB68" s="146">
        <f t="shared" si="110"/>
        <v>0.33439999999999998</v>
      </c>
      <c r="CC68" s="120">
        <f t="shared" si="110"/>
        <v>0.34109999999999996</v>
      </c>
      <c r="CD68" s="179">
        <f t="shared" si="110"/>
        <v>0.34699999999999998</v>
      </c>
      <c r="CE68" s="146">
        <f t="shared" si="110"/>
        <v>0.34620000000000001</v>
      </c>
      <c r="CF68" s="120">
        <f t="shared" si="110"/>
        <v>0.32150000000000001</v>
      </c>
      <c r="CG68" s="179">
        <f t="shared" si="110"/>
        <v>0.35730000000000001</v>
      </c>
      <c r="CH68" s="146">
        <f t="shared" si="110"/>
        <v>0.34920000000000001</v>
      </c>
      <c r="CI68" s="120">
        <f t="shared" si="110"/>
        <v>0.35310000000000002</v>
      </c>
      <c r="CJ68" s="179">
        <f t="shared" si="110"/>
        <v>0.33829999999999999</v>
      </c>
      <c r="CK68" s="146">
        <f t="shared" si="110"/>
        <v>0.32700000000000001</v>
      </c>
      <c r="CL68" s="120">
        <f t="shared" ref="CL68:CR68" si="111">SUM(CL52, -CL58)</f>
        <v>0.34289999999999998</v>
      </c>
      <c r="CM68" s="179">
        <f t="shared" si="111"/>
        <v>0.31979999999999997</v>
      </c>
      <c r="CN68" s="146">
        <f t="shared" si="111"/>
        <v>0.32979999999999998</v>
      </c>
      <c r="CO68" s="120">
        <f t="shared" si="111"/>
        <v>0.35650000000000004</v>
      </c>
      <c r="CP68" s="179">
        <f t="shared" si="111"/>
        <v>0.36570000000000003</v>
      </c>
      <c r="CQ68" s="146">
        <f t="shared" si="111"/>
        <v>0.38119999999999998</v>
      </c>
      <c r="CR68" s="120">
        <f t="shared" si="111"/>
        <v>0.37290000000000001</v>
      </c>
      <c r="CS68" s="179">
        <f>SUM(CS51, -CS57)</f>
        <v>0.36199999999999999</v>
      </c>
      <c r="CT68" s="153">
        <f t="shared" ref="CT68:DN68" si="112">SUM(CT52, -CT58)</f>
        <v>0.37779999999999997</v>
      </c>
      <c r="CU68" s="115">
        <f t="shared" si="112"/>
        <v>0.37570000000000003</v>
      </c>
      <c r="CV68" s="175">
        <f t="shared" si="112"/>
        <v>0.35199999999999998</v>
      </c>
      <c r="CW68" s="153">
        <f t="shared" si="112"/>
        <v>0.3402</v>
      </c>
      <c r="CX68" s="115">
        <f t="shared" si="112"/>
        <v>0.38439999999999996</v>
      </c>
      <c r="CY68" s="175">
        <f t="shared" si="112"/>
        <v>0.3821</v>
      </c>
      <c r="CZ68" s="153">
        <f t="shared" si="112"/>
        <v>0.37609999999999999</v>
      </c>
      <c r="DA68" s="115">
        <f t="shared" si="112"/>
        <v>0.37839999999999996</v>
      </c>
      <c r="DB68" s="179">
        <f t="shared" si="112"/>
        <v>0.37219999999999998</v>
      </c>
      <c r="DC68" s="146">
        <f t="shared" si="112"/>
        <v>0.37109999999999999</v>
      </c>
      <c r="DD68" s="120">
        <f t="shared" si="112"/>
        <v>0.38900000000000001</v>
      </c>
      <c r="DE68" s="179">
        <f t="shared" si="112"/>
        <v>0.40539999999999998</v>
      </c>
      <c r="DF68" s="146">
        <f t="shared" si="112"/>
        <v>0.42230000000000001</v>
      </c>
      <c r="DG68" s="120">
        <f t="shared" si="112"/>
        <v>0.4173</v>
      </c>
      <c r="DH68" s="179">
        <f t="shared" si="112"/>
        <v>0.42520000000000002</v>
      </c>
      <c r="DI68" s="146">
        <f t="shared" si="112"/>
        <v>0.42180000000000001</v>
      </c>
      <c r="DJ68" s="120">
        <f t="shared" si="112"/>
        <v>0.4279</v>
      </c>
      <c r="DK68" s="179">
        <f t="shared" si="112"/>
        <v>0.40039999999999998</v>
      </c>
      <c r="DL68" s="120">
        <f t="shared" si="112"/>
        <v>0.40390000000000004</v>
      </c>
      <c r="DM68" s="120">
        <f t="shared" si="112"/>
        <v>0.3957</v>
      </c>
      <c r="DN68" s="330">
        <f t="shared" si="112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13">SUM(DQ51, -DQ57)</f>
        <v>0.44079999999999997</v>
      </c>
      <c r="DR68" s="153">
        <f t="shared" si="113"/>
        <v>0.45929999999999999</v>
      </c>
      <c r="DS68" s="115">
        <f t="shared" si="113"/>
        <v>0.49309999999999998</v>
      </c>
      <c r="DT68" s="175">
        <f t="shared" si="113"/>
        <v>0.50080000000000002</v>
      </c>
      <c r="DU68" s="153">
        <f t="shared" si="113"/>
        <v>0.49399999999999999</v>
      </c>
      <c r="DV68" s="115">
        <f t="shared" si="113"/>
        <v>0.5464</v>
      </c>
      <c r="DW68" s="175">
        <f t="shared" si="113"/>
        <v>0.56799999999999995</v>
      </c>
      <c r="DX68" s="115">
        <f t="shared" si="113"/>
        <v>0.53810000000000002</v>
      </c>
      <c r="DY68" s="120">
        <f t="shared" si="113"/>
        <v>0.52139999999999997</v>
      </c>
      <c r="DZ68" s="120">
        <f t="shared" si="113"/>
        <v>0.53939999999999999</v>
      </c>
      <c r="EA68" s="6">
        <f t="shared" si="113"/>
        <v>0</v>
      </c>
      <c r="EB68" s="6">
        <f t="shared" si="113"/>
        <v>0</v>
      </c>
      <c r="EC68" s="6">
        <f t="shared" si="11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14">SUM(EK51, -EK57)</f>
        <v>0.53959999999999997</v>
      </c>
      <c r="EL68" s="120">
        <f t="shared" si="114"/>
        <v>0.53439999999999999</v>
      </c>
      <c r="EM68" s="179">
        <f t="shared" si="114"/>
        <v>0.51929999999999998</v>
      </c>
      <c r="EN68" s="146">
        <f t="shared" si="114"/>
        <v>0.55420000000000003</v>
      </c>
      <c r="EO68" s="120">
        <f t="shared" si="114"/>
        <v>0.53920000000000001</v>
      </c>
      <c r="EP68" s="179">
        <f t="shared" si="114"/>
        <v>0.50639999999999996</v>
      </c>
      <c r="EQ68" s="146">
        <f t="shared" si="114"/>
        <v>0.51200000000000001</v>
      </c>
      <c r="ER68" s="120">
        <f t="shared" si="114"/>
        <v>0.49129999999999996</v>
      </c>
      <c r="ES68" s="179">
        <f t="shared" si="114"/>
        <v>0.55149999999999999</v>
      </c>
      <c r="ET68" s="146">
        <f t="shared" si="114"/>
        <v>0.53849999999999998</v>
      </c>
      <c r="EU68" s="120">
        <f t="shared" si="114"/>
        <v>0.5353</v>
      </c>
      <c r="EV68" s="179">
        <f t="shared" si="114"/>
        <v>0.55289999999999995</v>
      </c>
      <c r="EW68" s="146">
        <f t="shared" si="114"/>
        <v>0.54709999999999992</v>
      </c>
      <c r="EX68" s="115">
        <f t="shared" si="114"/>
        <v>0.53580000000000005</v>
      </c>
      <c r="EY68" s="175">
        <f t="shared" ref="EY68:FB68" si="115">SUM(EY51, -EY57)</f>
        <v>0.49740000000000001</v>
      </c>
      <c r="EZ68" s="153">
        <f t="shared" si="115"/>
        <v>0.46350000000000002</v>
      </c>
      <c r="FA68" s="115">
        <f t="shared" si="115"/>
        <v>0.45340000000000003</v>
      </c>
      <c r="FB68" s="175">
        <f t="shared" si="115"/>
        <v>0.43049999999999999</v>
      </c>
      <c r="FC68" s="420">
        <f t="shared" ref="FC68" si="116">SUM(FC51, -FC57)</f>
        <v>0.41459999999999997</v>
      </c>
      <c r="FD68" s="377">
        <f t="shared" ref="FD68:FE68" si="117">SUM(FD51, -FD57)</f>
        <v>0.42659999999999998</v>
      </c>
      <c r="FE68" s="421">
        <f t="shared" si="117"/>
        <v>0.51949999999999996</v>
      </c>
      <c r="FF68" s="153">
        <f t="shared" ref="FF68:FG68" si="118">SUM(FF51, -FF57)</f>
        <v>0.56230000000000002</v>
      </c>
      <c r="FG68" s="115">
        <f t="shared" si="118"/>
        <v>0.45320000000000005</v>
      </c>
      <c r="FH68" s="175">
        <f t="shared" ref="FH68:FI68" si="119">SUM(FH51, -FH57)</f>
        <v>0.4793</v>
      </c>
      <c r="FI68" s="153">
        <f t="shared" si="119"/>
        <v>0.48919999999999997</v>
      </c>
      <c r="FJ68" s="115">
        <f t="shared" ref="FJ68" si="120">SUM(FJ51, -FJ57)</f>
        <v>0.53710000000000002</v>
      </c>
      <c r="FK68" s="175">
        <f t="shared" ref="FK68:FL68" si="121">SUM(FK51, -FK57)</f>
        <v>0.63319999999999999</v>
      </c>
      <c r="FL68" s="146">
        <f>SUM(FL51, -FL57)</f>
        <v>0.61640000000000006</v>
      </c>
      <c r="FM68" s="120">
        <f>SUM(FM51, -FM57)</f>
        <v>0.59840000000000004</v>
      </c>
      <c r="FN68" s="179">
        <f>SUM(FN51, -FN57)</f>
        <v>0.58979999999999999</v>
      </c>
      <c r="FO68" s="120">
        <f>SUM(FO51, -FO57)</f>
        <v>0.58499999999999996</v>
      </c>
      <c r="FP68" s="120">
        <f>SUM(FP51, -FP57)</f>
        <v>0.60450000000000004</v>
      </c>
      <c r="FQ68" s="120">
        <f>SUM(FQ51, -FQ57)</f>
        <v>0.60589999999999999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168" t="s">
        <v>67</v>
      </c>
      <c r="FP69" s="168" t="s">
        <v>67</v>
      </c>
      <c r="FQ69" s="188" t="s">
        <v>44</v>
      </c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22">SUM(L51, -L56)</f>
        <v>0.16260000000000002</v>
      </c>
      <c r="M70" s="146">
        <f t="shared" si="122"/>
        <v>0.1641</v>
      </c>
      <c r="N70" s="120">
        <f t="shared" si="122"/>
        <v>0.16570000000000001</v>
      </c>
      <c r="O70" s="179">
        <f t="shared" si="122"/>
        <v>0.1774</v>
      </c>
      <c r="P70" s="146">
        <f t="shared" si="122"/>
        <v>0.20530000000000001</v>
      </c>
      <c r="Q70" s="120">
        <f t="shared" si="122"/>
        <v>0.19670000000000001</v>
      </c>
      <c r="R70" s="179">
        <f t="shared" si="122"/>
        <v>0.21190000000000001</v>
      </c>
      <c r="S70" s="224">
        <f t="shared" si="122"/>
        <v>0.23110000000000003</v>
      </c>
      <c r="T70" s="96">
        <f t="shared" si="12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23">SUM(AS53, -AS58)</f>
        <v>0.248</v>
      </c>
      <c r="AT70" s="224">
        <f t="shared" si="123"/>
        <v>0.23809999999999998</v>
      </c>
      <c r="AU70" s="15">
        <f t="shared" si="123"/>
        <v>0.25509999999999999</v>
      </c>
      <c r="AV70" s="150">
        <f t="shared" si="123"/>
        <v>0.249</v>
      </c>
      <c r="AW70" s="144">
        <f t="shared" si="123"/>
        <v>0.26829999999999998</v>
      </c>
      <c r="AX70" s="116">
        <f t="shared" si="12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24">SUM(BD51, -BD57)</f>
        <v>0.30359999999999998</v>
      </c>
      <c r="BE70" s="175">
        <f t="shared" si="124"/>
        <v>0.33729999999999999</v>
      </c>
      <c r="BF70" s="153">
        <f t="shared" si="124"/>
        <v>0.31259999999999999</v>
      </c>
      <c r="BG70" s="115">
        <f t="shared" si="124"/>
        <v>0.3034</v>
      </c>
      <c r="BH70" s="175">
        <f t="shared" si="124"/>
        <v>0.30179999999999996</v>
      </c>
      <c r="BI70" s="153">
        <f t="shared" si="124"/>
        <v>0.28360000000000002</v>
      </c>
      <c r="BJ70" s="120">
        <f>SUM(BJ52, -BJ58)</f>
        <v>0.31879999999999997</v>
      </c>
      <c r="BK70" s="176">
        <f t="shared" ref="BK70:BQ70" si="125">SUM(BK53, -BK58)</f>
        <v>0.26200000000000001</v>
      </c>
      <c r="BL70" s="144">
        <f t="shared" si="125"/>
        <v>0.3226</v>
      </c>
      <c r="BM70" s="116">
        <f t="shared" si="125"/>
        <v>0.32889999999999997</v>
      </c>
      <c r="BN70" s="176">
        <f t="shared" si="125"/>
        <v>0.3639</v>
      </c>
      <c r="BO70" s="116">
        <f t="shared" si="125"/>
        <v>0.37929999999999997</v>
      </c>
      <c r="BP70" s="120">
        <f t="shared" si="125"/>
        <v>0.37050000000000005</v>
      </c>
      <c r="BQ70" s="120">
        <f t="shared" si="125"/>
        <v>0.37329999999999997</v>
      </c>
      <c r="BS70" s="144">
        <f t="shared" ref="BS70:CC70" si="126">SUM(BS53, -BS58)</f>
        <v>0.37</v>
      </c>
      <c r="BT70" s="115">
        <f t="shared" si="126"/>
        <v>0.34289999999999998</v>
      </c>
      <c r="BU70" s="179">
        <f t="shared" si="126"/>
        <v>0.36609999999999998</v>
      </c>
      <c r="BV70" s="144">
        <f t="shared" si="126"/>
        <v>0.37419999999999998</v>
      </c>
      <c r="BW70" s="116">
        <f t="shared" si="126"/>
        <v>0.36470000000000002</v>
      </c>
      <c r="BX70" s="179">
        <f t="shared" si="126"/>
        <v>0.36280000000000001</v>
      </c>
      <c r="BY70" s="224">
        <f t="shared" si="126"/>
        <v>0.37780000000000002</v>
      </c>
      <c r="BZ70" s="94">
        <f t="shared" si="126"/>
        <v>0.38500000000000001</v>
      </c>
      <c r="CA70" s="145">
        <f t="shared" si="126"/>
        <v>0.36849999999999999</v>
      </c>
      <c r="CB70" s="153">
        <f t="shared" si="126"/>
        <v>0.3332</v>
      </c>
      <c r="CC70" s="115">
        <f t="shared" si="12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27">SUM(CV53, -CV58)</f>
        <v>0.31340000000000001</v>
      </c>
      <c r="CW70" s="146">
        <f t="shared" si="127"/>
        <v>0.30549999999999999</v>
      </c>
      <c r="CX70" s="116">
        <f t="shared" si="127"/>
        <v>0.3342</v>
      </c>
      <c r="CY70" s="176">
        <f t="shared" si="127"/>
        <v>0.35319999999999996</v>
      </c>
      <c r="CZ70" s="146">
        <f t="shared" si="127"/>
        <v>0.36080000000000001</v>
      </c>
      <c r="DA70" s="120">
        <f t="shared" si="127"/>
        <v>0.36449999999999999</v>
      </c>
      <c r="DB70" s="175">
        <f t="shared" si="127"/>
        <v>0.35870000000000002</v>
      </c>
      <c r="DC70" s="153">
        <f t="shared" si="127"/>
        <v>0.34139999999999998</v>
      </c>
      <c r="DD70" s="120">
        <f t="shared" ref="DD70:DN70" si="128">SUM(DD51, -DD57)</f>
        <v>0.34640000000000004</v>
      </c>
      <c r="DE70" s="175">
        <f t="shared" si="128"/>
        <v>0.38500000000000001</v>
      </c>
      <c r="DF70" s="153">
        <f t="shared" si="128"/>
        <v>0.40039999999999998</v>
      </c>
      <c r="DG70" s="120">
        <f t="shared" si="128"/>
        <v>0.38780000000000003</v>
      </c>
      <c r="DH70" s="179">
        <f t="shared" si="128"/>
        <v>0.3962</v>
      </c>
      <c r="DI70" s="153">
        <f t="shared" si="128"/>
        <v>0.38619999999999999</v>
      </c>
      <c r="DJ70" s="115">
        <f t="shared" si="128"/>
        <v>0.40500000000000003</v>
      </c>
      <c r="DK70" s="175">
        <f t="shared" si="128"/>
        <v>0.375</v>
      </c>
      <c r="DL70" s="115">
        <f t="shared" si="128"/>
        <v>0.38150000000000001</v>
      </c>
      <c r="DM70" s="120">
        <f t="shared" si="128"/>
        <v>0.378</v>
      </c>
      <c r="DN70" s="330">
        <f t="shared" si="12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29">SUM(DQ52, -DQ58)</f>
        <v>0.41539999999999999</v>
      </c>
      <c r="DR70" s="146">
        <f t="shared" si="129"/>
        <v>0.4042</v>
      </c>
      <c r="DS70" s="120">
        <f t="shared" si="129"/>
        <v>0.39899999999999997</v>
      </c>
      <c r="DT70" s="179">
        <f t="shared" si="129"/>
        <v>0.42180000000000001</v>
      </c>
      <c r="DU70" s="146">
        <f t="shared" si="129"/>
        <v>0.41859999999999997</v>
      </c>
      <c r="DV70" s="120">
        <f t="shared" si="129"/>
        <v>0.41359999999999997</v>
      </c>
      <c r="DW70" s="179">
        <f t="shared" si="129"/>
        <v>0.44290000000000002</v>
      </c>
      <c r="DX70" s="120">
        <f t="shared" si="129"/>
        <v>0.40010000000000001</v>
      </c>
      <c r="DY70" s="120">
        <f t="shared" si="129"/>
        <v>0.39729999999999999</v>
      </c>
      <c r="DZ70" s="120">
        <f t="shared" si="12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30">SUM(EK52, -EK58)</f>
        <v>0.49580000000000002</v>
      </c>
      <c r="EL70" s="120">
        <f t="shared" si="130"/>
        <v>0.49549999999999994</v>
      </c>
      <c r="EM70" s="179">
        <f t="shared" si="130"/>
        <v>0.40469999999999995</v>
      </c>
      <c r="EN70" s="146">
        <f t="shared" si="130"/>
        <v>0.41389999999999999</v>
      </c>
      <c r="EO70" s="120">
        <f t="shared" si="130"/>
        <v>0.39730000000000004</v>
      </c>
      <c r="EP70" s="179">
        <f t="shared" si="130"/>
        <v>0.39080000000000004</v>
      </c>
      <c r="EQ70" s="146">
        <f t="shared" si="130"/>
        <v>0.38290000000000002</v>
      </c>
      <c r="ER70" s="120">
        <f t="shared" si="130"/>
        <v>0.3775</v>
      </c>
      <c r="ES70" s="179">
        <f t="shared" si="130"/>
        <v>0.36970000000000003</v>
      </c>
      <c r="ET70" s="146">
        <f t="shared" si="130"/>
        <v>0.3548</v>
      </c>
      <c r="EU70" s="120">
        <f t="shared" si="13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>SUM(FA52, -FA58)</f>
        <v>0.3599</v>
      </c>
      <c r="FB70" s="175">
        <f>SUM(FB52, -FB58)</f>
        <v>0.37009999999999998</v>
      </c>
      <c r="FC70" s="420">
        <f>SUM(FC52, -FC58)</f>
        <v>0.37670000000000003</v>
      </c>
      <c r="FD70" s="377">
        <f>SUM(FD52, -FD58)</f>
        <v>0.38179999999999997</v>
      </c>
      <c r="FE70" s="421">
        <f>SUM(FE52, -FE58)</f>
        <v>0.42479999999999996</v>
      </c>
      <c r="FF70" s="153">
        <f>SUM(FF52, -FF58)</f>
        <v>0.44109999999999999</v>
      </c>
      <c r="FG70" s="115">
        <f>SUM(FG52, -FG58)</f>
        <v>0.42649999999999999</v>
      </c>
      <c r="FH70" s="175">
        <f>SUM(FH52, -FH58)</f>
        <v>0.43640000000000001</v>
      </c>
      <c r="FI70" s="153">
        <f>SUM(FI52, -FI58)</f>
        <v>0.41039999999999999</v>
      </c>
      <c r="FJ70" s="115">
        <f>SUM(FJ52, -FJ58)</f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208">
        <f>SUM(FO52, -FO58)</f>
        <v>0.41349999999999998</v>
      </c>
      <c r="FP70" s="208">
        <f>SUM(FP52, -FP58)</f>
        <v>0.40769999999999995</v>
      </c>
      <c r="FQ70" s="120">
        <f>SUM(FQ51, -FQ56)</f>
        <v>0.40049999999999997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17" t="s">
        <v>70</v>
      </c>
      <c r="FP71" s="188" t="s">
        <v>44</v>
      </c>
      <c r="FQ71" s="188" t="s">
        <v>37</v>
      </c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31">SUM(L51, -L55)</f>
        <v>0.15260000000000001</v>
      </c>
      <c r="M72" s="148">
        <f t="shared" si="131"/>
        <v>0.15459999999999999</v>
      </c>
      <c r="N72" s="118">
        <f t="shared" si="131"/>
        <v>0.15390000000000001</v>
      </c>
      <c r="O72" s="178">
        <f t="shared" si="131"/>
        <v>0.1736</v>
      </c>
      <c r="P72" s="148">
        <f t="shared" si="131"/>
        <v>0.18690000000000001</v>
      </c>
      <c r="Q72" s="118">
        <f t="shared" si="131"/>
        <v>0.19530000000000003</v>
      </c>
      <c r="R72" s="179">
        <f t="shared" si="131"/>
        <v>0.20900000000000002</v>
      </c>
      <c r="S72" s="224">
        <f t="shared" si="131"/>
        <v>0.21690000000000001</v>
      </c>
      <c r="T72" s="15">
        <f t="shared" si="131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32">SUM(AZ51, -AZ56)</f>
        <v>0.24559999999999998</v>
      </c>
      <c r="BA72" s="120">
        <f t="shared" si="132"/>
        <v>0.24430000000000002</v>
      </c>
      <c r="BB72" s="175">
        <f t="shared" si="132"/>
        <v>0.26329999999999998</v>
      </c>
      <c r="BC72" s="153">
        <f t="shared" si="132"/>
        <v>0.30299999999999999</v>
      </c>
      <c r="BD72" s="120">
        <f t="shared" si="132"/>
        <v>0.29220000000000002</v>
      </c>
      <c r="BE72" s="179">
        <f t="shared" si="132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33">SUM(CP53, -CP58)</f>
        <v>0.31230000000000002</v>
      </c>
      <c r="CQ72" s="153">
        <f t="shared" si="133"/>
        <v>0.36319999999999997</v>
      </c>
      <c r="CR72" s="115">
        <f t="shared" si="133"/>
        <v>0.33150000000000002</v>
      </c>
      <c r="CS72" s="175">
        <f t="shared" si="133"/>
        <v>0.33660000000000001</v>
      </c>
      <c r="CT72" s="146">
        <f t="shared" si="133"/>
        <v>0.36480000000000001</v>
      </c>
      <c r="CU72" s="116">
        <f t="shared" si="133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34">SUM(DF52, -DF57)</f>
        <v>0.3911</v>
      </c>
      <c r="DG72" s="115">
        <f t="shared" si="134"/>
        <v>0.38300000000000001</v>
      </c>
      <c r="DH72" s="175">
        <f t="shared" si="134"/>
        <v>0.39580000000000004</v>
      </c>
      <c r="DI72" s="146">
        <f t="shared" si="134"/>
        <v>0.3836</v>
      </c>
      <c r="DJ72" s="120">
        <f t="shared" si="134"/>
        <v>0.39</v>
      </c>
      <c r="DK72" s="179">
        <f t="shared" si="134"/>
        <v>0.35570000000000002</v>
      </c>
      <c r="DL72" s="120">
        <f t="shared" si="134"/>
        <v>0.3659</v>
      </c>
      <c r="DM72" s="115">
        <f t="shared" si="134"/>
        <v>0.36159999999999998</v>
      </c>
      <c r="DN72" s="332">
        <f t="shared" si="134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35">SUM(EC57, -EC68)</f>
        <v>0</v>
      </c>
      <c r="ED72" s="6">
        <f t="shared" si="135"/>
        <v>0</v>
      </c>
      <c r="EE72" s="6">
        <f t="shared" si="135"/>
        <v>0</v>
      </c>
      <c r="EF72" s="6">
        <f t="shared" si="135"/>
        <v>0</v>
      </c>
      <c r="EG72" s="6">
        <f t="shared" si="135"/>
        <v>0</v>
      </c>
      <c r="EH72" s="6">
        <f t="shared" si="135"/>
        <v>0</v>
      </c>
      <c r="EI72" s="6">
        <f t="shared" si="135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20">
        <f>SUM(FO53, -FO58)</f>
        <v>0.39319999999999999</v>
      </c>
      <c r="FP72" s="120">
        <f>SUM(FP51, -FP56)</f>
        <v>0.38929999999999998</v>
      </c>
      <c r="FQ72" s="120">
        <f>SUM(FQ51, -FQ55)</f>
        <v>0.40029999999999999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36">SUM(GU57, -GU68)</f>
        <v>0</v>
      </c>
      <c r="GV72" s="6">
        <f t="shared" si="136"/>
        <v>0</v>
      </c>
      <c r="GW72" s="6">
        <f t="shared" si="136"/>
        <v>0</v>
      </c>
      <c r="GX72" s="6">
        <f t="shared" si="136"/>
        <v>0</v>
      </c>
      <c r="GY72" s="6">
        <f t="shared" si="136"/>
        <v>0</v>
      </c>
      <c r="GZ72" s="6">
        <f t="shared" si="136"/>
        <v>0</v>
      </c>
      <c r="HA72" s="6">
        <f t="shared" si="136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37">SUM(JM57, -JM68)</f>
        <v>0</v>
      </c>
      <c r="JN72" s="6">
        <f t="shared" si="137"/>
        <v>0</v>
      </c>
      <c r="JO72" s="6">
        <f t="shared" si="137"/>
        <v>0</v>
      </c>
      <c r="JP72" s="6">
        <f t="shared" si="137"/>
        <v>0</v>
      </c>
      <c r="JQ72" s="6">
        <f t="shared" si="137"/>
        <v>0</v>
      </c>
      <c r="JR72" s="6">
        <f t="shared" si="137"/>
        <v>0</v>
      </c>
      <c r="JS72" s="6">
        <f t="shared" si="137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88" t="s">
        <v>44</v>
      </c>
      <c r="FP73" s="188" t="s">
        <v>37</v>
      </c>
      <c r="FQ73" s="168" t="s">
        <v>67</v>
      </c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38">SUM(O51, -O54)</f>
        <v>0.1535</v>
      </c>
      <c r="P74" s="146">
        <f t="shared" si="138"/>
        <v>0.18510000000000001</v>
      </c>
      <c r="Q74" s="116">
        <f t="shared" si="138"/>
        <v>0.17920000000000003</v>
      </c>
      <c r="R74" s="176">
        <f t="shared" si="138"/>
        <v>0.1988</v>
      </c>
      <c r="S74" s="224">
        <f t="shared" si="138"/>
        <v>0.21400000000000002</v>
      </c>
      <c r="T74" s="15">
        <f t="shared" si="138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39">SUM(CQ54, -CQ58)</f>
        <v>0.34360000000000002</v>
      </c>
      <c r="CR74" s="116">
        <f t="shared" si="139"/>
        <v>0.32479999999999998</v>
      </c>
      <c r="CS74" s="176">
        <f t="shared" si="139"/>
        <v>0.32750000000000001</v>
      </c>
      <c r="CT74" s="144">
        <f t="shared" si="139"/>
        <v>0.3614</v>
      </c>
      <c r="CU74" s="120">
        <f t="shared" si="139"/>
        <v>0.3337</v>
      </c>
      <c r="CV74" s="179">
        <f t="shared" si="139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40">SUM(DF53, -DF58)</f>
        <v>0.35589999999999999</v>
      </c>
      <c r="DG74" s="115">
        <f t="shared" si="140"/>
        <v>0.35389999999999999</v>
      </c>
      <c r="DH74" s="176">
        <f t="shared" si="140"/>
        <v>0.35060000000000002</v>
      </c>
      <c r="DI74" s="153">
        <f t="shared" si="140"/>
        <v>0.30449999999999999</v>
      </c>
      <c r="DJ74" s="115">
        <f t="shared" si="140"/>
        <v>0.29660000000000003</v>
      </c>
      <c r="DK74" s="175">
        <f t="shared" si="140"/>
        <v>0.28620000000000001</v>
      </c>
      <c r="DL74" s="116">
        <f t="shared" si="140"/>
        <v>0.29700000000000004</v>
      </c>
      <c r="DM74" s="116">
        <f t="shared" si="140"/>
        <v>0.30230000000000001</v>
      </c>
      <c r="DN74" s="332">
        <f t="shared" si="140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20">
        <f>SUM(FO51, -FO56)</f>
        <v>0.38109999999999999</v>
      </c>
      <c r="FP74" s="120">
        <f>SUM(FP51, -FP55)</f>
        <v>0.3856</v>
      </c>
      <c r="FQ74" s="208">
        <f>SUM(FQ52, -FQ58)</f>
        <v>0.39989999999999998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168" t="s">
        <v>59</v>
      </c>
      <c r="FP75" s="168" t="s">
        <v>59</v>
      </c>
      <c r="FQ75" s="168" t="s">
        <v>59</v>
      </c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41">SUM(O51, -O53)</f>
        <v>0.15140000000000001</v>
      </c>
      <c r="P76" s="144">
        <f t="shared" si="141"/>
        <v>0.18140000000000001</v>
      </c>
      <c r="Q76" s="120">
        <f t="shared" si="141"/>
        <v>0.15870000000000001</v>
      </c>
      <c r="R76" s="179">
        <f t="shared" si="141"/>
        <v>0.17290000000000003</v>
      </c>
      <c r="S76" s="226">
        <f t="shared" si="141"/>
        <v>0.18450000000000003</v>
      </c>
      <c r="T76" s="93">
        <f t="shared" si="141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42">SUM(AA52, -AA56)</f>
        <v>0.18609999999999999</v>
      </c>
      <c r="AB76" s="146">
        <f t="shared" si="142"/>
        <v>0.15279999999999999</v>
      </c>
      <c r="AC76" s="120">
        <f t="shared" si="142"/>
        <v>0.1673</v>
      </c>
      <c r="AD76" s="179">
        <f t="shared" si="142"/>
        <v>0.16539999999999999</v>
      </c>
      <c r="AE76" s="224">
        <f t="shared" si="142"/>
        <v>0.18379999999999999</v>
      </c>
      <c r="AF76" s="15">
        <f t="shared" si="142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43">SUM(AJ52, -AJ57)</f>
        <v>0.184</v>
      </c>
      <c r="AK76" s="224">
        <f t="shared" si="143"/>
        <v>0.17449999999999999</v>
      </c>
      <c r="AL76" s="15">
        <f t="shared" si="143"/>
        <v>0.1774</v>
      </c>
      <c r="AM76" s="151">
        <f t="shared" si="143"/>
        <v>0.21359999999999998</v>
      </c>
      <c r="AN76" s="144">
        <f t="shared" si="143"/>
        <v>0.20939999999999998</v>
      </c>
      <c r="AO76" s="116">
        <f t="shared" si="143"/>
        <v>0.22120000000000001</v>
      </c>
      <c r="AP76" s="176">
        <f t="shared" si="143"/>
        <v>0.20449999999999999</v>
      </c>
      <c r="AQ76" s="144">
        <f t="shared" si="143"/>
        <v>0.20030000000000001</v>
      </c>
      <c r="AR76" s="116">
        <f t="shared" si="143"/>
        <v>0.18330000000000002</v>
      </c>
      <c r="AS76" s="176">
        <f t="shared" si="143"/>
        <v>0.1966</v>
      </c>
      <c r="AT76" s="224">
        <f t="shared" si="143"/>
        <v>0.16650000000000001</v>
      </c>
      <c r="AU76" s="15">
        <f t="shared" si="143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44">SUM(BV52, -BV57)</f>
        <v>0.30099999999999999</v>
      </c>
      <c r="BW76" s="115">
        <f t="shared" si="144"/>
        <v>0.29299999999999998</v>
      </c>
      <c r="BX76" s="176">
        <f t="shared" si="144"/>
        <v>0.29100000000000004</v>
      </c>
      <c r="BY76" s="226">
        <f t="shared" si="144"/>
        <v>0.32620000000000005</v>
      </c>
      <c r="BZ76" s="93">
        <f t="shared" si="144"/>
        <v>0.3236</v>
      </c>
      <c r="CA76" s="150">
        <f t="shared" si="144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45">SUM(CX52, -CX57)</f>
        <v>0.28749999999999998</v>
      </c>
      <c r="CY76" s="187">
        <f t="shared" si="145"/>
        <v>0.29159999999999997</v>
      </c>
      <c r="CZ76" s="166">
        <f t="shared" si="145"/>
        <v>0.30359999999999998</v>
      </c>
      <c r="DA76" s="208">
        <f t="shared" si="145"/>
        <v>0.3135</v>
      </c>
      <c r="DB76" s="175">
        <f t="shared" si="145"/>
        <v>0.29959999999999998</v>
      </c>
      <c r="DC76" s="153">
        <f t="shared" si="145"/>
        <v>0.29769999999999996</v>
      </c>
      <c r="DD76" s="115">
        <f t="shared" si="145"/>
        <v>0.31810000000000005</v>
      </c>
      <c r="DE76" s="176">
        <f t="shared" ref="DE76:DN76" si="146">SUM(DE54, -DE58)</f>
        <v>0.35189999999999999</v>
      </c>
      <c r="DF76" s="144">
        <f t="shared" si="146"/>
        <v>0.35470000000000002</v>
      </c>
      <c r="DG76" s="116">
        <f t="shared" si="146"/>
        <v>0.34589999999999999</v>
      </c>
      <c r="DH76" s="175">
        <f t="shared" si="146"/>
        <v>0.34189999999999998</v>
      </c>
      <c r="DI76" s="144">
        <f t="shared" si="146"/>
        <v>0.30280000000000001</v>
      </c>
      <c r="DJ76" s="116">
        <f t="shared" si="146"/>
        <v>0.28839999999999999</v>
      </c>
      <c r="DK76" s="176">
        <f t="shared" si="146"/>
        <v>0.2742</v>
      </c>
      <c r="DL76" s="115">
        <f t="shared" si="146"/>
        <v>0.2717</v>
      </c>
      <c r="DM76" s="115">
        <f t="shared" si="146"/>
        <v>0.29559999999999997</v>
      </c>
      <c r="DN76" s="335">
        <f t="shared" si="146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15">
        <f>SUM(FO52, -FO57)</f>
        <v>0.38090000000000002</v>
      </c>
      <c r="FP76" s="115">
        <f>SUM(FP52, -FP57)</f>
        <v>0.3831</v>
      </c>
      <c r="FQ76" s="115">
        <f>SUM(FQ52, -FQ57)</f>
        <v>0.3775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88" t="s">
        <v>37</v>
      </c>
      <c r="FP77" s="117" t="s">
        <v>70</v>
      </c>
      <c r="FQ77" s="117" t="s">
        <v>70</v>
      </c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47">SUM(CZ53, -CZ57)</f>
        <v>0.2883</v>
      </c>
      <c r="DA78" s="115">
        <f t="shared" si="147"/>
        <v>0.29959999999999998</v>
      </c>
      <c r="DB78" s="187">
        <f t="shared" si="147"/>
        <v>0.28610000000000002</v>
      </c>
      <c r="DC78" s="166">
        <f t="shared" si="147"/>
        <v>0.26800000000000002</v>
      </c>
      <c r="DD78" s="208">
        <f t="shared" si="147"/>
        <v>0.26529999999999998</v>
      </c>
      <c r="DE78" s="187">
        <f t="shared" si="147"/>
        <v>0.32490000000000002</v>
      </c>
      <c r="DF78" s="166">
        <f t="shared" si="147"/>
        <v>0.32469999999999999</v>
      </c>
      <c r="DG78" s="208">
        <f t="shared" si="147"/>
        <v>0.3196</v>
      </c>
      <c r="DH78" s="176">
        <f t="shared" si="147"/>
        <v>0.32120000000000004</v>
      </c>
      <c r="DI78" s="166">
        <f t="shared" si="147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48">SUM(EC67, -EC74)</f>
        <v>0</v>
      </c>
      <c r="ED78" s="6">
        <f t="shared" si="148"/>
        <v>0</v>
      </c>
      <c r="EE78" s="6">
        <f t="shared" si="148"/>
        <v>0</v>
      </c>
      <c r="EF78" s="6">
        <f t="shared" si="148"/>
        <v>0</v>
      </c>
      <c r="EG78" s="6">
        <f t="shared" si="148"/>
        <v>0</v>
      </c>
      <c r="EH78" s="6">
        <f t="shared" si="148"/>
        <v>0</v>
      </c>
      <c r="EI78" s="6">
        <f t="shared" si="148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20">
        <f>SUM(FO51, -FO55)</f>
        <v>0.37689999999999996</v>
      </c>
      <c r="FP78" s="120">
        <f>SUM(FP53, -FP58)</f>
        <v>0.38100000000000001</v>
      </c>
      <c r="FQ78" s="120">
        <f>SUM(FQ53, -FQ58)</f>
        <v>0.35270000000000001</v>
      </c>
      <c r="FR78" s="6">
        <f>SUM(FR67, -FR74)</f>
        <v>0</v>
      </c>
      <c r="FS78" s="6">
        <f>SUM(FS67, -FS74)</f>
        <v>0</v>
      </c>
      <c r="FT78" s="6">
        <f>SUM(FT67, -FT74)</f>
        <v>0</v>
      </c>
      <c r="FU78" s="6">
        <f>SUM(FU67, -FU74,)</f>
        <v>0</v>
      </c>
      <c r="FV78" s="6">
        <f>SUM(FV67, -FV74,)</f>
        <v>0</v>
      </c>
      <c r="FW78" s="6">
        <f>SUM(FW67, -FW74)</f>
        <v>0</v>
      </c>
      <c r="FX78" s="6">
        <f>SUM(FX67, -FX74)</f>
        <v>0</v>
      </c>
      <c r="FY78" s="6">
        <f>SUM(FY67, -FY74)</f>
        <v>0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49">SUM(GU67, -GU74)</f>
        <v>0</v>
      </c>
      <c r="GV78" s="6">
        <f t="shared" si="149"/>
        <v>0</v>
      </c>
      <c r="GW78" s="6">
        <f t="shared" si="149"/>
        <v>0</v>
      </c>
      <c r="GX78" s="6">
        <f t="shared" si="149"/>
        <v>0</v>
      </c>
      <c r="GY78" s="6">
        <f t="shared" si="149"/>
        <v>0</v>
      </c>
      <c r="GZ78" s="6">
        <f t="shared" si="149"/>
        <v>0</v>
      </c>
      <c r="HA78" s="6">
        <f t="shared" si="149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50">SUM(JM67, -JM74)</f>
        <v>0</v>
      </c>
      <c r="JN78" s="6">
        <f t="shared" si="150"/>
        <v>0</v>
      </c>
      <c r="JO78" s="6">
        <f t="shared" si="150"/>
        <v>0</v>
      </c>
      <c r="JP78" s="6">
        <f t="shared" si="150"/>
        <v>0</v>
      </c>
      <c r="JQ78" s="6">
        <f t="shared" si="150"/>
        <v>0</v>
      </c>
      <c r="JR78" s="6">
        <f t="shared" si="150"/>
        <v>0</v>
      </c>
      <c r="JS78" s="6">
        <f t="shared" si="150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17" t="s">
        <v>60</v>
      </c>
      <c r="FP79" s="117" t="s">
        <v>60</v>
      </c>
      <c r="FQ79" s="117" t="s">
        <v>60</v>
      </c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>SUM(FK53, -FK57)</f>
        <v>0.35099999999999998</v>
      </c>
      <c r="FL80" s="146">
        <f>SUM(FL53, -FL57)</f>
        <v>0.36620000000000003</v>
      </c>
      <c r="FM80" s="120">
        <f>SUM(FM53, -FM57)</f>
        <v>0.35860000000000003</v>
      </c>
      <c r="FN80" s="179">
        <f>SUM(FN53, -FN57)</f>
        <v>0.35160000000000002</v>
      </c>
      <c r="FO80" s="120">
        <f>SUM(FO53, -FO57)</f>
        <v>0.36059999999999998</v>
      </c>
      <c r="FP80" s="120">
        <f>SUM(FP53, -FP57)</f>
        <v>0.35639999999999994</v>
      </c>
      <c r="FQ80" s="120">
        <f>SUM(FQ53, -FQ57)</f>
        <v>0.33030000000000004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23" t="s">
        <v>63</v>
      </c>
      <c r="FP81" s="123" t="s">
        <v>63</v>
      </c>
      <c r="FQ81" s="123" t="s">
        <v>63</v>
      </c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51">SUM(Q52, -Q56)</f>
        <v>0.107</v>
      </c>
      <c r="R82" s="176">
        <f t="shared" si="151"/>
        <v>0.11929999999999999</v>
      </c>
      <c r="S82" s="226">
        <f t="shared" si="151"/>
        <v>0.1293</v>
      </c>
      <c r="T82" s="93">
        <f t="shared" si="151"/>
        <v>0.13999999999999999</v>
      </c>
      <c r="U82" s="150">
        <f t="shared" si="151"/>
        <v>9.820000000000001E-2</v>
      </c>
      <c r="V82" s="226">
        <f t="shared" si="151"/>
        <v>0.1032</v>
      </c>
      <c r="W82" s="93">
        <f t="shared" si="151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52">SUM(BE52, -BE56)</f>
        <v>0.23449999999999999</v>
      </c>
      <c r="BF82" s="146">
        <f t="shared" si="152"/>
        <v>0.22810000000000002</v>
      </c>
      <c r="BG82" s="120">
        <f t="shared" si="152"/>
        <v>0.21359999999999998</v>
      </c>
      <c r="BH82" s="179">
        <f t="shared" si="152"/>
        <v>0.19950000000000001</v>
      </c>
      <c r="BI82" s="146">
        <f t="shared" si="152"/>
        <v>0.1976</v>
      </c>
      <c r="BJ82" s="120">
        <f t="shared" si="152"/>
        <v>0.2019</v>
      </c>
      <c r="BK82" s="179">
        <f t="shared" si="152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53">SUM(CD55, -CD58)</f>
        <v>0.19339999999999999</v>
      </c>
      <c r="CE82" s="148">
        <f t="shared" si="153"/>
        <v>0.1938</v>
      </c>
      <c r="CF82" s="118">
        <f t="shared" si="153"/>
        <v>0.18729999999999999</v>
      </c>
      <c r="CG82" s="178">
        <f t="shared" si="153"/>
        <v>0.1948</v>
      </c>
      <c r="CH82" s="148">
        <f t="shared" si="153"/>
        <v>0.19270000000000001</v>
      </c>
      <c r="CI82" s="118">
        <f t="shared" si="153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54">SUM(DT53, -DT57)</f>
        <v>0.3422</v>
      </c>
      <c r="DU82" s="166">
        <f t="shared" si="154"/>
        <v>0.3332</v>
      </c>
      <c r="DV82" s="208">
        <f t="shared" si="154"/>
        <v>0.30959999999999999</v>
      </c>
      <c r="DW82" s="187">
        <f t="shared" si="154"/>
        <v>0.3236</v>
      </c>
      <c r="DX82" s="208">
        <f t="shared" si="154"/>
        <v>0.30349999999999999</v>
      </c>
      <c r="DY82" s="116">
        <f t="shared" si="154"/>
        <v>0.27749999999999997</v>
      </c>
      <c r="DZ82" s="115">
        <f t="shared" si="154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55">SUM(EK53, -EK57)</f>
        <v>0.29409999999999997</v>
      </c>
      <c r="EL82" s="115">
        <f t="shared" si="155"/>
        <v>0.31609999999999999</v>
      </c>
      <c r="EM82" s="175">
        <f t="shared" si="155"/>
        <v>0.27789999999999998</v>
      </c>
      <c r="EN82" s="153">
        <f t="shared" si="155"/>
        <v>0.30230000000000001</v>
      </c>
      <c r="EO82" s="115">
        <f t="shared" si="155"/>
        <v>0.30509999999999998</v>
      </c>
      <c r="EP82" s="175">
        <f t="shared" si="155"/>
        <v>0.31040000000000001</v>
      </c>
      <c r="EQ82" s="153">
        <f t="shared" si="155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16">
        <f>SUM(FO54, -FO58)</f>
        <v>0.33550000000000002</v>
      </c>
      <c r="FP82" s="116">
        <f>SUM(FP54, -FP58)</f>
        <v>0.32950000000000002</v>
      </c>
      <c r="FQ82" s="116">
        <f>SUM(FQ54, -FQ58)</f>
        <v>0.32329999999999998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23" t="s">
        <v>84</v>
      </c>
      <c r="FP83" s="123" t="s">
        <v>84</v>
      </c>
      <c r="FQ83" s="188" t="s">
        <v>53</v>
      </c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56">SUM(BE52, -BE55)</f>
        <v>0.2238</v>
      </c>
      <c r="BF84" s="146">
        <f t="shared" si="156"/>
        <v>0.22100000000000003</v>
      </c>
      <c r="BG84" s="120">
        <f t="shared" si="156"/>
        <v>0.2127</v>
      </c>
      <c r="BH84" s="179">
        <f t="shared" si="156"/>
        <v>0.19350000000000001</v>
      </c>
      <c r="BI84" s="146">
        <f t="shared" si="156"/>
        <v>0.18340000000000001</v>
      </c>
      <c r="BJ84" s="120">
        <f t="shared" si="156"/>
        <v>0.19309999999999999</v>
      </c>
      <c r="BK84" s="179">
        <f t="shared" si="156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57">SUM(DS54, -DS57)</f>
        <v>0.31369999999999998</v>
      </c>
      <c r="DT84" s="176">
        <f t="shared" si="157"/>
        <v>0.33260000000000001</v>
      </c>
      <c r="DU84" s="144">
        <f t="shared" si="157"/>
        <v>0.318</v>
      </c>
      <c r="DV84" s="116">
        <f t="shared" si="157"/>
        <v>0.29580000000000001</v>
      </c>
      <c r="DW84" s="176">
        <f t="shared" si="157"/>
        <v>0.3145</v>
      </c>
      <c r="DX84" s="116">
        <f t="shared" si="157"/>
        <v>0.29530000000000001</v>
      </c>
      <c r="DY84" s="115">
        <f t="shared" si="157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58">SUM(EC73, -EC80)</f>
        <v>0</v>
      </c>
      <c r="ED84" s="6">
        <f t="shared" si="158"/>
        <v>0</v>
      </c>
      <c r="EE84" s="6">
        <f t="shared" si="158"/>
        <v>0</v>
      </c>
      <c r="EF84" s="6">
        <f t="shared" si="158"/>
        <v>0</v>
      </c>
      <c r="EG84" s="6">
        <f t="shared" si="158"/>
        <v>0</v>
      </c>
      <c r="EH84" s="6">
        <f t="shared" si="158"/>
        <v>0</v>
      </c>
      <c r="EI84" s="6">
        <f t="shared" si="158"/>
        <v>0</v>
      </c>
      <c r="EK84" s="144">
        <f t="shared" ref="EK84:ES84" si="159">SUM(EK54, -EK57)</f>
        <v>0.27239999999999998</v>
      </c>
      <c r="EL84" s="116">
        <f t="shared" si="159"/>
        <v>0.2974</v>
      </c>
      <c r="EM84" s="176">
        <f t="shared" si="159"/>
        <v>0.25990000000000002</v>
      </c>
      <c r="EN84" s="144">
        <f t="shared" si="159"/>
        <v>0.27800000000000002</v>
      </c>
      <c r="EO84" s="116">
        <f t="shared" si="159"/>
        <v>0.29089999999999999</v>
      </c>
      <c r="EP84" s="176">
        <f t="shared" si="159"/>
        <v>0.27529999999999999</v>
      </c>
      <c r="EQ84" s="144">
        <f t="shared" si="159"/>
        <v>0.26890000000000003</v>
      </c>
      <c r="ER84" s="116">
        <f t="shared" si="159"/>
        <v>0.27149999999999996</v>
      </c>
      <c r="ES84" s="176">
        <f t="shared" si="159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16">
        <f>SUM(FO54, -FO57)</f>
        <v>0.3029</v>
      </c>
      <c r="FP84" s="116">
        <f>SUM(FP54, -FP57)</f>
        <v>0.30489999999999995</v>
      </c>
      <c r="FQ84" s="208">
        <f>SUM(FQ51, -FQ54)</f>
        <v>0.30499999999999999</v>
      </c>
      <c r="FR84" s="6">
        <f>SUM(FR73, -FR80)</f>
        <v>0</v>
      </c>
      <c r="FS84" s="6">
        <f>SUM(FS73, -FS80)</f>
        <v>0</v>
      </c>
      <c r="FT84" s="6">
        <f>SUM(FT73, -FT80)</f>
        <v>0</v>
      </c>
      <c r="FU84" s="6">
        <f>SUM(FU73, -FU80,)</f>
        <v>0</v>
      </c>
      <c r="FV84" s="6">
        <f>SUM(FV73, -FV80,)</f>
        <v>0</v>
      </c>
      <c r="FW84" s="6">
        <f>SUM(FW73, -FW80)</f>
        <v>0</v>
      </c>
      <c r="FX84" s="6">
        <f>SUM(FX73, -FX80)</f>
        <v>0</v>
      </c>
      <c r="FY84" s="6">
        <f>SUM(FY73, -FY80)</f>
        <v>0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60">SUM(GU73, -GU80)</f>
        <v>0</v>
      </c>
      <c r="GV84" s="6">
        <f t="shared" si="160"/>
        <v>0</v>
      </c>
      <c r="GW84" s="6">
        <f t="shared" si="160"/>
        <v>0</v>
      </c>
      <c r="GX84" s="6">
        <f t="shared" si="160"/>
        <v>0</v>
      </c>
      <c r="GY84" s="6">
        <f t="shared" si="160"/>
        <v>0</v>
      </c>
      <c r="GZ84" s="6">
        <f t="shared" si="160"/>
        <v>0</v>
      </c>
      <c r="HA84" s="6">
        <f t="shared" si="160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61">SUM(JM73, -JM80)</f>
        <v>0</v>
      </c>
      <c r="JN84" s="6">
        <f t="shared" si="161"/>
        <v>0</v>
      </c>
      <c r="JO84" s="6">
        <f t="shared" si="161"/>
        <v>0</v>
      </c>
      <c r="JP84" s="6">
        <f t="shared" si="161"/>
        <v>0</v>
      </c>
      <c r="JQ84" s="6">
        <f t="shared" si="161"/>
        <v>0</v>
      </c>
      <c r="JR84" s="6">
        <f t="shared" si="161"/>
        <v>0</v>
      </c>
      <c r="JS84" s="6">
        <f t="shared" si="161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88" t="s">
        <v>53</v>
      </c>
      <c r="FP85" s="188" t="s">
        <v>53</v>
      </c>
      <c r="FQ85" s="123" t="s">
        <v>84</v>
      </c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62">SUM(BD53, -BD57)</f>
        <v>0.15740000000000001</v>
      </c>
      <c r="BE86" s="176">
        <f t="shared" si="162"/>
        <v>0.2077</v>
      </c>
      <c r="BF86" s="144">
        <f t="shared" si="162"/>
        <v>0.20429999999999998</v>
      </c>
      <c r="BG86" s="116">
        <f t="shared" si="162"/>
        <v>0.19500000000000001</v>
      </c>
      <c r="BH86" s="176">
        <f t="shared" si="162"/>
        <v>0.17849999999999999</v>
      </c>
      <c r="BI86" s="166">
        <f t="shared" si="162"/>
        <v>0.16689999999999999</v>
      </c>
      <c r="BJ86" s="116">
        <f t="shared" si="162"/>
        <v>0.18679999999999999</v>
      </c>
      <c r="BK86" s="176">
        <f t="shared" si="162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63">SUM(BV52, -BV56)</f>
        <v>0.2329</v>
      </c>
      <c r="BW86" s="120">
        <f t="shared" si="163"/>
        <v>0.22009999999999999</v>
      </c>
      <c r="BX86" s="179">
        <f t="shared" si="163"/>
        <v>0.21760000000000002</v>
      </c>
      <c r="BY86" s="224">
        <f t="shared" si="163"/>
        <v>0.25340000000000001</v>
      </c>
      <c r="BZ86" s="15">
        <f t="shared" si="163"/>
        <v>0.24309999999999998</v>
      </c>
      <c r="CA86" s="151">
        <f t="shared" si="163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64">SUM(CR52, -CR56)</f>
        <v>0.20519999999999999</v>
      </c>
      <c r="CS86" s="179">
        <f t="shared" si="164"/>
        <v>0.19850000000000001</v>
      </c>
      <c r="CT86" s="146">
        <f t="shared" si="164"/>
        <v>0.20760000000000001</v>
      </c>
      <c r="CU86" s="120">
        <f t="shared" si="164"/>
        <v>0.2117</v>
      </c>
      <c r="CV86" s="179">
        <f t="shared" si="164"/>
        <v>0.1971</v>
      </c>
      <c r="CW86" s="146">
        <f t="shared" si="164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208">
        <f>SUM(FO51, -FO54)</f>
        <v>0.28209999999999996</v>
      </c>
      <c r="FP86" s="208">
        <f>SUM(FP51, -FP54)</f>
        <v>0.29959999999999998</v>
      </c>
      <c r="FQ86" s="116">
        <f>SUM(FQ54, -FQ57)</f>
        <v>0.3009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19" t="s">
        <v>39</v>
      </c>
      <c r="FP87" s="188" t="s">
        <v>55</v>
      </c>
      <c r="FQ87" s="188" t="s">
        <v>55</v>
      </c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65">SUM(DE52, -DE55)</f>
        <v>0.21659999999999999</v>
      </c>
      <c r="DF88" s="146">
        <f t="shared" si="165"/>
        <v>0.23190000000000002</v>
      </c>
      <c r="DG88" s="120">
        <f t="shared" si="165"/>
        <v>0.23139999999999999</v>
      </c>
      <c r="DH88" s="179">
        <f t="shared" si="165"/>
        <v>0.23710000000000001</v>
      </c>
      <c r="DI88" s="146">
        <f t="shared" si="165"/>
        <v>0.22919999999999999</v>
      </c>
      <c r="DJ88" s="120">
        <f t="shared" si="165"/>
        <v>0.2407</v>
      </c>
      <c r="DK88" s="179">
        <f t="shared" si="165"/>
        <v>0.2074</v>
      </c>
      <c r="DL88" s="120">
        <f t="shared" si="165"/>
        <v>0.214</v>
      </c>
      <c r="DM88" s="120">
        <f t="shared" si="165"/>
        <v>0.19929999999999998</v>
      </c>
      <c r="DN88" s="330">
        <f t="shared" si="165"/>
        <v>0.23680000000000001</v>
      </c>
      <c r="DO88" s="346">
        <f>SUM(DO73, -DO78)</f>
        <v>0</v>
      </c>
      <c r="DP88" s="120">
        <f t="shared" ref="DP88:DU88" si="166">SUM(DP52, -DP55)</f>
        <v>0.25539999999999996</v>
      </c>
      <c r="DQ88" s="179">
        <f t="shared" si="166"/>
        <v>0.22369999999999998</v>
      </c>
      <c r="DR88" s="146">
        <f t="shared" si="166"/>
        <v>0.21279999999999999</v>
      </c>
      <c r="DS88" s="120">
        <f t="shared" si="166"/>
        <v>0.20549999999999999</v>
      </c>
      <c r="DT88" s="179">
        <f t="shared" si="166"/>
        <v>0.21829999999999999</v>
      </c>
      <c r="DU88" s="146">
        <f t="shared" si="166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16">
        <f>SUM(FO55, -FO58)</f>
        <v>0.24070000000000003</v>
      </c>
      <c r="FP88" s="118">
        <f>SUM(FP51, -FP53)</f>
        <v>0.24810000000000001</v>
      </c>
      <c r="FQ88" s="118">
        <f>SUM(FQ51, -FQ53)</f>
        <v>0.27559999999999996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22" t="s">
        <v>46</v>
      </c>
      <c r="FP89" s="119" t="s">
        <v>39</v>
      </c>
      <c r="FQ89" s="260" t="s">
        <v>54</v>
      </c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67">SUM(CZ53, -CZ56)</f>
        <v>0.19919999999999999</v>
      </c>
      <c r="DA90" s="120">
        <f t="shared" si="167"/>
        <v>0.1968</v>
      </c>
      <c r="DB90" s="179">
        <f t="shared" si="167"/>
        <v>0.19270000000000001</v>
      </c>
      <c r="DC90" s="146">
        <f t="shared" si="167"/>
        <v>0.17620000000000002</v>
      </c>
      <c r="DD90" s="120">
        <f t="shared" si="167"/>
        <v>0.1749</v>
      </c>
      <c r="DE90" s="179">
        <f t="shared" si="167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68">SUM(DH55, -DH58)</f>
        <v>0.18809999999999999</v>
      </c>
      <c r="DI90" s="148">
        <f t="shared" si="168"/>
        <v>0.19260000000000002</v>
      </c>
      <c r="DJ90" s="118">
        <f t="shared" si="168"/>
        <v>0.18720000000000001</v>
      </c>
      <c r="DK90" s="178">
        <f t="shared" si="168"/>
        <v>0.193</v>
      </c>
      <c r="DL90" s="118">
        <f t="shared" si="168"/>
        <v>0.18990000000000001</v>
      </c>
      <c r="DM90" s="118">
        <f t="shared" si="168"/>
        <v>0.19640000000000002</v>
      </c>
      <c r="DN90" s="338">
        <f t="shared" si="168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69">SUM(EC79, -EC86)</f>
        <v>0</v>
      </c>
      <c r="ED90" s="6">
        <f t="shared" si="169"/>
        <v>0</v>
      </c>
      <c r="EE90" s="6">
        <f t="shared" si="169"/>
        <v>0</v>
      </c>
      <c r="EF90" s="6">
        <f t="shared" si="169"/>
        <v>0</v>
      </c>
      <c r="EG90" s="6">
        <f t="shared" si="169"/>
        <v>0</v>
      </c>
      <c r="EH90" s="6">
        <f t="shared" si="169"/>
        <v>0</v>
      </c>
      <c r="EI90" s="6">
        <f t="shared" si="169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7">
        <f>SUM(FO56, -FO58)</f>
        <v>0.23650000000000002</v>
      </c>
      <c r="FP90" s="116">
        <f>SUM(FP55, -FP58)</f>
        <v>0.24349999999999999</v>
      </c>
      <c r="FQ90" s="120">
        <f>SUM(FQ51, -FQ52)</f>
        <v>0.22839999999999999</v>
      </c>
      <c r="FR90" s="6">
        <f>SUM(FR79, -FR86)</f>
        <v>0</v>
      </c>
      <c r="FS90" s="6">
        <f>SUM(FS79, -FS86)</f>
        <v>0</v>
      </c>
      <c r="FT90" s="6">
        <f>SUM(FT79, -FT86)</f>
        <v>0</v>
      </c>
      <c r="FU90" s="6">
        <f>SUM(FU79, -FU86,)</f>
        <v>0</v>
      </c>
      <c r="FV90" s="6">
        <f>SUM(FV79, -FV86,)</f>
        <v>0</v>
      </c>
      <c r="FW90" s="6">
        <f>SUM(FW79, -FW86)</f>
        <v>0</v>
      </c>
      <c r="FX90" s="6">
        <f>SUM(FX79, -FX86)</f>
        <v>0</v>
      </c>
      <c r="FY90" s="6">
        <f>SUM(FY79, -FY86)</f>
        <v>0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70">SUM(GU79, -GU86)</f>
        <v>0</v>
      </c>
      <c r="GV90" s="6">
        <f t="shared" si="170"/>
        <v>0</v>
      </c>
      <c r="GW90" s="6">
        <f t="shared" si="170"/>
        <v>0</v>
      </c>
      <c r="GX90" s="6">
        <f t="shared" si="170"/>
        <v>0</v>
      </c>
      <c r="GY90" s="6">
        <f t="shared" si="170"/>
        <v>0</v>
      </c>
      <c r="GZ90" s="6">
        <f t="shared" si="170"/>
        <v>0</v>
      </c>
      <c r="HA90" s="6">
        <f t="shared" si="170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71">SUM(JM79, -JM86)</f>
        <v>0</v>
      </c>
      <c r="JN90" s="6">
        <f t="shared" si="171"/>
        <v>0</v>
      </c>
      <c r="JO90" s="6">
        <f t="shared" si="171"/>
        <v>0</v>
      </c>
      <c r="JP90" s="6">
        <f t="shared" si="171"/>
        <v>0</v>
      </c>
      <c r="JQ90" s="6">
        <f t="shared" si="171"/>
        <v>0</v>
      </c>
      <c r="JR90" s="6">
        <f t="shared" si="171"/>
        <v>0</v>
      </c>
      <c r="JS90" s="6">
        <f t="shared" si="171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88" t="s">
        <v>55</v>
      </c>
      <c r="FP91" s="122" t="s">
        <v>46</v>
      </c>
      <c r="FQ91" s="119" t="s">
        <v>39</v>
      </c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18">
        <f>SUM(FO51, -FO53)</f>
        <v>0.22439999999999999</v>
      </c>
      <c r="FP92" s="247">
        <f>SUM(FP56, -FP58)</f>
        <v>0.23979999999999999</v>
      </c>
      <c r="FQ92" s="116">
        <f>SUM(FQ55, -FQ58)</f>
        <v>0.22799999999999998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19" t="s">
        <v>38</v>
      </c>
      <c r="FP93" s="260" t="s">
        <v>54</v>
      </c>
      <c r="FQ93" s="122" t="s">
        <v>46</v>
      </c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72">SUM(BU54, -BU56)</f>
        <v>0.1968</v>
      </c>
      <c r="BV94" s="146">
        <f t="shared" si="172"/>
        <v>0.19769999999999999</v>
      </c>
      <c r="BW94" s="120">
        <f t="shared" si="172"/>
        <v>0.17959999999999998</v>
      </c>
      <c r="BX94" s="179">
        <f t="shared" si="172"/>
        <v>0.1862</v>
      </c>
      <c r="BY94" s="224">
        <f t="shared" si="172"/>
        <v>0.19790000000000002</v>
      </c>
      <c r="BZ94" s="15">
        <f t="shared" si="17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73">SUM(DC54, -DC56)</f>
        <v>0.15679999999999999</v>
      </c>
      <c r="DD94" s="120">
        <f t="shared" si="173"/>
        <v>0.16189999999999999</v>
      </c>
      <c r="DE94" s="179">
        <f t="shared" si="173"/>
        <v>0.18730000000000002</v>
      </c>
      <c r="DF94" s="146">
        <f t="shared" si="173"/>
        <v>0.18480000000000002</v>
      </c>
      <c r="DG94" s="120">
        <f t="shared" si="173"/>
        <v>0.18049999999999999</v>
      </c>
      <c r="DH94" s="179">
        <f t="shared" si="17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18">
        <f>SUM(FO55, -FO57)</f>
        <v>0.20810000000000001</v>
      </c>
      <c r="FP94" s="120">
        <f>SUM(FP51, -FP52)</f>
        <v>0.22140000000000001</v>
      </c>
      <c r="FQ94" s="247">
        <f>SUM(FQ56, -FQ58)</f>
        <v>0.2278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260" t="s">
        <v>54</v>
      </c>
      <c r="FP95" s="119" t="s">
        <v>38</v>
      </c>
      <c r="FQ95" s="119" t="s">
        <v>38</v>
      </c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74">SUM(EC85, -EC92)</f>
        <v>0</v>
      </c>
      <c r="ED96" s="6">
        <f t="shared" si="174"/>
        <v>0</v>
      </c>
      <c r="EE96" s="6">
        <f t="shared" si="174"/>
        <v>0</v>
      </c>
      <c r="EF96" s="6">
        <f t="shared" si="174"/>
        <v>0</v>
      </c>
      <c r="EG96" s="6">
        <f t="shared" si="174"/>
        <v>0</v>
      </c>
      <c r="EH96" s="6">
        <f t="shared" si="174"/>
        <v>0</v>
      </c>
      <c r="EI96" s="6">
        <f t="shared" si="17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20">
        <f>SUM(FO51, -FO52)</f>
        <v>0.20409999999999998</v>
      </c>
      <c r="FP96" s="118">
        <f>SUM(FP55, -FP57)</f>
        <v>0.21889999999999998</v>
      </c>
      <c r="FQ96" s="118">
        <f>SUM(FQ55, -FQ57)</f>
        <v>0.2056</v>
      </c>
      <c r="FR96" s="6">
        <f>SUM(FR85, -FR92)</f>
        <v>0</v>
      </c>
      <c r="FS96" s="6">
        <f>SUM(FS85, -FS92)</f>
        <v>0</v>
      </c>
      <c r="FT96" s="6">
        <f>SUM(FT85, -FT92)</f>
        <v>0</v>
      </c>
      <c r="FU96" s="6">
        <f>SUM(FU85, -FU92,)</f>
        <v>0</v>
      </c>
      <c r="FV96" s="6">
        <f>SUM(FV85, -FV92,)</f>
        <v>0</v>
      </c>
      <c r="FW96" s="6">
        <f>SUM(FW85, -FW92)</f>
        <v>0</v>
      </c>
      <c r="FX96" s="6">
        <f>SUM(FX85, -FX92)</f>
        <v>0</v>
      </c>
      <c r="FY96" s="6">
        <f>SUM(FY85, -FY92)</f>
        <v>0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75">SUM(GU85, -GU92)</f>
        <v>0</v>
      </c>
      <c r="GV96" s="6">
        <f t="shared" si="175"/>
        <v>0</v>
      </c>
      <c r="GW96" s="6">
        <f t="shared" si="175"/>
        <v>0</v>
      </c>
      <c r="GX96" s="6">
        <f t="shared" si="175"/>
        <v>0</v>
      </c>
      <c r="GY96" s="6">
        <f t="shared" si="175"/>
        <v>0</v>
      </c>
      <c r="GZ96" s="6">
        <f t="shared" si="175"/>
        <v>0</v>
      </c>
      <c r="HA96" s="6">
        <f t="shared" si="175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76">SUM(JM85, -JM92)</f>
        <v>0</v>
      </c>
      <c r="JN96" s="6">
        <f t="shared" si="176"/>
        <v>0</v>
      </c>
      <c r="JO96" s="6">
        <f t="shared" si="176"/>
        <v>0</v>
      </c>
      <c r="JP96" s="6">
        <f t="shared" si="176"/>
        <v>0</v>
      </c>
      <c r="JQ96" s="6">
        <f t="shared" si="176"/>
        <v>0</v>
      </c>
      <c r="JR96" s="6">
        <f t="shared" si="176"/>
        <v>0</v>
      </c>
      <c r="JS96" s="6">
        <f t="shared" si="17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22" t="s">
        <v>45</v>
      </c>
      <c r="FP97" s="122" t="s">
        <v>45</v>
      </c>
      <c r="FQ97" s="122" t="s">
        <v>45</v>
      </c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77">SUM(ES56, -ES57)</f>
        <v>0.1905</v>
      </c>
      <c r="ET98" s="166">
        <f t="shared" si="177"/>
        <v>0.1933</v>
      </c>
      <c r="EU98" s="208">
        <f t="shared" si="177"/>
        <v>0.19350000000000001</v>
      </c>
      <c r="EV98" s="187">
        <f t="shared" si="177"/>
        <v>0.1973</v>
      </c>
      <c r="EW98" s="166">
        <f t="shared" si="177"/>
        <v>0.1961</v>
      </c>
      <c r="EX98" s="247">
        <f t="shared" si="17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>SUM(FK56, -FK57)</f>
        <v>0.2011</v>
      </c>
      <c r="FL98" s="166">
        <f>SUM(FL56, -FL57)</f>
        <v>0.21800000000000003</v>
      </c>
      <c r="FM98" s="208">
        <f>SUM(FM56, -FM57)</f>
        <v>0.20580000000000001</v>
      </c>
      <c r="FN98" s="187">
        <f>SUM(FN56, -FN57)</f>
        <v>0.20130000000000001</v>
      </c>
      <c r="FO98" s="208">
        <f>SUM(FO56, -FO57)</f>
        <v>0.2039</v>
      </c>
      <c r="FP98" s="208">
        <f>SUM(FP56, -FP57)</f>
        <v>0.21519999999999997</v>
      </c>
      <c r="FQ98" s="208">
        <f>SUM(FQ56, -FQ57)</f>
        <v>0.20540000000000003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168" t="s">
        <v>48</v>
      </c>
      <c r="FP99" s="168" t="s">
        <v>48</v>
      </c>
      <c r="FQ99" s="168" t="s">
        <v>48</v>
      </c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78">SUM(BS56, -BS58)</f>
        <v>0.1308</v>
      </c>
      <c r="BT100" s="116">
        <f t="shared" si="178"/>
        <v>0.11999999999999998</v>
      </c>
      <c r="BU100" s="178">
        <f t="shared" si="178"/>
        <v>0.13389999999999999</v>
      </c>
      <c r="BV100" s="148">
        <f t="shared" si="178"/>
        <v>0.14529999999999998</v>
      </c>
      <c r="BW100" s="118">
        <f t="shared" si="178"/>
        <v>0.15360000000000001</v>
      </c>
      <c r="BX100" s="178">
        <f t="shared" si="178"/>
        <v>0.15440000000000001</v>
      </c>
      <c r="BY100" s="225">
        <f t="shared" si="178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79">SUM(EM52, -EM56)</f>
        <v>0.1613</v>
      </c>
      <c r="EN100" s="146">
        <f t="shared" si="179"/>
        <v>0.16400000000000001</v>
      </c>
      <c r="EO100" s="120">
        <f t="shared" si="179"/>
        <v>0.16200000000000001</v>
      </c>
      <c r="EP100" s="179">
        <f t="shared" si="179"/>
        <v>0.1633</v>
      </c>
      <c r="EQ100" s="146">
        <f t="shared" si="179"/>
        <v>0.1545</v>
      </c>
      <c r="ER100" s="120">
        <f t="shared" si="179"/>
        <v>0.14460000000000001</v>
      </c>
      <c r="ES100" s="179">
        <f t="shared" si="179"/>
        <v>0.1545</v>
      </c>
      <c r="ET100" s="146">
        <f t="shared" si="179"/>
        <v>0.15029999999999999</v>
      </c>
      <c r="EU100" s="120">
        <f t="shared" si="179"/>
        <v>0.13469999999999999</v>
      </c>
      <c r="EV100" s="179">
        <f t="shared" si="179"/>
        <v>0.10389999999999999</v>
      </c>
      <c r="EW100" s="146">
        <f t="shared" si="179"/>
        <v>0.11760000000000001</v>
      </c>
      <c r="EX100" s="120">
        <f t="shared" si="179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>SUM(FK52, -FK56)</f>
        <v>0.18160000000000001</v>
      </c>
      <c r="FL100" s="146">
        <f>SUM(FL52, -FL56)</f>
        <v>0.16259999999999999</v>
      </c>
      <c r="FM100" s="120">
        <f>SUM(FM52, -FM56)</f>
        <v>0.15740000000000001</v>
      </c>
      <c r="FN100" s="179">
        <f>SUM(FN52, -FN56)</f>
        <v>0.1603</v>
      </c>
      <c r="FO100" s="120">
        <f>SUM(FO52, -FO56)</f>
        <v>0.17699999999999999</v>
      </c>
      <c r="FP100" s="120">
        <f>SUM(FP52, -FP56)</f>
        <v>0.16789999999999999</v>
      </c>
      <c r="FQ100" s="120">
        <f>SUM(FQ52, -FQ56)</f>
        <v>0.17209999999999998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168" t="s">
        <v>41</v>
      </c>
      <c r="FP101" s="168" t="s">
        <v>41</v>
      </c>
      <c r="FQ101" s="168" t="s">
        <v>41</v>
      </c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180">SUM(BL57, -BL58)</f>
        <v>0.11630000000000001</v>
      </c>
      <c r="BM102" s="116">
        <f t="shared" si="180"/>
        <v>0.11269999999999999</v>
      </c>
      <c r="BN102" s="176">
        <f t="shared" si="180"/>
        <v>0.11739999999999999</v>
      </c>
      <c r="BO102" s="118">
        <f t="shared" si="180"/>
        <v>0.1109</v>
      </c>
      <c r="BP102" s="118">
        <f t="shared" si="180"/>
        <v>0.11410000000000001</v>
      </c>
      <c r="BQ102" s="118">
        <f t="shared" si="180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181">SUM(EC91, -EC98)</f>
        <v>0</v>
      </c>
      <c r="ED102" s="6">
        <f t="shared" si="181"/>
        <v>0</v>
      </c>
      <c r="EE102" s="6">
        <f t="shared" si="181"/>
        <v>0</v>
      </c>
      <c r="EF102" s="6">
        <f t="shared" si="181"/>
        <v>0</v>
      </c>
      <c r="EG102" s="6">
        <f t="shared" si="181"/>
        <v>0</v>
      </c>
      <c r="EH102" s="6">
        <f t="shared" si="181"/>
        <v>0</v>
      </c>
      <c r="EI102" s="6">
        <f t="shared" si="181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182">SUM(ER53, -ER56)</f>
        <v>0.11599999999999999</v>
      </c>
      <c r="ES102" s="179">
        <f t="shared" si="182"/>
        <v>0.13800000000000001</v>
      </c>
      <c r="ET102" s="146">
        <f t="shared" si="182"/>
        <v>0.1168</v>
      </c>
      <c r="EU102" s="120">
        <f t="shared" si="182"/>
        <v>0.11699999999999999</v>
      </c>
      <c r="EV102" s="179">
        <f t="shared" si="182"/>
        <v>0.1008</v>
      </c>
      <c r="EW102" s="146">
        <f t="shared" si="182"/>
        <v>0.10050000000000001</v>
      </c>
      <c r="EX102" s="120">
        <f t="shared" si="182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20">
        <f>SUM(FO52, -FO55)</f>
        <v>0.17280000000000001</v>
      </c>
      <c r="FP102" s="120">
        <f>SUM(FP52, -FP55)</f>
        <v>0.16419999999999998</v>
      </c>
      <c r="FQ102" s="120">
        <f>SUM(FQ52, -FQ55)</f>
        <v>0.1719</v>
      </c>
      <c r="FR102" s="6">
        <f>SUM(FR91, -FR98)</f>
        <v>0</v>
      </c>
      <c r="FS102" s="6">
        <f>SUM(FS91, -FS98)</f>
        <v>0</v>
      </c>
      <c r="FT102" s="6">
        <f>SUM(FT91, -FT98)</f>
        <v>0</v>
      </c>
      <c r="FU102" s="6">
        <f>SUM(FU91, -FU98,)</f>
        <v>0</v>
      </c>
      <c r="FV102" s="6">
        <f>SUM(FV91, -FV98,)</f>
        <v>0</v>
      </c>
      <c r="FW102" s="6">
        <f>SUM(FW91, -FW98)</f>
        <v>0</v>
      </c>
      <c r="FX102" s="6">
        <f>SUM(FX91, -FX98)</f>
        <v>0</v>
      </c>
      <c r="FY102" s="6">
        <f>SUM(FY91, -FY98)</f>
        <v>0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183">SUM(GU91, -GU98)</f>
        <v>0</v>
      </c>
      <c r="GV102" s="6">
        <f t="shared" si="183"/>
        <v>0</v>
      </c>
      <c r="GW102" s="6">
        <f t="shared" si="183"/>
        <v>0</v>
      </c>
      <c r="GX102" s="6">
        <f t="shared" si="183"/>
        <v>0</v>
      </c>
      <c r="GY102" s="6">
        <f t="shared" si="183"/>
        <v>0</v>
      </c>
      <c r="GZ102" s="6">
        <f t="shared" si="183"/>
        <v>0</v>
      </c>
      <c r="HA102" s="6">
        <f t="shared" si="183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184">SUM(JM91, -JM98)</f>
        <v>0</v>
      </c>
      <c r="JN102" s="6">
        <f t="shared" si="184"/>
        <v>0</v>
      </c>
      <c r="JO102" s="6">
        <f t="shared" si="184"/>
        <v>0</v>
      </c>
      <c r="JP102" s="6">
        <f t="shared" si="184"/>
        <v>0</v>
      </c>
      <c r="JQ102" s="6">
        <f t="shared" si="184"/>
        <v>0</v>
      </c>
      <c r="JR102" s="6">
        <f t="shared" si="184"/>
        <v>0</v>
      </c>
      <c r="JS102" s="6">
        <f t="shared" si="184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17" t="s">
        <v>49</v>
      </c>
      <c r="FP103" s="117" t="s">
        <v>49</v>
      </c>
      <c r="FQ103" s="117" t="s">
        <v>49</v>
      </c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185">SUM(BE56, -BE58)</f>
        <v>0.1037</v>
      </c>
      <c r="BF104" s="166">
        <f t="shared" si="185"/>
        <v>0.1012</v>
      </c>
      <c r="BG104" s="208">
        <f t="shared" si="185"/>
        <v>0.10639999999999999</v>
      </c>
      <c r="BH104" s="178">
        <f t="shared" si="185"/>
        <v>0.1026</v>
      </c>
      <c r="BI104" s="148">
        <f t="shared" si="185"/>
        <v>0.10390000000000001</v>
      </c>
      <c r="BJ104" s="118">
        <f t="shared" si="185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186">SUM(ER52, -ER55)</f>
        <v>0.1143</v>
      </c>
      <c r="ES104" s="179">
        <f t="shared" si="186"/>
        <v>0.12440000000000001</v>
      </c>
      <c r="ET104" s="146">
        <f t="shared" si="186"/>
        <v>0.1167</v>
      </c>
      <c r="EU104" s="120">
        <f t="shared" si="186"/>
        <v>0.10249999999999999</v>
      </c>
      <c r="EV104" s="179">
        <f t="shared" si="186"/>
        <v>7.46E-2</v>
      </c>
      <c r="EW104" s="146">
        <f t="shared" si="186"/>
        <v>9.0200000000000002E-2</v>
      </c>
      <c r="EX104" s="120">
        <f t="shared" si="186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20">
        <f>SUM(FO53, -FO56)</f>
        <v>0.15670000000000001</v>
      </c>
      <c r="FP104" s="120">
        <f>SUM(FP53, -FP56)</f>
        <v>0.14119999999999999</v>
      </c>
      <c r="FQ104" s="120">
        <f>SUM(FQ53, -FQ56)</f>
        <v>0.1249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17" t="s">
        <v>42</v>
      </c>
      <c r="FP105" s="117" t="s">
        <v>42</v>
      </c>
      <c r="FQ105" s="117" t="s">
        <v>42</v>
      </c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>SUM(FH53, -FH55)</f>
        <v>0.1164</v>
      </c>
      <c r="FI106" s="146">
        <f>SUM(FI53, -FI55)</f>
        <v>0.11109999999999999</v>
      </c>
      <c r="FJ106" s="120">
        <f>SUM(FJ53, -FJ55)</f>
        <v>0.1169</v>
      </c>
      <c r="FK106" s="179">
        <f>SUM(FK53, -FK55)</f>
        <v>0.1477</v>
      </c>
      <c r="FL106" s="146">
        <f>SUM(FL53, -FL55)</f>
        <v>0.14050000000000001</v>
      </c>
      <c r="FM106" s="120">
        <f>SUM(FM53, -FM55)</f>
        <v>0.13020000000000001</v>
      </c>
      <c r="FN106" s="179">
        <f>SUM(FN53, -FN55)</f>
        <v>0.13250000000000001</v>
      </c>
      <c r="FO106" s="120">
        <f>SUM(FO53, -FO55)</f>
        <v>0.1525</v>
      </c>
      <c r="FP106" s="120">
        <f>SUM(FP53, -FP55)</f>
        <v>0.13749999999999998</v>
      </c>
      <c r="FQ106" s="120">
        <f>SUM(FQ53, -FQ55)</f>
        <v>0.12470000000000001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23" t="s">
        <v>47</v>
      </c>
      <c r="FP107" s="123" t="s">
        <v>47</v>
      </c>
      <c r="FQ107" s="123" t="s">
        <v>47</v>
      </c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187">SUM(EC97, -EC104)</f>
        <v>0</v>
      </c>
      <c r="ED108" s="6">
        <f t="shared" si="187"/>
        <v>0</v>
      </c>
      <c r="EE108" s="6">
        <f t="shared" si="187"/>
        <v>0</v>
      </c>
      <c r="EF108" s="6">
        <f t="shared" si="187"/>
        <v>0</v>
      </c>
      <c r="EG108" s="6">
        <f t="shared" si="187"/>
        <v>0</v>
      </c>
      <c r="EH108" s="6">
        <f t="shared" si="187"/>
        <v>0</v>
      </c>
      <c r="EI108" s="6">
        <f t="shared" si="187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>SUM(FB53, -FB55)</f>
        <v>8.5100000000000009E-2</v>
      </c>
      <c r="FC108" s="418">
        <f>SUM(FC53, -FC55)</f>
        <v>8.0600000000000005E-2</v>
      </c>
      <c r="FD108" s="376">
        <f>SUM(FD53, -FD55)</f>
        <v>8.0499999999999988E-2</v>
      </c>
      <c r="FE108" s="419">
        <f>SUM(FE53, -FE55)</f>
        <v>9.7700000000000009E-2</v>
      </c>
      <c r="FF108" s="146">
        <f>SUM(FF53, -FF55)</f>
        <v>9.4500000000000001E-2</v>
      </c>
      <c r="FG108" s="120">
        <f>SUM(FG53, -FG55)</f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20">
        <f>SUM(FO54, -FO56)</f>
        <v>9.9000000000000005E-2</v>
      </c>
      <c r="FP108" s="120">
        <f>SUM(FP54, -FP56)</f>
        <v>8.9700000000000002E-2</v>
      </c>
      <c r="FQ108" s="120">
        <f>SUM(FQ54, -FQ56)</f>
        <v>9.5500000000000002E-2</v>
      </c>
      <c r="FR108" s="6">
        <f>SUM(FR97, -FR104)</f>
        <v>0</v>
      </c>
      <c r="FS108" s="6">
        <f>SUM(FS97, -FS104)</f>
        <v>0</v>
      </c>
      <c r="FT108" s="6">
        <f>SUM(FT97, -FT104)</f>
        <v>0</v>
      </c>
      <c r="FU108" s="6">
        <f>SUM(FU97, -FU104,)</f>
        <v>0</v>
      </c>
      <c r="FV108" s="6">
        <f>SUM(FV97, -FV104,)</f>
        <v>0</v>
      </c>
      <c r="FW108" s="6">
        <f>SUM(FW97, -FW104)</f>
        <v>0</v>
      </c>
      <c r="FX108" s="6">
        <f>SUM(FX97, -FX104)</f>
        <v>0</v>
      </c>
      <c r="FY108" s="6">
        <f>SUM(FY97, -FY104)</f>
        <v>0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188">SUM(GU97, -GU104)</f>
        <v>0</v>
      </c>
      <c r="GV108" s="6">
        <f t="shared" si="188"/>
        <v>0</v>
      </c>
      <c r="GW108" s="6">
        <f t="shared" si="188"/>
        <v>0</v>
      </c>
      <c r="GX108" s="6">
        <f t="shared" si="188"/>
        <v>0</v>
      </c>
      <c r="GY108" s="6">
        <f t="shared" si="188"/>
        <v>0</v>
      </c>
      <c r="GZ108" s="6">
        <f t="shared" si="188"/>
        <v>0</v>
      </c>
      <c r="HA108" s="6">
        <f t="shared" si="188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189">SUM(JM97, -JM104)</f>
        <v>0</v>
      </c>
      <c r="JN108" s="6">
        <f t="shared" si="189"/>
        <v>0</v>
      </c>
      <c r="JO108" s="6">
        <f t="shared" si="189"/>
        <v>0</v>
      </c>
      <c r="JP108" s="6">
        <f t="shared" si="189"/>
        <v>0</v>
      </c>
      <c r="JQ108" s="6">
        <f t="shared" si="189"/>
        <v>0</v>
      </c>
      <c r="JR108" s="6">
        <f t="shared" si="189"/>
        <v>0</v>
      </c>
      <c r="JS108" s="6">
        <f t="shared" si="189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23" t="s">
        <v>40</v>
      </c>
      <c r="FP109" s="123" t="s">
        <v>40</v>
      </c>
      <c r="FQ109" s="123" t="s">
        <v>40</v>
      </c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190">SUM(CX51, -CX53)</f>
        <v>7.51E-2</v>
      </c>
      <c r="CY110" s="179">
        <f t="shared" si="190"/>
        <v>6.6400000000000015E-2</v>
      </c>
      <c r="CZ110" s="148">
        <f t="shared" si="190"/>
        <v>5.7499999999999996E-2</v>
      </c>
      <c r="DA110" s="118">
        <f t="shared" si="190"/>
        <v>4.3099999999999986E-2</v>
      </c>
      <c r="DB110" s="176">
        <f t="shared" si="190"/>
        <v>5.4799999999999988E-2</v>
      </c>
      <c r="DC110" s="144">
        <f t="shared" si="190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191">SUM(EN54, -EN55)</f>
        <v>8.5300000000000001E-2</v>
      </c>
      <c r="EO110" s="120">
        <f t="shared" si="191"/>
        <v>9.2700000000000005E-2</v>
      </c>
      <c r="EP110" s="179">
        <f t="shared" si="191"/>
        <v>9.9199999999999997E-2</v>
      </c>
      <c r="EQ110" s="146">
        <f t="shared" si="191"/>
        <v>8.1199999999999994E-2</v>
      </c>
      <c r="ER110" s="120">
        <f t="shared" si="191"/>
        <v>6.25E-2</v>
      </c>
      <c r="ES110" s="179">
        <f t="shared" si="191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20">
        <f>SUM(FO54, -FO55)</f>
        <v>9.4799999999999995E-2</v>
      </c>
      <c r="FP110" s="120">
        <f>SUM(FP54, -FP55)</f>
        <v>8.5999999999999993E-2</v>
      </c>
      <c r="FQ110" s="120">
        <f>SUM(FQ54, -FQ55)</f>
        <v>9.5299999999999996E-2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168" t="s">
        <v>64</v>
      </c>
      <c r="FP111" s="168" t="s">
        <v>64</v>
      </c>
      <c r="FQ111" s="168" t="s">
        <v>64</v>
      </c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20">
        <f>SUM(FO52, -FO54)</f>
        <v>7.8E-2</v>
      </c>
      <c r="FP112" s="120">
        <f>SUM(FP52, -FP54)</f>
        <v>7.8199999999999992E-2</v>
      </c>
      <c r="FQ112" s="120">
        <f>SUM(FQ52, -FQ54)</f>
        <v>7.6599999999999988E-2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17" t="s">
        <v>65</v>
      </c>
      <c r="FP113" s="117" t="s">
        <v>65</v>
      </c>
      <c r="FQ113" s="168" t="s">
        <v>68</v>
      </c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192">SUM(BE55, -BE57)</f>
        <v>4.1400000000000006E-2</v>
      </c>
      <c r="BF114" s="144">
        <f t="shared" si="192"/>
        <v>3.209999999999999E-2</v>
      </c>
      <c r="BG114" s="116">
        <f t="shared" si="192"/>
        <v>3.8699999999999998E-2</v>
      </c>
      <c r="BH114" s="273">
        <f t="shared" si="192"/>
        <v>3.3799999999999997E-2</v>
      </c>
      <c r="BI114" s="246">
        <f t="shared" si="192"/>
        <v>3.5799999999999998E-2</v>
      </c>
      <c r="BJ114" s="247">
        <f t="shared" si="192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193">SUM(DF57, -DF58)</f>
        <v>3.1200000000000006E-2</v>
      </c>
      <c r="DG114" s="116">
        <f t="shared" si="193"/>
        <v>3.4299999999999997E-2</v>
      </c>
      <c r="DH114" s="176">
        <f t="shared" si="193"/>
        <v>2.9399999999999982E-2</v>
      </c>
      <c r="DI114" s="144">
        <f t="shared" si="193"/>
        <v>3.8200000000000012E-2</v>
      </c>
      <c r="DJ114" s="116">
        <f t="shared" si="193"/>
        <v>3.7900000000000017E-2</v>
      </c>
      <c r="DK114" s="176">
        <f t="shared" si="193"/>
        <v>4.4700000000000017E-2</v>
      </c>
      <c r="DL114" s="116">
        <f t="shared" si="193"/>
        <v>3.8000000000000006E-2</v>
      </c>
      <c r="DM114" s="116">
        <f t="shared" si="193"/>
        <v>3.4100000000000019E-2</v>
      </c>
      <c r="DN114" s="335">
        <f t="shared" si="193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20">
        <f>SUM(FO53, -FO54)</f>
        <v>5.7700000000000001E-2</v>
      </c>
      <c r="FP114" s="120">
        <f>SUM(FP53, -FP54)</f>
        <v>5.149999999999999E-2</v>
      </c>
      <c r="FQ114" s="116">
        <f>SUM(FQ52, -FQ53)</f>
        <v>4.7199999999999992E-2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21" t="s">
        <v>57</v>
      </c>
      <c r="FP115" s="168" t="s">
        <v>68</v>
      </c>
      <c r="FQ115" s="117" t="s">
        <v>65</v>
      </c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194">SUM(EC105, -EC112)</f>
        <v>0</v>
      </c>
      <c r="ED116" s="6">
        <f t="shared" si="194"/>
        <v>0</v>
      </c>
      <c r="EE116" s="6">
        <f t="shared" si="194"/>
        <v>0</v>
      </c>
      <c r="EF116" s="6">
        <f t="shared" si="194"/>
        <v>0</v>
      </c>
      <c r="EG116" s="6">
        <f t="shared" si="194"/>
        <v>0</v>
      </c>
      <c r="EH116" s="6">
        <f t="shared" si="194"/>
        <v>0</v>
      </c>
      <c r="EI116" s="6">
        <f t="shared" si="194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16">
        <f>SUM(FO57, -FO58)</f>
        <v>3.2600000000000018E-2</v>
      </c>
      <c r="FP116" s="116">
        <f>SUM(FP52, -FP53)</f>
        <v>2.6700000000000002E-2</v>
      </c>
      <c r="FQ116" s="120">
        <f>SUM(FQ53, -FQ54)</f>
        <v>2.9399999999999996E-2</v>
      </c>
      <c r="FR116" s="6">
        <f>SUM(FR105, -FR112)</f>
        <v>0</v>
      </c>
      <c r="FS116" s="6">
        <f>SUM(FS105, -FS112)</f>
        <v>0</v>
      </c>
      <c r="FT116" s="6">
        <f>SUM(FT105, -FT112)</f>
        <v>0</v>
      </c>
      <c r="FU116" s="6">
        <f>SUM(FU105, -FU112,)</f>
        <v>0</v>
      </c>
      <c r="FV116" s="6">
        <f>SUM(FV105, -FV112,)</f>
        <v>0</v>
      </c>
      <c r="FW116" s="6">
        <f>SUM(FW105, -FW112)</f>
        <v>0</v>
      </c>
      <c r="FX116" s="6">
        <f>SUM(FX105, -FX112)</f>
        <v>0</v>
      </c>
      <c r="FY116" s="6">
        <f>SUM(FY105, -FY112)</f>
        <v>0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195">SUM(GU105, -GU112)</f>
        <v>0</v>
      </c>
      <c r="GV116" s="6">
        <f t="shared" si="195"/>
        <v>0</v>
      </c>
      <c r="GW116" s="6">
        <f t="shared" si="195"/>
        <v>0</v>
      </c>
      <c r="GX116" s="6">
        <f t="shared" si="195"/>
        <v>0</v>
      </c>
      <c r="GY116" s="6">
        <f t="shared" si="195"/>
        <v>0</v>
      </c>
      <c r="GZ116" s="6">
        <f t="shared" si="195"/>
        <v>0</v>
      </c>
      <c r="HA116" s="6">
        <f t="shared" si="195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196">SUM(JM105, -JM112)</f>
        <v>0</v>
      </c>
      <c r="JN116" s="6">
        <f t="shared" si="196"/>
        <v>0</v>
      </c>
      <c r="JO116" s="6">
        <f t="shared" si="196"/>
        <v>0</v>
      </c>
      <c r="JP116" s="6">
        <f t="shared" si="196"/>
        <v>0</v>
      </c>
      <c r="JQ116" s="6">
        <f t="shared" si="196"/>
        <v>0</v>
      </c>
      <c r="JR116" s="6">
        <f t="shared" si="196"/>
        <v>0</v>
      </c>
      <c r="JS116" s="6">
        <f t="shared" si="196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168" t="s">
        <v>68</v>
      </c>
      <c r="FP117" s="121" t="s">
        <v>57</v>
      </c>
      <c r="FQ117" s="121" t="s">
        <v>57</v>
      </c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16">
        <f>SUM(FO52, -FO53)</f>
        <v>2.0299999999999999E-2</v>
      </c>
      <c r="FP118" s="116">
        <f>SUM(FP57, -FP58)</f>
        <v>2.4600000000000011E-2</v>
      </c>
      <c r="FQ118" s="116">
        <f>SUM(FQ57, -FQ58)</f>
        <v>2.2399999999999975E-2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19" t="s">
        <v>36</v>
      </c>
      <c r="FP119" s="119" t="s">
        <v>36</v>
      </c>
      <c r="FQ119" s="119" t="s">
        <v>36</v>
      </c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197">SUM(AM56, -AM57)</f>
        <v>1.6199999999999992E-2</v>
      </c>
      <c r="AN120" s="246">
        <f t="shared" si="197"/>
        <v>1.1999999999999927E-3</v>
      </c>
      <c r="AO120" s="247">
        <f t="shared" si="197"/>
        <v>1.1200000000000002E-2</v>
      </c>
      <c r="AP120" s="273">
        <f t="shared" si="197"/>
        <v>5.3999999999999881E-3</v>
      </c>
      <c r="AQ120" s="246">
        <f t="shared" si="197"/>
        <v>8.3000000000000018E-3</v>
      </c>
      <c r="AR120" s="247">
        <f t="shared" si="197"/>
        <v>1.1000000000000038E-3</v>
      </c>
      <c r="AS120" s="273">
        <f t="shared" si="197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198">SUM(CR53, -CR54)</f>
        <v>6.6999999999999976E-3</v>
      </c>
      <c r="CS120" s="178">
        <f t="shared" si="198"/>
        <v>9.099999999999997E-3</v>
      </c>
      <c r="CT120" s="166">
        <f t="shared" si="198"/>
        <v>3.4000000000000002E-3</v>
      </c>
      <c r="CU120" s="208">
        <f t="shared" si="198"/>
        <v>1.0500000000000009E-2</v>
      </c>
      <c r="CV120" s="187">
        <f t="shared" si="198"/>
        <v>1.2800000000000006E-2</v>
      </c>
      <c r="CW120" s="166">
        <f t="shared" si="198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>SUM(FC53, -FC54)</f>
        <v>3.6000000000000004E-2</v>
      </c>
      <c r="FD120" s="384">
        <f>SUM(FD53, -FD54)</f>
        <v>3.1399999999999997E-2</v>
      </c>
      <c r="FE120" s="435">
        <f>SUM(FE53, -FE54)</f>
        <v>2.3800000000000002E-2</v>
      </c>
      <c r="FF120" s="148">
        <f>SUM(FF53, -FF54)</f>
        <v>2.3400000000000004E-2</v>
      </c>
      <c r="FG120" s="118">
        <f>SUM(FG53, -FG54)</f>
        <v>1.8700000000000008E-2</v>
      </c>
      <c r="FH120" s="178">
        <f>SUM(FH53, -FH54)</f>
        <v>3.2399999999999998E-2</v>
      </c>
      <c r="FI120" s="148">
        <f>SUM(FI53, -FI54)</f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16">
        <f>SUM(FO55, -FO56)</f>
        <v>4.2000000000000023E-3</v>
      </c>
      <c r="FP120" s="116">
        <f>SUM(FP55, -FP56)</f>
        <v>3.7000000000000019E-3</v>
      </c>
      <c r="FQ120" s="116">
        <f>SUM(FQ55, -FQ56)</f>
        <v>1.9999999999999879E-4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ES123" s="49" t="s">
        <v>87</v>
      </c>
      <c r="ET123" s="50" t="s">
        <v>62</v>
      </c>
      <c r="EU123" s="49" t="s">
        <v>1</v>
      </c>
      <c r="EV123" s="50"/>
      <c r="EW123" s="49"/>
      <c r="EX123" s="49" t="s">
        <v>4</v>
      </c>
      <c r="EY123" s="49" t="s">
        <v>5</v>
      </c>
      <c r="EZ123" s="49" t="s">
        <v>6</v>
      </c>
      <c r="FA123" s="49" t="s">
        <v>7</v>
      </c>
      <c r="FB123" s="49" t="s">
        <v>8</v>
      </c>
      <c r="FC123" s="50"/>
      <c r="FD123" s="50"/>
      <c r="FE123" s="49" t="s">
        <v>11</v>
      </c>
      <c r="FF123" s="49" t="s">
        <v>12</v>
      </c>
      <c r="FG123" s="49" t="s">
        <v>13</v>
      </c>
      <c r="FH123" s="49" t="s">
        <v>14</v>
      </c>
      <c r="FI123" s="49" t="s">
        <v>15</v>
      </c>
      <c r="FJ123" s="50"/>
      <c r="FK123" s="50" t="s">
        <v>62</v>
      </c>
      <c r="FL123" s="49" t="s">
        <v>18</v>
      </c>
      <c r="FM123" s="49" t="s">
        <v>19</v>
      </c>
      <c r="FN123" s="49" t="s">
        <v>20</v>
      </c>
      <c r="FO123" s="49" t="s">
        <v>21</v>
      </c>
      <c r="FP123" s="49" t="s">
        <v>22</v>
      </c>
      <c r="FQ123" s="50"/>
      <c r="FR123" s="50"/>
      <c r="FS123" s="49" t="s">
        <v>25</v>
      </c>
      <c r="FT123" s="49" t="s">
        <v>26</v>
      </c>
      <c r="FU123" s="49" t="s">
        <v>27</v>
      </c>
      <c r="FV123" s="49" t="s">
        <v>28</v>
      </c>
      <c r="FW123" s="50"/>
      <c r="FX123" s="50"/>
      <c r="FY123" s="50"/>
      <c r="FZ123" s="50"/>
      <c r="GA123" s="50"/>
      <c r="GB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EU124" s="7">
        <v>2.29E-2</v>
      </c>
      <c r="EV124" s="15"/>
      <c r="EW124" s="15"/>
      <c r="EX124" s="35">
        <v>4.3099999999999999E-2</v>
      </c>
      <c r="EY124" s="7">
        <v>3.6799999999999999E-2</v>
      </c>
      <c r="EZ124" s="7">
        <v>5.5300000000000002E-2</v>
      </c>
      <c r="FA124" s="7">
        <v>8.1799999999999998E-2</v>
      </c>
      <c r="FB124" s="35">
        <v>7.0599999999999996E-2</v>
      </c>
      <c r="FC124" s="15"/>
      <c r="FD124" s="15"/>
      <c r="FE124" s="35">
        <v>8.5400000000000004E-2</v>
      </c>
      <c r="FF124" s="35">
        <v>0.1123</v>
      </c>
      <c r="FG124" s="35">
        <v>7.17E-2</v>
      </c>
      <c r="FH124" s="35">
        <v>5.96E-2</v>
      </c>
      <c r="FI124" s="35">
        <v>7.3599999999999999E-2</v>
      </c>
      <c r="FJ124" s="15"/>
      <c r="FK124" s="15"/>
      <c r="FL124" s="15" t="s">
        <v>62</v>
      </c>
      <c r="FM124" s="15" t="s">
        <v>62</v>
      </c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3" t="s">
        <v>32</v>
      </c>
      <c r="GA124" s="3" t="s">
        <v>33</v>
      </c>
      <c r="GB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EU125" s="16">
        <v>1.8700000000000001E-2</v>
      </c>
      <c r="EV125" s="6" t="s">
        <v>62</v>
      </c>
      <c r="EW125" s="6"/>
      <c r="EX125" s="31">
        <v>2.0299999999999999E-2</v>
      </c>
      <c r="EY125" s="35">
        <v>3.4799999999999998E-2</v>
      </c>
      <c r="EZ125" s="48">
        <v>2.1399999999999999E-2</v>
      </c>
      <c r="FA125" s="48">
        <v>6.08E-2</v>
      </c>
      <c r="FB125" s="48">
        <v>6.7199999999999996E-2</v>
      </c>
      <c r="FC125" s="6"/>
      <c r="FD125" s="6" t="s">
        <v>62</v>
      </c>
      <c r="FE125" s="7">
        <v>4.4499999999999998E-2</v>
      </c>
      <c r="FF125" s="7">
        <v>3.7499999999999999E-2</v>
      </c>
      <c r="FG125" s="22">
        <v>6.3299999999999995E-2</v>
      </c>
      <c r="FH125" s="22">
        <v>2.8899999999999999E-2</v>
      </c>
      <c r="FI125" s="22">
        <v>4.3099999999999999E-2</v>
      </c>
      <c r="FJ125" s="6"/>
      <c r="FK125" s="6" t="s">
        <v>62</v>
      </c>
      <c r="FL125" s="6"/>
      <c r="FM125" s="6"/>
      <c r="FN125" s="6" t="s">
        <v>62</v>
      </c>
      <c r="FO125" s="6"/>
      <c r="FP125" s="6" t="s">
        <v>62</v>
      </c>
      <c r="FQ125" s="6"/>
      <c r="FR125" s="6" t="s">
        <v>62</v>
      </c>
      <c r="FS125" s="6"/>
      <c r="FT125" s="6"/>
      <c r="FU125" s="6" t="s">
        <v>62</v>
      </c>
      <c r="FV125" s="6"/>
      <c r="FW125" s="6" t="s">
        <v>62</v>
      </c>
      <c r="FX125" s="6"/>
      <c r="FY125" s="6" t="s">
        <v>62</v>
      </c>
      <c r="FZ125" s="52">
        <f>MIN(FR87:FR93,FR95:FR100,FR102:FR106,FR108:FR111,FR113:FR115,FR117:FR118,FR120)</f>
        <v>0</v>
      </c>
      <c r="GA125" s="52">
        <f>AVERAGE(FS87:FS93,FS95:FS100,FS102:FS106,FS108:FS111,FS113:FS115,FS117:FS118,FS120)</f>
        <v>0</v>
      </c>
      <c r="GB125" s="52">
        <f>MAX(FT87:FT93,FT95:FT100,FT102:FT106,FT108:FT111,FT113:FT115,FT117:FT118,FT120)</f>
        <v>0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ES126" t="s">
        <v>62</v>
      </c>
      <c r="ET126" t="s">
        <v>62</v>
      </c>
      <c r="EU126" s="92">
        <v>1.5299999999999999E-2</v>
      </c>
      <c r="EW126" s="6"/>
      <c r="EX126" s="7">
        <v>1.8700000000000001E-2</v>
      </c>
      <c r="EY126" s="31">
        <v>2.8799999999999999E-2</v>
      </c>
      <c r="EZ126" s="35">
        <v>0.02</v>
      </c>
      <c r="FA126" s="35">
        <v>3.0800000000000001E-2</v>
      </c>
      <c r="FB126" s="7">
        <v>6.2E-2</v>
      </c>
      <c r="FC126" s="6"/>
      <c r="FE126" s="48">
        <v>4.3900000000000002E-2</v>
      </c>
      <c r="FF126" s="48">
        <v>2.7199999999999998E-2</v>
      </c>
      <c r="FG126" s="31">
        <v>5.0000000000000001E-3</v>
      </c>
      <c r="FH126" s="7">
        <v>2.7E-2</v>
      </c>
      <c r="FI126" s="7">
        <v>1.1599999999999999E-2</v>
      </c>
      <c r="FJ126" s="6"/>
      <c r="FL126" s="6"/>
      <c r="FM126" s="6"/>
      <c r="FO126" s="6"/>
      <c r="FQ126" s="6"/>
      <c r="FS126" s="6"/>
      <c r="FT126" s="6"/>
      <c r="FV126" s="6"/>
      <c r="FX126" s="6"/>
      <c r="FY126" s="53"/>
      <c r="FZ126" s="54"/>
      <c r="GA126" s="55" t="s">
        <v>73</v>
      </c>
      <c r="GB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ES127" t="s">
        <v>62</v>
      </c>
      <c r="EU127" s="35">
        <v>1.2699999999999999E-2</v>
      </c>
      <c r="EV127" s="6" t="s">
        <v>62</v>
      </c>
      <c r="EW127" s="6"/>
      <c r="EX127" s="92">
        <v>1.32E-2</v>
      </c>
      <c r="EY127" s="22">
        <v>-1.1000000000000001E-3</v>
      </c>
      <c r="EZ127" s="16">
        <v>1.6E-2</v>
      </c>
      <c r="FA127" s="31">
        <v>-4.7000000000000002E-3</v>
      </c>
      <c r="FB127" s="31">
        <v>1.04E-2</v>
      </c>
      <c r="FC127" s="6"/>
      <c r="FD127" s="6" t="s">
        <v>62</v>
      </c>
      <c r="FE127" s="31">
        <v>2.0799999999999999E-2</v>
      </c>
      <c r="FF127" s="31">
        <v>2.3900000000000001E-2</v>
      </c>
      <c r="FG127" s="7">
        <v>2.2000000000000001E-3</v>
      </c>
      <c r="FH127" s="16">
        <v>-8.0000000000000004E-4</v>
      </c>
      <c r="FI127" s="31">
        <v>9.2999999999999992E-3</v>
      </c>
      <c r="FJ127" s="6"/>
      <c r="FK127" s="6" t="s">
        <v>62</v>
      </c>
      <c r="FL127" s="6"/>
      <c r="FM127" s="6"/>
      <c r="FN127" s="6" t="s">
        <v>62</v>
      </c>
      <c r="FO127" s="6"/>
      <c r="FP127" s="6" t="s">
        <v>62</v>
      </c>
      <c r="FQ127" s="6"/>
      <c r="FR127" s="6" t="s">
        <v>62</v>
      </c>
      <c r="FS127" s="6"/>
      <c r="FT127" s="6"/>
      <c r="FU127" s="6" t="s">
        <v>62</v>
      </c>
      <c r="FV127" s="6"/>
      <c r="FW127" s="6" t="s">
        <v>62</v>
      </c>
      <c r="FX127" s="6"/>
      <c r="FY127" s="6" t="s">
        <v>62</v>
      </c>
      <c r="FZ127" s="55"/>
      <c r="GA127" s="55" t="s">
        <v>74</v>
      </c>
      <c r="GB127" s="55"/>
      <c r="GC127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ES128" t="s">
        <v>62</v>
      </c>
      <c r="EU128" s="31">
        <v>7.0000000000000001E-3</v>
      </c>
      <c r="EV128" t="s">
        <v>62</v>
      </c>
      <c r="EW128" s="6"/>
      <c r="EX128" s="16">
        <v>1.4E-3</v>
      </c>
      <c r="EY128" s="16">
        <v>-3.3E-3</v>
      </c>
      <c r="EZ128" s="22">
        <v>1.2800000000000001E-2</v>
      </c>
      <c r="FA128" s="22">
        <v>-1.35E-2</v>
      </c>
      <c r="FB128" s="92">
        <v>-1.9E-2</v>
      </c>
      <c r="FC128" s="6"/>
      <c r="FD128" t="s">
        <v>62</v>
      </c>
      <c r="FE128" s="22">
        <v>-8.3000000000000001E-3</v>
      </c>
      <c r="FF128" s="16">
        <v>-7.6E-3</v>
      </c>
      <c r="FG128" s="48">
        <v>1.8E-3</v>
      </c>
      <c r="FH128" s="31">
        <v>-1.6000000000000001E-3</v>
      </c>
      <c r="FI128" s="16">
        <v>1.4E-3</v>
      </c>
      <c r="FJ128" s="6"/>
      <c r="FK128" t="s">
        <v>62</v>
      </c>
      <c r="FL128" s="6"/>
      <c r="FM128" s="6"/>
      <c r="FN128" t="s">
        <v>62</v>
      </c>
      <c r="FO128" s="6"/>
      <c r="FP128" t="s">
        <v>62</v>
      </c>
      <c r="FQ128" s="6"/>
      <c r="FR128" t="s">
        <v>62</v>
      </c>
      <c r="FS128" s="6"/>
      <c r="FT128" s="6"/>
      <c r="FU128" t="s">
        <v>62</v>
      </c>
      <c r="FV128" s="6"/>
      <c r="FW128" t="s">
        <v>62</v>
      </c>
      <c r="FX128" s="6"/>
      <c r="FY128" s="53" t="s">
        <v>62</v>
      </c>
      <c r="FZ128" s="3" t="s">
        <v>32</v>
      </c>
      <c r="GA128" s="3" t="s">
        <v>33</v>
      </c>
      <c r="GB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ES129" t="s">
        <v>62</v>
      </c>
      <c r="EU129" s="22">
        <v>-4.7999999999999996E-3</v>
      </c>
      <c r="EV129" s="6"/>
      <c r="EW129" s="6"/>
      <c r="EX129" s="48">
        <v>-1.32E-2</v>
      </c>
      <c r="EY129" s="48">
        <v>-5.5999999999999999E-3</v>
      </c>
      <c r="EZ129" s="92">
        <v>-6.9999999999999999E-4</v>
      </c>
      <c r="FA129" s="92">
        <v>-2.5600000000000001E-2</v>
      </c>
      <c r="FB129" s="16">
        <v>-2.5899999999999999E-2</v>
      </c>
      <c r="FC129" s="6"/>
      <c r="FD129" s="6"/>
      <c r="FE129" s="16">
        <v>-3.1199999999999999E-2</v>
      </c>
      <c r="FF129" s="92">
        <v>-4.36E-2</v>
      </c>
      <c r="FG129" s="16">
        <v>-0.01</v>
      </c>
      <c r="FH129" s="48">
        <v>-1.2699999999999999E-2</v>
      </c>
      <c r="FI129" s="48">
        <v>-1.35E-2</v>
      </c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52">
        <f>MIN(FR94,FR101,FR107,FR112,FR116,FR119,FR121,FR122)</f>
        <v>0</v>
      </c>
      <c r="GA129" s="52">
        <f>AVERAGE(FS94,FS101,FS107,FS112,FS116,FS119,FS121,FS122)</f>
        <v>0</v>
      </c>
      <c r="GB129" s="52">
        <f>MAX(FT94,FT101,FT107,FT112,FT116,FT119,FT121,FT122)</f>
        <v>0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ES130" t="s">
        <v>62</v>
      </c>
      <c r="EU130" s="48">
        <v>-1.7600000000000001E-2</v>
      </c>
      <c r="EV130" s="6"/>
      <c r="EW130" s="6"/>
      <c r="EX130" s="22">
        <v>-1.9800000000000002E-2</v>
      </c>
      <c r="EY130" s="92">
        <v>-1.32E-2</v>
      </c>
      <c r="EZ130" s="31">
        <v>-1.32E-2</v>
      </c>
      <c r="FA130" s="16">
        <v>-3.6600000000000001E-2</v>
      </c>
      <c r="FB130" s="22">
        <v>-7.3999999999999996E-2</v>
      </c>
      <c r="FC130" s="6"/>
      <c r="FD130" s="6"/>
      <c r="FE130" s="92">
        <v>-5.8900000000000001E-2</v>
      </c>
      <c r="FF130" s="22">
        <v>-6.5199999999999994E-2</v>
      </c>
      <c r="FG130" s="92">
        <v>-4.5499999999999999E-2</v>
      </c>
      <c r="FH130" s="92">
        <v>-2.1499999999999998E-2</v>
      </c>
      <c r="FI130" s="92">
        <v>-2.3400000000000001E-2</v>
      </c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54"/>
      <c r="GA130" s="55" t="s">
        <v>75</v>
      </c>
      <c r="GB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ET131" t="s">
        <v>62</v>
      </c>
      <c r="EU131" s="41">
        <v>-5.4199999999999998E-2</v>
      </c>
      <c r="EV131" s="6" t="s">
        <v>62</v>
      </c>
      <c r="EW131" s="6"/>
      <c r="EX131" s="41">
        <v>-6.3700000000000007E-2</v>
      </c>
      <c r="EY131" s="41">
        <v>-7.7200000000000005E-2</v>
      </c>
      <c r="EZ131" s="41">
        <v>-0.1116</v>
      </c>
      <c r="FA131" s="41">
        <v>-9.2999999999999999E-2</v>
      </c>
      <c r="FB131" s="41">
        <v>-9.1300000000000006E-2</v>
      </c>
      <c r="FC131" s="6" t="s">
        <v>62</v>
      </c>
      <c r="FD131" s="10" t="s">
        <v>62</v>
      </c>
      <c r="FE131" s="41">
        <v>-9.6199999999999994E-2</v>
      </c>
      <c r="FF131" s="41">
        <v>-8.4500000000000006E-2</v>
      </c>
      <c r="FG131" s="41">
        <v>-8.8499999999999995E-2</v>
      </c>
      <c r="FH131" s="41">
        <v>-7.8899999999999998E-2</v>
      </c>
      <c r="FI131" s="41">
        <v>-0.1021</v>
      </c>
      <c r="FJ131" s="10"/>
      <c r="FK131" s="6" t="s">
        <v>62</v>
      </c>
      <c r="FL131" s="10" t="s">
        <v>62</v>
      </c>
      <c r="FM131" s="10"/>
      <c r="FN131" s="6" t="s">
        <v>62</v>
      </c>
      <c r="FO131" s="10" t="s">
        <v>62</v>
      </c>
      <c r="FP131" s="10" t="s">
        <v>62</v>
      </c>
      <c r="FQ131" s="10"/>
      <c r="FR131" s="10" t="s">
        <v>62</v>
      </c>
      <c r="FS131" s="10"/>
      <c r="FT131" s="10"/>
      <c r="FU131" s="10" t="s">
        <v>62</v>
      </c>
      <c r="FV131" s="10"/>
      <c r="FW131" s="10" t="s">
        <v>62</v>
      </c>
      <c r="FX131" s="10"/>
      <c r="FY131" s="10" t="s">
        <v>62</v>
      </c>
      <c r="FZ131" s="63"/>
      <c r="GA131" s="63" t="s">
        <v>76</v>
      </c>
      <c r="GB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78"/>
      <c r="FP133" s="74">
        <v>43539</v>
      </c>
      <c r="FQ133" s="75"/>
      <c r="FR133" s="76"/>
      <c r="FS133" s="77">
        <v>43542</v>
      </c>
      <c r="FT133" s="78"/>
      <c r="FU133" s="76"/>
      <c r="FV133" s="77">
        <v>43543</v>
      </c>
      <c r="FW133" s="78"/>
      <c r="FX133" s="76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26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04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11">
        <v>7.6300000000000007E-2</v>
      </c>
      <c r="FP136" s="35">
        <v>7.2300000000000003E-2</v>
      </c>
      <c r="FQ136" s="35">
        <v>7.3599999999999999E-2</v>
      </c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12">
        <v>2.1499999999999998E-2</v>
      </c>
      <c r="FP137" s="22">
        <v>3.4799999999999998E-2</v>
      </c>
      <c r="FQ137" s="22">
        <v>4.3099999999999999E-2</v>
      </c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07">
        <v>1.34E-2</v>
      </c>
      <c r="FP138" s="7">
        <v>1.7999999999999999E-2</v>
      </c>
      <c r="FQ138" s="7">
        <v>1.1599999999999999E-2</v>
      </c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10">
        <v>1.06E-2</v>
      </c>
      <c r="FP139" s="31">
        <v>6.4000000000000003E-3</v>
      </c>
      <c r="FQ139" s="31">
        <v>9.2999999999999992E-3</v>
      </c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09">
        <v>-8.0000000000000004E-4</v>
      </c>
      <c r="FP140" s="16">
        <v>4.3E-3</v>
      </c>
      <c r="FQ140" s="16">
        <v>1.4E-3</v>
      </c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08">
        <v>-2.41E-2</v>
      </c>
      <c r="FP141" s="48">
        <v>-2.2599999999999999E-2</v>
      </c>
      <c r="FQ141" s="48">
        <v>-1.35E-2</v>
      </c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05">
        <v>-2.4400000000000002E-2</v>
      </c>
      <c r="FP142" s="92">
        <v>-3.0300000000000001E-2</v>
      </c>
      <c r="FQ142" s="92">
        <v>-2.3400000000000001E-2</v>
      </c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06">
        <v>-7.2499999999999995E-2</v>
      </c>
      <c r="FP143" s="41">
        <v>-8.2900000000000001E-2</v>
      </c>
      <c r="FQ143" s="41">
        <v>-0.1021</v>
      </c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11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7">
        <v>1.89E-2</v>
      </c>
      <c r="FM145" s="453">
        <v>1.0200000000000001E-2</v>
      </c>
      <c r="FN145" s="455">
        <v>1.14E-2</v>
      </c>
      <c r="FO145" s="456">
        <v>1.67E-2</v>
      </c>
      <c r="FP145" s="370">
        <v>1.3299999999999999E-2</v>
      </c>
      <c r="FQ145" s="449">
        <v>9.1000000000000004E-3</v>
      </c>
      <c r="FR145" t="s">
        <v>62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3">
        <v>-1.3599999999999999E-2</v>
      </c>
      <c r="FP146" s="458">
        <v>-1.04E-2</v>
      </c>
      <c r="FQ146" s="448">
        <v>-1.9199999999999998E-2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Q147" s="371">
        <v>1.4200000000000001E-2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t="s">
        <v>62</v>
      </c>
      <c r="FP148" t="s">
        <v>62</v>
      </c>
      <c r="FQ148" s="459">
        <v>-2.3199999999999998E-2</v>
      </c>
      <c r="FR148" t="s">
        <v>62</v>
      </c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57">
        <v>0.91090000000000004</v>
      </c>
      <c r="FP149" s="257">
        <v>0.91200000000000003</v>
      </c>
      <c r="FQ149" s="257">
        <v>0.91290000000000004</v>
      </c>
      <c r="FR149" s="50"/>
      <c r="FS149" s="50"/>
      <c r="FT149" s="191"/>
      <c r="FU149" s="50"/>
      <c r="FV149" s="50"/>
      <c r="FW149" s="191"/>
      <c r="FX149" s="50"/>
      <c r="FY149" s="50"/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168" t="s">
        <v>68</v>
      </c>
      <c r="FP150" s="168" t="s">
        <v>68</v>
      </c>
      <c r="FQ150" s="168" t="s">
        <v>68</v>
      </c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199">SUM(BS136, -BS143)</f>
        <v>3.2199999999999999E-2</v>
      </c>
      <c r="BT151" s="120">
        <f t="shared" si="199"/>
        <v>4.6799999999999994E-2</v>
      </c>
      <c r="BU151" s="179">
        <f t="shared" si="199"/>
        <v>6.4299999999999996E-2</v>
      </c>
      <c r="BV151" s="146">
        <f t="shared" si="199"/>
        <v>8.9200000000000002E-2</v>
      </c>
      <c r="BW151" s="120">
        <f t="shared" si="199"/>
        <v>8.8700000000000001E-2</v>
      </c>
      <c r="BX151" s="179">
        <f t="shared" si="199"/>
        <v>8.77E-2</v>
      </c>
      <c r="BY151" s="224">
        <f t="shared" si="199"/>
        <v>8.2400000000000001E-2</v>
      </c>
      <c r="BZ151" s="15">
        <f t="shared" si="199"/>
        <v>9.1600000000000001E-2</v>
      </c>
      <c r="CA151" s="151">
        <f t="shared" si="199"/>
        <v>9.0400000000000008E-2</v>
      </c>
      <c r="CB151" s="146">
        <f t="shared" si="199"/>
        <v>0.15129999999999999</v>
      </c>
      <c r="CC151" s="120">
        <f t="shared" si="199"/>
        <v>0.15250000000000002</v>
      </c>
      <c r="CD151" s="179">
        <f t="shared" si="199"/>
        <v>0.184</v>
      </c>
      <c r="CE151" s="146">
        <f t="shared" si="199"/>
        <v>0.1986</v>
      </c>
      <c r="CF151" s="120">
        <f t="shared" si="199"/>
        <v>0.18729999999999999</v>
      </c>
      <c r="CG151" s="179">
        <f t="shared" si="199"/>
        <v>0.19839999999999999</v>
      </c>
      <c r="CH151" s="146">
        <f t="shared" si="199"/>
        <v>0.20330000000000001</v>
      </c>
      <c r="CI151" s="120">
        <f t="shared" si="199"/>
        <v>0.2079</v>
      </c>
      <c r="CJ151" s="179">
        <f t="shared" si="199"/>
        <v>0.20080000000000001</v>
      </c>
      <c r="CK151" s="146">
        <f t="shared" si="199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00">SUM(CN136, -CN143)</f>
        <v>0.214</v>
      </c>
      <c r="CO151" s="120">
        <f t="shared" si="200"/>
        <v>0.21229999999999999</v>
      </c>
      <c r="CP151" s="179">
        <f t="shared" si="200"/>
        <v>0.2079</v>
      </c>
      <c r="CQ151" s="146">
        <f t="shared" si="200"/>
        <v>0.1575</v>
      </c>
      <c r="CR151" s="120">
        <f t="shared" si="200"/>
        <v>0.1694</v>
      </c>
      <c r="CS151" s="179">
        <f t="shared" si="200"/>
        <v>0.1953</v>
      </c>
      <c r="CT151" s="144">
        <f t="shared" si="200"/>
        <v>0.17520000000000002</v>
      </c>
      <c r="CU151" s="120">
        <f t="shared" si="200"/>
        <v>0.1759</v>
      </c>
      <c r="CV151" s="179">
        <f t="shared" si="200"/>
        <v>0.1782</v>
      </c>
      <c r="CW151" s="146">
        <f t="shared" si="200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01">SUM(CZ136, -CZ143)</f>
        <v>0.14529999999999998</v>
      </c>
      <c r="DA151" s="116">
        <f t="shared" si="201"/>
        <v>0.14479999999999998</v>
      </c>
      <c r="DB151" s="179">
        <f t="shared" si="201"/>
        <v>0.14679999999999999</v>
      </c>
      <c r="DC151" s="146">
        <f t="shared" si="201"/>
        <v>0.1696</v>
      </c>
      <c r="DD151" s="120">
        <f t="shared" si="201"/>
        <v>0.17349999999999999</v>
      </c>
      <c r="DE151" s="176">
        <f t="shared" si="201"/>
        <v>0.1449</v>
      </c>
      <c r="DF151" s="144">
        <f t="shared" si="201"/>
        <v>0.16470000000000001</v>
      </c>
      <c r="DG151" s="116">
        <f t="shared" si="201"/>
        <v>0.15709999999999999</v>
      </c>
      <c r="DH151" s="176">
        <f t="shared" si="201"/>
        <v>0.16420000000000001</v>
      </c>
      <c r="DI151" s="146">
        <f t="shared" si="201"/>
        <v>0.16120000000000001</v>
      </c>
      <c r="DJ151" s="116">
        <f t="shared" si="201"/>
        <v>0.17860000000000001</v>
      </c>
      <c r="DK151" s="179">
        <f t="shared" si="201"/>
        <v>0.19020000000000001</v>
      </c>
      <c r="DL151" s="120">
        <f t="shared" si="201"/>
        <v>0.1643</v>
      </c>
      <c r="DM151" s="116">
        <f t="shared" si="201"/>
        <v>0.1678</v>
      </c>
      <c r="DN151" s="335">
        <f t="shared" si="201"/>
        <v>0.1502</v>
      </c>
      <c r="DO151" s="346">
        <f>SUM(DO136, -DO143,)</f>
        <v>0</v>
      </c>
      <c r="DP151" s="115">
        <f t="shared" ref="DP151:DZ151" si="202">SUM(DP136, -DP143)</f>
        <v>0.17080000000000001</v>
      </c>
      <c r="DQ151" s="175">
        <f t="shared" si="202"/>
        <v>0.19900000000000001</v>
      </c>
      <c r="DR151" s="153">
        <f t="shared" si="202"/>
        <v>0.2175</v>
      </c>
      <c r="DS151" s="115">
        <f t="shared" si="202"/>
        <v>0.25130000000000002</v>
      </c>
      <c r="DT151" s="175">
        <f t="shared" si="202"/>
        <v>0.25900000000000001</v>
      </c>
      <c r="DU151" s="153">
        <f t="shared" si="202"/>
        <v>0.25219999999999998</v>
      </c>
      <c r="DV151" s="115">
        <f t="shared" si="202"/>
        <v>0.30459999999999998</v>
      </c>
      <c r="DW151" s="175">
        <f t="shared" si="202"/>
        <v>0.32619999999999999</v>
      </c>
      <c r="DX151" s="115">
        <f t="shared" si="202"/>
        <v>0.29630000000000001</v>
      </c>
      <c r="DY151" s="115">
        <f t="shared" si="202"/>
        <v>0.30780000000000002</v>
      </c>
      <c r="DZ151" s="115">
        <f t="shared" si="202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03">SUM(EC136, -EC143)</f>
        <v>0</v>
      </c>
      <c r="ED151" s="6">
        <f t="shared" si="203"/>
        <v>0</v>
      </c>
      <c r="EE151" s="6">
        <f t="shared" si="203"/>
        <v>0</v>
      </c>
      <c r="EF151" s="6">
        <f t="shared" si="203"/>
        <v>0</v>
      </c>
      <c r="EG151" s="6">
        <f t="shared" si="203"/>
        <v>0</v>
      </c>
      <c r="EH151" s="6">
        <f t="shared" si="203"/>
        <v>0</v>
      </c>
      <c r="EI151" s="6">
        <f t="shared" si="203"/>
        <v>0</v>
      </c>
      <c r="EK151" s="146">
        <f t="shared" ref="EK151:EX151" si="204">SUM(EK136, -EK143)</f>
        <v>5.45E-2</v>
      </c>
      <c r="EL151" s="208">
        <f t="shared" si="204"/>
        <v>6.4100000000000004E-2</v>
      </c>
      <c r="EM151" s="179">
        <f t="shared" si="204"/>
        <v>7.7100000000000002E-2</v>
      </c>
      <c r="EN151" s="144">
        <f t="shared" si="204"/>
        <v>7.7899999999999997E-2</v>
      </c>
      <c r="EO151" s="120">
        <f t="shared" si="204"/>
        <v>8.8499999999999995E-2</v>
      </c>
      <c r="EP151" s="176">
        <f t="shared" si="204"/>
        <v>0.10680000000000001</v>
      </c>
      <c r="EQ151" s="146">
        <f t="shared" si="204"/>
        <v>0.1021</v>
      </c>
      <c r="ER151" s="120">
        <f t="shared" si="204"/>
        <v>0.10980000000000001</v>
      </c>
      <c r="ES151" s="179">
        <f t="shared" si="204"/>
        <v>0.114</v>
      </c>
      <c r="ET151" s="146">
        <f t="shared" si="204"/>
        <v>0.1217</v>
      </c>
      <c r="EU151" s="120">
        <f t="shared" si="204"/>
        <v>0.13589999999999999</v>
      </c>
      <c r="EV151" s="179">
        <f t="shared" si="204"/>
        <v>0.16689999999999999</v>
      </c>
      <c r="EW151" s="146">
        <f t="shared" si="204"/>
        <v>0.1653</v>
      </c>
      <c r="EX151" s="120">
        <f t="shared" si="204"/>
        <v>0.15570000000000001</v>
      </c>
      <c r="EY151" s="179">
        <f>SUM(EY136, -EY143)</f>
        <v>0.17480000000000001</v>
      </c>
      <c r="EZ151" s="146">
        <f>SUM(EZ136, -EZ143)</f>
        <v>0.19219999999999998</v>
      </c>
      <c r="FA151" s="120">
        <f>SUM(FA136, -FA143)</f>
        <v>0.18240000000000001</v>
      </c>
      <c r="FB151" s="176">
        <f>SUM(FB136, -FB143)</f>
        <v>0.16189999999999999</v>
      </c>
      <c r="FC151" s="144">
        <f>SUM(FC136, -FC143)</f>
        <v>0.1686</v>
      </c>
      <c r="FD151" s="116">
        <f>SUM(FD136, -FD143)</f>
        <v>0.1686</v>
      </c>
      <c r="FE151" s="176">
        <f>SUM(FE136, -FE143)</f>
        <v>0.18159999999999998</v>
      </c>
      <c r="FF151" s="144">
        <f>SUM(FF136, -FF143)</f>
        <v>0.19919999999999999</v>
      </c>
      <c r="FG151" s="116">
        <f>SUM(FG136, -FG143)</f>
        <v>0.20219999999999999</v>
      </c>
      <c r="FH151" s="176">
        <f>SUM(FH136, -FH143)</f>
        <v>0.1968</v>
      </c>
      <c r="FI151" s="144">
        <f>SUM(FI136, -FI143)</f>
        <v>0.1757</v>
      </c>
      <c r="FJ151" s="116">
        <f>SUM(FJ136, -FJ143)</f>
        <v>0.17130000000000001</v>
      </c>
      <c r="FK151" s="176">
        <f>SUM(FK136, -FK143)</f>
        <v>0.16020000000000001</v>
      </c>
      <c r="FL151" s="144">
        <f>SUM(FL136, -FL143)</f>
        <v>0.1429</v>
      </c>
      <c r="FM151" s="116">
        <f>SUM(FM136, -FM143)</f>
        <v>0.1331</v>
      </c>
      <c r="FN151" s="176">
        <f>SUM(FN136, -FN143)</f>
        <v>0.13850000000000001</v>
      </c>
      <c r="FO151" s="116">
        <f>SUM(FO136, -FO143)</f>
        <v>0.14879999999999999</v>
      </c>
      <c r="FP151" s="116">
        <f>SUM(FP136, -FP143)</f>
        <v>0.1552</v>
      </c>
      <c r="FQ151" s="116">
        <f>SUM(FQ136, -FQ143)</f>
        <v>0.1757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05">SUM(GU136, -GU143)</f>
        <v>0</v>
      </c>
      <c r="GV151" s="6">
        <f t="shared" si="205"/>
        <v>0</v>
      </c>
      <c r="GW151" s="6">
        <f t="shared" si="205"/>
        <v>0</v>
      </c>
      <c r="GX151" s="6">
        <f t="shared" si="205"/>
        <v>0</v>
      </c>
      <c r="GY151" s="6">
        <f t="shared" si="205"/>
        <v>0</v>
      </c>
      <c r="GZ151" s="6">
        <f t="shared" si="205"/>
        <v>0</v>
      </c>
      <c r="HA151" s="6">
        <f t="shared" si="205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06">SUM(JM136, -JM143)</f>
        <v>0</v>
      </c>
      <c r="JN151" s="6">
        <f t="shared" si="206"/>
        <v>0</v>
      </c>
      <c r="JO151" s="6">
        <f t="shared" si="206"/>
        <v>0</v>
      </c>
      <c r="JP151" s="6">
        <f t="shared" si="206"/>
        <v>0</v>
      </c>
      <c r="JQ151" s="6">
        <f t="shared" si="206"/>
        <v>0</v>
      </c>
      <c r="JR151" s="6">
        <f t="shared" si="206"/>
        <v>0</v>
      </c>
      <c r="JS151" s="6">
        <f t="shared" si="206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168" t="s">
        <v>67</v>
      </c>
      <c r="FP152" s="188" t="s">
        <v>55</v>
      </c>
      <c r="FQ152" s="188" t="s">
        <v>55</v>
      </c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07">SUM(BS137, -BS143)</f>
        <v>3.0700000000000002E-2</v>
      </c>
      <c r="BT153" s="120">
        <f t="shared" si="207"/>
        <v>0.04</v>
      </c>
      <c r="BU153" s="273">
        <f t="shared" si="207"/>
        <v>5.1200000000000002E-2</v>
      </c>
      <c r="BV153" s="144">
        <f t="shared" si="207"/>
        <v>7.3599999999999999E-2</v>
      </c>
      <c r="BW153" s="116">
        <f t="shared" si="207"/>
        <v>7.8399999999999997E-2</v>
      </c>
      <c r="BX153" s="176">
        <f t="shared" si="207"/>
        <v>7.8899999999999998E-2</v>
      </c>
      <c r="BY153" s="226">
        <f t="shared" si="207"/>
        <v>7.8299999999999995E-2</v>
      </c>
      <c r="BZ153" s="93">
        <f t="shared" si="207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08">SUM(CD136, -CD142)</f>
        <v>0.16889999999999999</v>
      </c>
      <c r="CE153" s="146">
        <f t="shared" si="208"/>
        <v>0.192</v>
      </c>
      <c r="CF153" s="120">
        <f t="shared" si="208"/>
        <v>0.17859999999999998</v>
      </c>
      <c r="CG153" s="179">
        <f t="shared" si="208"/>
        <v>0.18529999999999999</v>
      </c>
      <c r="CH153" s="146">
        <f t="shared" si="208"/>
        <v>0.18770000000000001</v>
      </c>
      <c r="CI153" s="120">
        <f t="shared" si="208"/>
        <v>0.20629999999999998</v>
      </c>
      <c r="CJ153" s="179">
        <f t="shared" si="208"/>
        <v>0.2006</v>
      </c>
      <c r="CK153" s="146">
        <f t="shared" si="208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09">SUM(CN136, -CN142)</f>
        <v>0.20479999999999998</v>
      </c>
      <c r="CO153" s="120">
        <f t="shared" si="209"/>
        <v>0.1968</v>
      </c>
      <c r="CP153" s="179">
        <f t="shared" si="209"/>
        <v>0.1893</v>
      </c>
      <c r="CQ153" s="144">
        <f t="shared" si="209"/>
        <v>0.1474</v>
      </c>
      <c r="CR153" s="116">
        <f t="shared" si="209"/>
        <v>0.15039999999999998</v>
      </c>
      <c r="CS153" s="176">
        <f t="shared" si="209"/>
        <v>0.1711</v>
      </c>
      <c r="CT153" s="146">
        <f t="shared" si="209"/>
        <v>0.15210000000000001</v>
      </c>
      <c r="CU153" s="116">
        <f t="shared" si="209"/>
        <v>0.1754</v>
      </c>
      <c r="CV153" s="179">
        <f t="shared" si="209"/>
        <v>0.16689999999999999</v>
      </c>
      <c r="CW153" s="146">
        <f t="shared" si="209"/>
        <v>0.1678</v>
      </c>
      <c r="CX153" s="120">
        <f>SUM(CX136, -CX142)</f>
        <v>0.1532</v>
      </c>
      <c r="CY153" s="176">
        <f t="shared" ref="CY153:DD153" si="210">SUM(CY136, -CY142)</f>
        <v>0.13570000000000002</v>
      </c>
      <c r="CZ153" s="146">
        <f t="shared" si="210"/>
        <v>0.12609999999999999</v>
      </c>
      <c r="DA153" s="120">
        <f t="shared" si="210"/>
        <v>0.1173</v>
      </c>
      <c r="DB153" s="176">
        <f t="shared" si="210"/>
        <v>0.14629999999999999</v>
      </c>
      <c r="DC153" s="144">
        <f t="shared" si="210"/>
        <v>0.15229999999999999</v>
      </c>
      <c r="DD153" s="116">
        <f t="shared" si="210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11">SUM(DR136, -DR142)</f>
        <v>0.16519999999999999</v>
      </c>
      <c r="DS153" s="116">
        <f t="shared" si="211"/>
        <v>0.20350000000000001</v>
      </c>
      <c r="DT153" s="176">
        <f t="shared" si="211"/>
        <v>0.1923</v>
      </c>
      <c r="DU153" s="144">
        <f t="shared" si="211"/>
        <v>0.2001</v>
      </c>
      <c r="DV153" s="116">
        <f t="shared" si="211"/>
        <v>0.2747</v>
      </c>
      <c r="DW153" s="176">
        <f t="shared" si="211"/>
        <v>0.27759999999999996</v>
      </c>
      <c r="DX153" s="116">
        <f t="shared" si="211"/>
        <v>0.26690000000000003</v>
      </c>
      <c r="DY153" s="116">
        <f t="shared" si="211"/>
        <v>0.26800000000000002</v>
      </c>
      <c r="DZ153" s="116">
        <f t="shared" si="211"/>
        <v>0.29530000000000001</v>
      </c>
      <c r="EA153" s="6">
        <f t="shared" si="211"/>
        <v>0</v>
      </c>
      <c r="EB153" s="6">
        <f t="shared" si="211"/>
        <v>0</v>
      </c>
      <c r="EC153" s="6">
        <f t="shared" si="211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12">SUM(EK137, -EK143)</f>
        <v>4.36E-2</v>
      </c>
      <c r="EL153" s="116">
        <f t="shared" si="212"/>
        <v>5.7700000000000001E-2</v>
      </c>
      <c r="EM153" s="179">
        <f t="shared" si="212"/>
        <v>7.2899999999999993E-2</v>
      </c>
      <c r="EN153" s="146">
        <f t="shared" si="212"/>
        <v>7.4400000000000008E-2</v>
      </c>
      <c r="EO153" s="116">
        <f t="shared" si="212"/>
        <v>8.5499999999999993E-2</v>
      </c>
      <c r="EP153" s="179">
        <f t="shared" si="212"/>
        <v>8.4000000000000005E-2</v>
      </c>
      <c r="EQ153" s="144">
        <f t="shared" si="212"/>
        <v>9.01E-2</v>
      </c>
      <c r="ER153" s="116">
        <f t="shared" si="212"/>
        <v>9.9900000000000003E-2</v>
      </c>
      <c r="ES153" s="176">
        <f t="shared" si="212"/>
        <v>0.112</v>
      </c>
      <c r="ET153" s="144">
        <f t="shared" si="212"/>
        <v>9.5000000000000001E-2</v>
      </c>
      <c r="EU153" s="116">
        <f t="shared" si="212"/>
        <v>0.1108</v>
      </c>
      <c r="EV153" s="179">
        <f t="shared" si="212"/>
        <v>0.13300000000000001</v>
      </c>
      <c r="EW153" s="144">
        <f t="shared" si="212"/>
        <v>0.14560000000000001</v>
      </c>
      <c r="EX153" s="116">
        <f t="shared" si="212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208">
        <f>SUM(FO136, -FO142)</f>
        <v>0.10070000000000001</v>
      </c>
      <c r="FP153" s="118">
        <f>SUM(FP137, -FP143)</f>
        <v>0.1177</v>
      </c>
      <c r="FQ153" s="118">
        <f>SUM(FQ137, -FQ143)</f>
        <v>0.1452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168" t="s">
        <v>59</v>
      </c>
      <c r="FP154" s="168" t="s">
        <v>59</v>
      </c>
      <c r="FQ154" s="119" t="s">
        <v>42</v>
      </c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13">SUM(CD137, -CD143)</f>
        <v>0.1298</v>
      </c>
      <c r="CE155" s="146">
        <f t="shared" si="213"/>
        <v>0.1429</v>
      </c>
      <c r="CF155" s="115">
        <f t="shared" si="213"/>
        <v>0.126</v>
      </c>
      <c r="CG155" s="175">
        <f t="shared" si="213"/>
        <v>0.12959999999999999</v>
      </c>
      <c r="CH155" s="144">
        <f t="shared" si="213"/>
        <v>0.1366</v>
      </c>
      <c r="CI155" s="120">
        <f t="shared" si="213"/>
        <v>0.14180000000000001</v>
      </c>
      <c r="CJ155" s="176">
        <f t="shared" si="213"/>
        <v>0.14780000000000001</v>
      </c>
      <c r="CK155" s="144">
        <f t="shared" si="213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14">SUM(CR136, -CR141)</f>
        <v>0.11309999999999999</v>
      </c>
      <c r="CS155" s="179">
        <f t="shared" si="214"/>
        <v>0.1384</v>
      </c>
      <c r="CT155" s="146">
        <f t="shared" si="214"/>
        <v>0.1246</v>
      </c>
      <c r="CU155" s="120">
        <f t="shared" si="214"/>
        <v>0.1623</v>
      </c>
      <c r="CV155" s="176">
        <f t="shared" si="214"/>
        <v>0.13750000000000001</v>
      </c>
      <c r="CW155" s="144">
        <f t="shared" si="214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15">SUM(DT136, -DT141)</f>
        <v>0.1739</v>
      </c>
      <c r="DU155" s="146">
        <f t="shared" si="215"/>
        <v>0.17580000000000001</v>
      </c>
      <c r="DV155" s="118">
        <f t="shared" si="215"/>
        <v>0.21129999999999999</v>
      </c>
      <c r="DW155" s="179">
        <f t="shared" si="215"/>
        <v>0.22099999999999997</v>
      </c>
      <c r="DX155" s="118">
        <f t="shared" si="215"/>
        <v>0.20910000000000001</v>
      </c>
      <c r="DY155" s="118">
        <f t="shared" si="215"/>
        <v>0.21890000000000001</v>
      </c>
      <c r="DZ155" s="118">
        <f t="shared" si="215"/>
        <v>0.2334</v>
      </c>
      <c r="EA155" s="6">
        <f t="shared" si="215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16">SUM(EK138, -EK143)</f>
        <v>3.4200000000000001E-2</v>
      </c>
      <c r="EL155" s="120">
        <f t="shared" si="216"/>
        <v>5.4199999999999998E-2</v>
      </c>
      <c r="EM155" s="179">
        <f t="shared" si="216"/>
        <v>6.9499999999999992E-2</v>
      </c>
      <c r="EN155" s="148">
        <f t="shared" si="216"/>
        <v>7.0900000000000005E-2</v>
      </c>
      <c r="EO155" s="120">
        <f t="shared" si="216"/>
        <v>8.3599999999999994E-2</v>
      </c>
      <c r="EP155" s="179">
        <f t="shared" si="216"/>
        <v>8.2400000000000001E-2</v>
      </c>
      <c r="EQ155" s="146">
        <f t="shared" si="216"/>
        <v>8.5699999999999998E-2</v>
      </c>
      <c r="ER155" s="120">
        <f t="shared" si="216"/>
        <v>8.8999999999999996E-2</v>
      </c>
      <c r="ES155" s="179">
        <f t="shared" si="216"/>
        <v>0.10600000000000001</v>
      </c>
      <c r="ET155" s="146">
        <f t="shared" si="216"/>
        <v>8.6499999999999994E-2</v>
      </c>
      <c r="EU155" s="120">
        <f t="shared" si="216"/>
        <v>9.8500000000000004E-2</v>
      </c>
      <c r="EV155" s="176">
        <f t="shared" si="216"/>
        <v>0.13159999999999999</v>
      </c>
      <c r="EW155" s="146">
        <f t="shared" si="216"/>
        <v>0.13169999999999998</v>
      </c>
      <c r="EX155" s="120">
        <f t="shared" si="216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15">
        <f>SUM(FO136, -FO141)</f>
        <v>0.1004</v>
      </c>
      <c r="FP155" s="115">
        <f>SUM(FP136, -FP142)</f>
        <v>0.1026</v>
      </c>
      <c r="FQ155" s="120">
        <f>SUM(FQ138, -FQ143)</f>
        <v>0.1137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88" t="s">
        <v>55</v>
      </c>
      <c r="FP156" s="119" t="s">
        <v>42</v>
      </c>
      <c r="FQ156" s="123" t="s">
        <v>65</v>
      </c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17">SUM(CS136, -CS140)</f>
        <v>0.1366</v>
      </c>
      <c r="CT157" s="148">
        <f t="shared" si="217"/>
        <v>0.11610000000000001</v>
      </c>
      <c r="CU157" s="118">
        <f t="shared" si="217"/>
        <v>0.1227</v>
      </c>
      <c r="CV157" s="179">
        <f t="shared" si="217"/>
        <v>0.10390000000000001</v>
      </c>
      <c r="CW157" s="146">
        <f t="shared" si="217"/>
        <v>0.1137</v>
      </c>
      <c r="CX157" s="116">
        <f t="shared" si="217"/>
        <v>0.10830000000000001</v>
      </c>
      <c r="CY157" s="178">
        <f t="shared" si="217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18">SUM(DT136, -DT140)</f>
        <v>0.15329999999999999</v>
      </c>
      <c r="DU157" s="148">
        <f t="shared" si="218"/>
        <v>0.15840000000000001</v>
      </c>
      <c r="DV157" s="120">
        <f t="shared" si="218"/>
        <v>0.20019999999999999</v>
      </c>
      <c r="DW157" s="178">
        <f t="shared" si="218"/>
        <v>0.21889999999999998</v>
      </c>
      <c r="DX157" s="118">
        <f t="shared" si="218"/>
        <v>0.17419999999999999</v>
      </c>
      <c r="DY157" s="118">
        <f t="shared" si="218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19">SUM(EC142, -EC153)</f>
        <v>0</v>
      </c>
      <c r="ED157" s="6">
        <f t="shared" si="219"/>
        <v>0</v>
      </c>
      <c r="EE157" s="6">
        <f t="shared" si="219"/>
        <v>0</v>
      </c>
      <c r="EF157" s="6">
        <f t="shared" si="219"/>
        <v>0</v>
      </c>
      <c r="EG157" s="6">
        <f t="shared" si="219"/>
        <v>0</v>
      </c>
      <c r="EH157" s="6">
        <f t="shared" si="219"/>
        <v>0</v>
      </c>
      <c r="EI157" s="6">
        <f t="shared" si="219"/>
        <v>0</v>
      </c>
      <c r="EK157" s="246">
        <f t="shared" ref="EK157:EX157" si="220">SUM(EK139, -EK143)</f>
        <v>3.3999999999999996E-2</v>
      </c>
      <c r="EL157" s="247">
        <f t="shared" si="220"/>
        <v>4.0599999999999997E-2</v>
      </c>
      <c r="EM157" s="176">
        <f t="shared" si="220"/>
        <v>6.6900000000000001E-2</v>
      </c>
      <c r="EN157" s="146">
        <f t="shared" si="220"/>
        <v>6.8200000000000011E-2</v>
      </c>
      <c r="EO157" s="120">
        <f t="shared" si="220"/>
        <v>6.6400000000000001E-2</v>
      </c>
      <c r="EP157" s="179">
        <f t="shared" si="220"/>
        <v>7.690000000000001E-2</v>
      </c>
      <c r="EQ157" s="146">
        <f t="shared" si="220"/>
        <v>8.4999999999999992E-2</v>
      </c>
      <c r="ER157" s="120">
        <f t="shared" si="220"/>
        <v>8.5699999999999998E-2</v>
      </c>
      <c r="ES157" s="178">
        <f t="shared" si="220"/>
        <v>7.6100000000000001E-2</v>
      </c>
      <c r="ET157" s="146">
        <f t="shared" si="220"/>
        <v>7.8099999999999989E-2</v>
      </c>
      <c r="EU157" s="120">
        <f t="shared" si="220"/>
        <v>9.3700000000000006E-2</v>
      </c>
      <c r="EV157" s="179">
        <f t="shared" si="220"/>
        <v>0.12759999999999999</v>
      </c>
      <c r="EW157" s="146">
        <f t="shared" si="220"/>
        <v>0.12789999999999999</v>
      </c>
      <c r="EX157" s="120">
        <f t="shared" si="220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18">
        <f>SUM(FO137, -FO143)</f>
        <v>9.4E-2</v>
      </c>
      <c r="FP157" s="120">
        <f>SUM(FP138, -FP143)</f>
        <v>0.1009</v>
      </c>
      <c r="FQ157" s="120">
        <f>SUM(FQ139, -FQ143)</f>
        <v>0.1114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21">SUM(GU142, -GU153)</f>
        <v>0</v>
      </c>
      <c r="GV157" s="6">
        <f t="shared" si="221"/>
        <v>0</v>
      </c>
      <c r="GW157" s="6">
        <f t="shared" si="221"/>
        <v>0</v>
      </c>
      <c r="GX157" s="6">
        <f t="shared" si="221"/>
        <v>0</v>
      </c>
      <c r="GY157" s="6">
        <f t="shared" si="221"/>
        <v>0</v>
      </c>
      <c r="GZ157" s="6">
        <f t="shared" si="221"/>
        <v>0</v>
      </c>
      <c r="HA157" s="6">
        <f t="shared" si="221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22">SUM(JM142, -JM153)</f>
        <v>0</v>
      </c>
      <c r="JN157" s="6">
        <f t="shared" si="222"/>
        <v>0</v>
      </c>
      <c r="JO157" s="6">
        <f t="shared" si="222"/>
        <v>0</v>
      </c>
      <c r="JP157" s="6">
        <f t="shared" si="222"/>
        <v>0</v>
      </c>
      <c r="JQ157" s="6">
        <f t="shared" si="222"/>
        <v>0</v>
      </c>
      <c r="JR157" s="6">
        <f t="shared" si="222"/>
        <v>0</v>
      </c>
      <c r="JS157" s="6">
        <f t="shared" si="222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19" t="s">
        <v>42</v>
      </c>
      <c r="FP158" s="168" t="s">
        <v>67</v>
      </c>
      <c r="FQ158" s="122" t="s">
        <v>49</v>
      </c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23">SUM(EM140, -EM143)</f>
        <v>6.1199999999999997E-2</v>
      </c>
      <c r="EN159" s="146">
        <f t="shared" si="223"/>
        <v>6.59E-2</v>
      </c>
      <c r="EO159" s="120">
        <f t="shared" si="223"/>
        <v>6.0899999999999996E-2</v>
      </c>
      <c r="EP159" s="179">
        <f t="shared" si="223"/>
        <v>6.5100000000000005E-2</v>
      </c>
      <c r="EQ159" s="146">
        <f t="shared" si="223"/>
        <v>7.3899999999999993E-2</v>
      </c>
      <c r="ER159" s="120">
        <f t="shared" si="223"/>
        <v>8.3799999999999999E-2</v>
      </c>
      <c r="ES159" s="179">
        <f t="shared" si="223"/>
        <v>7.3900000000000007E-2</v>
      </c>
      <c r="ET159" s="146">
        <f t="shared" si="223"/>
        <v>6.54E-2</v>
      </c>
      <c r="EU159" s="120">
        <f t="shared" si="223"/>
        <v>8.0799999999999997E-2</v>
      </c>
      <c r="EV159" s="178">
        <f t="shared" si="223"/>
        <v>0.12440000000000001</v>
      </c>
      <c r="EW159" s="148">
        <f t="shared" si="223"/>
        <v>0.1201</v>
      </c>
      <c r="EX159" s="120">
        <f t="shared" si="223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20">
        <f>SUM(FO138, -FO143)</f>
        <v>8.589999999999999E-2</v>
      </c>
      <c r="FP159" s="208">
        <f>SUM(FP136, -FP141)</f>
        <v>9.4899999999999998E-2</v>
      </c>
      <c r="FQ159" s="120">
        <f>SUM(FQ140, -FQ143)</f>
        <v>0.10349999999999999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23" t="s">
        <v>65</v>
      </c>
      <c r="FP160" s="123" t="s">
        <v>65</v>
      </c>
      <c r="FQ160" s="168" t="s">
        <v>59</v>
      </c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20">
        <f>SUM(FO139, -FO143)</f>
        <v>8.3099999999999993E-2</v>
      </c>
      <c r="FP161" s="120">
        <f>SUM(FP139, -FP143)</f>
        <v>8.9300000000000004E-2</v>
      </c>
      <c r="FQ161" s="115">
        <f>SUM(FQ136, -FQ142)</f>
        <v>9.7000000000000003E-2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168" t="s">
        <v>48</v>
      </c>
      <c r="FP162" s="122" t="s">
        <v>49</v>
      </c>
      <c r="FQ162" s="114" t="s">
        <v>70</v>
      </c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24">SUM(EC152, -EC159)</f>
        <v>0</v>
      </c>
      <c r="ED163" s="6">
        <f t="shared" si="224"/>
        <v>0</v>
      </c>
      <c r="EE163" s="6">
        <f t="shared" si="224"/>
        <v>0</v>
      </c>
      <c r="EF163" s="6">
        <f t="shared" si="224"/>
        <v>0</v>
      </c>
      <c r="EG163" s="6">
        <f t="shared" si="224"/>
        <v>0</v>
      </c>
      <c r="EH163" s="6">
        <f t="shared" si="224"/>
        <v>0</v>
      </c>
      <c r="EI163" s="6">
        <f t="shared" si="224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20">
        <f>SUM(FO136, -FO140)</f>
        <v>7.7100000000000002E-2</v>
      </c>
      <c r="FP163" s="120">
        <f>SUM(FP140, -FP143)</f>
        <v>8.72E-2</v>
      </c>
      <c r="FQ163" s="120">
        <f>SUM(FQ141, -FQ143)</f>
        <v>8.8599999999999998E-2</v>
      </c>
      <c r="FR163" s="6">
        <f>SUM(FR152, -FR159)</f>
        <v>0</v>
      </c>
      <c r="FS163" s="6">
        <f>SUM(FS152, -FS159)</f>
        <v>0</v>
      </c>
      <c r="FT163" s="6">
        <f>SUM(FT152, -FT159)</f>
        <v>0</v>
      </c>
      <c r="FU163" s="6">
        <f>SUM(FU152, -FU159,)</f>
        <v>0</v>
      </c>
      <c r="FV163" s="6">
        <f>SUM(FV152, -FV159,)</f>
        <v>0</v>
      </c>
      <c r="FW163" s="6">
        <f>SUM(FW152, -FW159)</f>
        <v>0</v>
      </c>
      <c r="FX163" s="6">
        <f>SUM(FX152, -FX159)</f>
        <v>0</v>
      </c>
      <c r="FY163" s="6">
        <f>SUM(FY152, -FY159)</f>
        <v>0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25">SUM(GU152, -GU159)</f>
        <v>0</v>
      </c>
      <c r="GV163" s="6">
        <f t="shared" si="225"/>
        <v>0</v>
      </c>
      <c r="GW163" s="6">
        <f t="shared" si="225"/>
        <v>0</v>
      </c>
      <c r="GX163" s="6">
        <f t="shared" si="225"/>
        <v>0</v>
      </c>
      <c r="GY163" s="6">
        <f t="shared" si="225"/>
        <v>0</v>
      </c>
      <c r="GZ163" s="6">
        <f t="shared" si="225"/>
        <v>0</v>
      </c>
      <c r="HA163" s="6">
        <f t="shared" si="225"/>
        <v>0</v>
      </c>
      <c r="HC163" s="6">
        <f t="shared" ref="HC163:HH163" si="226">SUM(HC152, -HC159)</f>
        <v>0</v>
      </c>
      <c r="HD163" s="6">
        <f t="shared" si="226"/>
        <v>0</v>
      </c>
      <c r="HE163" s="6">
        <f t="shared" si="226"/>
        <v>0</v>
      </c>
      <c r="HF163" s="6">
        <f t="shared" si="226"/>
        <v>0</v>
      </c>
      <c r="HG163" s="6">
        <f t="shared" si="226"/>
        <v>0</v>
      </c>
      <c r="HH163" s="6">
        <f t="shared" si="226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27">SUM(JM152, -JM159)</f>
        <v>0</v>
      </c>
      <c r="JN163" s="6">
        <f t="shared" si="227"/>
        <v>0</v>
      </c>
      <c r="JO163" s="6">
        <f t="shared" si="227"/>
        <v>0</v>
      </c>
      <c r="JP163" s="6">
        <f t="shared" si="227"/>
        <v>0</v>
      </c>
      <c r="JQ163" s="6">
        <f t="shared" si="227"/>
        <v>0</v>
      </c>
      <c r="JR163" s="6">
        <f t="shared" si="227"/>
        <v>0</v>
      </c>
      <c r="JS163" s="6">
        <f t="shared" si="227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22" t="s">
        <v>49</v>
      </c>
      <c r="FP164" s="168" t="s">
        <v>48</v>
      </c>
      <c r="FQ164" s="168" t="s">
        <v>67</v>
      </c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20">
        <f>SUM(FO140, -FO143)</f>
        <v>7.17E-2</v>
      </c>
      <c r="FP165" s="120">
        <f>SUM(FP136, -FP140)</f>
        <v>6.8000000000000005E-2</v>
      </c>
      <c r="FQ165" s="208">
        <f>SUM(FQ136, -FQ141)</f>
        <v>8.7099999999999997E-2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168" t="s">
        <v>64</v>
      </c>
      <c r="FP166" s="168" t="s">
        <v>64</v>
      </c>
      <c r="FQ166" s="121" t="s">
        <v>60</v>
      </c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20">
        <f>SUM(FO136, -FO139)</f>
        <v>6.5700000000000008E-2</v>
      </c>
      <c r="FP167" s="120">
        <f>SUM(FP136, -FP139)</f>
        <v>6.59E-2</v>
      </c>
      <c r="FQ167" s="120">
        <f>SUM(FQ142, -FQ143)</f>
        <v>7.8699999999999992E-2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168" t="s">
        <v>41</v>
      </c>
      <c r="FP168" s="188" t="s">
        <v>51</v>
      </c>
      <c r="FQ168" s="168" t="s">
        <v>48</v>
      </c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28">SUM(EC158, -EC165)</f>
        <v>0</v>
      </c>
      <c r="ED169" s="6">
        <f t="shared" si="228"/>
        <v>0</v>
      </c>
      <c r="EE169" s="6">
        <f t="shared" si="228"/>
        <v>0</v>
      </c>
      <c r="EF169" s="6">
        <f t="shared" si="228"/>
        <v>0</v>
      </c>
      <c r="EG169" s="6">
        <f t="shared" si="228"/>
        <v>0</v>
      </c>
      <c r="EH169" s="6">
        <f t="shared" si="228"/>
        <v>0</v>
      </c>
      <c r="EI169" s="6">
        <f t="shared" si="228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20">
        <f>SUM(FO136, -FO138)</f>
        <v>6.2900000000000011E-2</v>
      </c>
      <c r="FP169" s="120">
        <f>SUM(FP137, -FP142)</f>
        <v>6.5099999999999991E-2</v>
      </c>
      <c r="FQ169" s="120">
        <f>SUM(FQ136, -FQ140)</f>
        <v>7.22E-2</v>
      </c>
      <c r="FR169" s="6">
        <f>SUM(FR158, -FR165)</f>
        <v>0</v>
      </c>
      <c r="FS169" s="6">
        <f>SUM(FS158, -FS165)</f>
        <v>0</v>
      </c>
      <c r="FT169" s="6">
        <f>SUM(FT158, -FT165)</f>
        <v>0</v>
      </c>
      <c r="FU169" s="6">
        <f>SUM(FU158, -FU165,)</f>
        <v>0</v>
      </c>
      <c r="FV169" s="6">
        <f>SUM(FV158, -FV165,)</f>
        <v>0</v>
      </c>
      <c r="FW169" s="6">
        <f>SUM(FW158, -FW165)</f>
        <v>0</v>
      </c>
      <c r="FX169" s="6">
        <f>SUM(FX158, -FX165)</f>
        <v>0</v>
      </c>
      <c r="FY169" s="6">
        <f>SUM(FY158, -FY165)</f>
        <v>0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29">SUM(GU158, -GU165)</f>
        <v>0</v>
      </c>
      <c r="GV169" s="6">
        <f t="shared" si="229"/>
        <v>0</v>
      </c>
      <c r="GW169" s="6">
        <f t="shared" si="229"/>
        <v>0</v>
      </c>
      <c r="GX169" s="6">
        <f t="shared" si="229"/>
        <v>0</v>
      </c>
      <c r="GY169" s="6">
        <f t="shared" si="229"/>
        <v>0</v>
      </c>
      <c r="GZ169" s="6">
        <f t="shared" si="229"/>
        <v>0</v>
      </c>
      <c r="HA169" s="6">
        <f t="shared" si="229"/>
        <v>0</v>
      </c>
      <c r="HC169" s="6">
        <f t="shared" ref="HC169:HH169" si="230">SUM(HC158, -HC165)</f>
        <v>0</v>
      </c>
      <c r="HD169" s="6">
        <f t="shared" si="230"/>
        <v>0</v>
      </c>
      <c r="HE169" s="6">
        <f t="shared" si="230"/>
        <v>0</v>
      </c>
      <c r="HF169" s="6">
        <f t="shared" si="230"/>
        <v>0</v>
      </c>
      <c r="HG169" s="6">
        <f t="shared" si="230"/>
        <v>0</v>
      </c>
      <c r="HH169" s="6">
        <f t="shared" si="230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31">SUM(JM158, -JM165)</f>
        <v>0</v>
      </c>
      <c r="JN169" s="6">
        <f t="shared" si="231"/>
        <v>0</v>
      </c>
      <c r="JO169" s="6">
        <f t="shared" si="231"/>
        <v>0</v>
      </c>
      <c r="JP169" s="6">
        <f t="shared" si="231"/>
        <v>0</v>
      </c>
      <c r="JQ169" s="6">
        <f t="shared" si="231"/>
        <v>0</v>
      </c>
      <c r="JR169" s="6">
        <f t="shared" si="231"/>
        <v>0</v>
      </c>
      <c r="JS169" s="6">
        <f t="shared" si="231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24" t="s">
        <v>54</v>
      </c>
      <c r="FP170" s="114" t="s">
        <v>70</v>
      </c>
      <c r="FQ170" s="188" t="s">
        <v>51</v>
      </c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18">
        <f>SUM(FO136, -FO137)</f>
        <v>5.4800000000000008E-2</v>
      </c>
      <c r="FP171" s="120">
        <f>SUM(FP141, -FP143)</f>
        <v>6.0300000000000006E-2</v>
      </c>
      <c r="FQ171" s="120">
        <f>SUM(FQ137, -FQ142)</f>
        <v>6.6500000000000004E-2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21" t="s">
        <v>60</v>
      </c>
      <c r="FP172" s="188" t="s">
        <v>52</v>
      </c>
      <c r="FQ172" s="168" t="s">
        <v>64</v>
      </c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20">
        <f>SUM(FO141, -FO143)</f>
        <v>4.8399999999999999E-2</v>
      </c>
      <c r="FP173" s="115">
        <f>SUM(FP137, -FP141)</f>
        <v>5.7399999999999993E-2</v>
      </c>
      <c r="FQ173" s="120">
        <f>SUM(FQ136, -FQ139)</f>
        <v>6.4299999999999996E-2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14" t="s">
        <v>70</v>
      </c>
      <c r="FP174" s="168" t="s">
        <v>41</v>
      </c>
      <c r="FQ174" s="168" t="s">
        <v>41</v>
      </c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32">SUM(EC164, -EC171)</f>
        <v>0</v>
      </c>
      <c r="ED175" s="6">
        <f t="shared" si="232"/>
        <v>0</v>
      </c>
      <c r="EE175" s="6">
        <f t="shared" si="232"/>
        <v>0</v>
      </c>
      <c r="EF175" s="6">
        <f t="shared" si="232"/>
        <v>0</v>
      </c>
      <c r="EG175" s="6">
        <f t="shared" si="232"/>
        <v>0</v>
      </c>
      <c r="EH175" s="6">
        <f t="shared" si="232"/>
        <v>0</v>
      </c>
      <c r="EI175" s="6">
        <f t="shared" si="232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20">
        <f>SUM(FO142, -FO143)</f>
        <v>4.809999999999999E-2</v>
      </c>
      <c r="FP175" s="120">
        <f>SUM(FP136, -FP138)</f>
        <v>5.4300000000000001E-2</v>
      </c>
      <c r="FQ175" s="120">
        <f>SUM(FQ136, -FQ138)</f>
        <v>6.2E-2</v>
      </c>
      <c r="FR175" s="6">
        <f>SUM(FR164, -FR171)</f>
        <v>0</v>
      </c>
      <c r="FS175" s="6">
        <f>SUM(FS164, -FS171)</f>
        <v>0</v>
      </c>
      <c r="FT175" s="6">
        <f>SUM(FT164, -FT171)</f>
        <v>0</v>
      </c>
      <c r="FU175" s="6">
        <f>SUM(FU164, -FU171,)</f>
        <v>0</v>
      </c>
      <c r="FV175" s="6">
        <f>SUM(FV164, -FV171,)</f>
        <v>0</v>
      </c>
      <c r="FW175" s="6">
        <f>SUM(FW164, -FW171)</f>
        <v>0</v>
      </c>
      <c r="FX175" s="6">
        <f>SUM(FX164, -FX171)</f>
        <v>0</v>
      </c>
      <c r="FY175" s="6">
        <f>SUM(FY164, -FY171)</f>
        <v>0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33">SUM(GU164, -GU171)</f>
        <v>0</v>
      </c>
      <c r="GV175" s="6">
        <f t="shared" si="233"/>
        <v>0</v>
      </c>
      <c r="GW175" s="6">
        <f t="shared" si="233"/>
        <v>0</v>
      </c>
      <c r="GX175" s="6">
        <f t="shared" si="233"/>
        <v>0</v>
      </c>
      <c r="GY175" s="6">
        <f t="shared" si="233"/>
        <v>0</v>
      </c>
      <c r="GZ175" s="6">
        <f t="shared" si="233"/>
        <v>0</v>
      </c>
      <c r="HA175" s="6">
        <f t="shared" si="233"/>
        <v>0</v>
      </c>
      <c r="HC175" s="6">
        <f t="shared" ref="HC175:HH175" si="234">SUM(HC164, -HC171)</f>
        <v>0</v>
      </c>
      <c r="HD175" s="6">
        <f t="shared" si="234"/>
        <v>0</v>
      </c>
      <c r="HE175" s="6">
        <f t="shared" si="234"/>
        <v>0</v>
      </c>
      <c r="HF175" s="6">
        <f t="shared" si="234"/>
        <v>0</v>
      </c>
      <c r="HG175" s="6">
        <f t="shared" si="234"/>
        <v>0</v>
      </c>
      <c r="HH175" s="6">
        <f t="shared" si="234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35">SUM(JM164, -JM171)</f>
        <v>0</v>
      </c>
      <c r="JN175" s="6">
        <f t="shared" si="235"/>
        <v>0</v>
      </c>
      <c r="JO175" s="6">
        <f t="shared" si="235"/>
        <v>0</v>
      </c>
      <c r="JP175" s="6">
        <f t="shared" si="235"/>
        <v>0</v>
      </c>
      <c r="JQ175" s="6">
        <f t="shared" si="235"/>
        <v>0</v>
      </c>
      <c r="JR175" s="6">
        <f t="shared" si="235"/>
        <v>0</v>
      </c>
      <c r="JS175" s="6">
        <f t="shared" si="235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88" t="s">
        <v>52</v>
      </c>
      <c r="FP176" s="121" t="s">
        <v>60</v>
      </c>
      <c r="FQ176" s="188" t="s">
        <v>52</v>
      </c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15">
        <f>SUM(FO137, -FO142)</f>
        <v>4.5899999999999996E-2</v>
      </c>
      <c r="FP177" s="120">
        <f>SUM(FP142, -FP143)</f>
        <v>5.2600000000000001E-2</v>
      </c>
      <c r="FQ177" s="115">
        <f>SUM(FQ137, -FQ141)</f>
        <v>5.6599999999999998E-2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88" t="s">
        <v>51</v>
      </c>
      <c r="FP178" s="119" t="s">
        <v>38</v>
      </c>
      <c r="FQ178" s="188" t="s">
        <v>44</v>
      </c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20">
        <f>SUM(FO137, -FO141)</f>
        <v>4.5600000000000002E-2</v>
      </c>
      <c r="FP179" s="118">
        <f>SUM(FP138, -FP142)</f>
        <v>4.8299999999999996E-2</v>
      </c>
      <c r="FQ179" s="120">
        <f>SUM(FQ137, -FQ140)</f>
        <v>4.1700000000000001E-2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19" t="s">
        <v>39</v>
      </c>
      <c r="FP180" s="119" t="s">
        <v>39</v>
      </c>
      <c r="FQ180" s="119" t="s">
        <v>38</v>
      </c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36">SUM(EC170, -EC177)</f>
        <v>0</v>
      </c>
      <c r="ED181" s="6">
        <f t="shared" si="236"/>
        <v>0</v>
      </c>
      <c r="EE181" s="6">
        <f t="shared" si="236"/>
        <v>0</v>
      </c>
      <c r="EF181" s="6">
        <f t="shared" si="236"/>
        <v>0</v>
      </c>
      <c r="EG181" s="6">
        <f t="shared" si="236"/>
        <v>0</v>
      </c>
      <c r="EH181" s="6">
        <f t="shared" si="236"/>
        <v>0</v>
      </c>
      <c r="EI181" s="6">
        <f t="shared" si="236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16">
        <f>SUM(FO138, -FO142)</f>
        <v>3.78E-2</v>
      </c>
      <c r="FP181" s="116">
        <f>SUM(FP138, -FP141)</f>
        <v>4.0599999999999997E-2</v>
      </c>
      <c r="FQ181" s="118">
        <f>SUM(FQ138, -FQ142)</f>
        <v>3.5000000000000003E-2</v>
      </c>
      <c r="FR181" s="6">
        <f>SUM(FR170, -FR177)</f>
        <v>0</v>
      </c>
      <c r="FS181" s="6">
        <f>SUM(FS170, -FS177)</f>
        <v>0</v>
      </c>
      <c r="FT181" s="6">
        <f>SUM(FT170, -FT177)</f>
        <v>0</v>
      </c>
      <c r="FU181" s="6">
        <f>SUM(FU170, -FU177,)</f>
        <v>0</v>
      </c>
      <c r="FV181" s="6">
        <f>SUM(FV170, -FV177,)</f>
        <v>0</v>
      </c>
      <c r="FW181" s="6">
        <f>SUM(FW170, -FW177)</f>
        <v>0</v>
      </c>
      <c r="FX181" s="6">
        <f>SUM(FX170, -FX177)</f>
        <v>0</v>
      </c>
      <c r="FY181" s="6">
        <f>SUM(FY170, -FY177)</f>
        <v>0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37">SUM(GU170, -GU177)</f>
        <v>0</v>
      </c>
      <c r="GV181" s="6">
        <f t="shared" si="237"/>
        <v>0</v>
      </c>
      <c r="GW181" s="6">
        <f t="shared" si="237"/>
        <v>0</v>
      </c>
      <c r="GX181" s="6">
        <f t="shared" si="237"/>
        <v>0</v>
      </c>
      <c r="GY181" s="6">
        <f t="shared" si="237"/>
        <v>0</v>
      </c>
      <c r="GZ181" s="6">
        <f t="shared" si="237"/>
        <v>0</v>
      </c>
      <c r="HA181" s="6">
        <f t="shared" si="237"/>
        <v>0</v>
      </c>
      <c r="HC181" s="6">
        <f t="shared" ref="HC181:HH181" si="238">SUM(HC170, -HC177)</f>
        <v>0</v>
      </c>
      <c r="HD181" s="6">
        <f t="shared" si="238"/>
        <v>0</v>
      </c>
      <c r="HE181" s="6">
        <f t="shared" si="238"/>
        <v>0</v>
      </c>
      <c r="HF181" s="6">
        <f t="shared" si="238"/>
        <v>0</v>
      </c>
      <c r="HG181" s="6">
        <f t="shared" si="238"/>
        <v>0</v>
      </c>
      <c r="HH181" s="6">
        <f t="shared" si="238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39">SUM(JM170, -JM177)</f>
        <v>0</v>
      </c>
      <c r="JN181" s="6">
        <f t="shared" si="239"/>
        <v>0</v>
      </c>
      <c r="JO181" s="6">
        <f t="shared" si="239"/>
        <v>0</v>
      </c>
      <c r="JP181" s="6">
        <f t="shared" si="239"/>
        <v>0</v>
      </c>
      <c r="JQ181" s="6">
        <f t="shared" si="239"/>
        <v>0</v>
      </c>
      <c r="JR181" s="6">
        <f t="shared" si="239"/>
        <v>0</v>
      </c>
      <c r="JS181" s="6">
        <f t="shared" si="239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19" t="s">
        <v>38</v>
      </c>
      <c r="FP182" s="124" t="s">
        <v>54</v>
      </c>
      <c r="FQ182" s="188" t="s">
        <v>53</v>
      </c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40">SUM(CD136, -CD137)</f>
        <v>5.4199999999999998E-2</v>
      </c>
      <c r="CE183" s="144">
        <f t="shared" si="240"/>
        <v>5.57E-2</v>
      </c>
      <c r="CF183" s="118">
        <f t="shared" si="240"/>
        <v>6.1299999999999993E-2</v>
      </c>
      <c r="CG183" s="178">
        <f t="shared" si="240"/>
        <v>6.88E-2</v>
      </c>
      <c r="CH183" s="148">
        <f t="shared" si="240"/>
        <v>6.6700000000000009E-2</v>
      </c>
      <c r="CI183" s="116">
        <f t="shared" si="240"/>
        <v>6.6099999999999992E-2</v>
      </c>
      <c r="CJ183" s="178">
        <f t="shared" si="240"/>
        <v>5.2999999999999999E-2</v>
      </c>
      <c r="CK183" s="148">
        <f t="shared" si="240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18">
        <f>SUM(FO138, -FO141)</f>
        <v>3.7499999999999999E-2</v>
      </c>
      <c r="FP183" s="118">
        <f>SUM(FP136, -FP137)</f>
        <v>3.7500000000000006E-2</v>
      </c>
      <c r="FQ183" s="116">
        <f>SUM(FQ137, -FQ139)</f>
        <v>3.3799999999999997E-2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23" t="s">
        <v>63</v>
      </c>
      <c r="FP184" s="123" t="s">
        <v>84</v>
      </c>
      <c r="FQ184" s="123" t="s">
        <v>84</v>
      </c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41">SUM(CC137, -CC141)</f>
        <v>3.7400000000000003E-2</v>
      </c>
      <c r="CD185" s="179">
        <f t="shared" si="241"/>
        <v>3.95E-2</v>
      </c>
      <c r="CE185" s="146">
        <f t="shared" si="241"/>
        <v>3.9199999999999999E-2</v>
      </c>
      <c r="CF185" s="120">
        <f t="shared" si="241"/>
        <v>5.1799999999999999E-2</v>
      </c>
      <c r="CG185" s="179">
        <f t="shared" si="241"/>
        <v>4.3900000000000002E-2</v>
      </c>
      <c r="CH185" s="146">
        <f t="shared" si="241"/>
        <v>5.2000000000000005E-2</v>
      </c>
      <c r="CI185" s="120">
        <f t="shared" si="241"/>
        <v>4.9000000000000002E-2</v>
      </c>
      <c r="CJ185" s="179">
        <f t="shared" si="241"/>
        <v>3.6900000000000002E-2</v>
      </c>
      <c r="CK185" s="146">
        <f t="shared" si="241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16">
        <f>SUM(FO139, -FO142)</f>
        <v>3.5000000000000003E-2</v>
      </c>
      <c r="FP185" s="116">
        <f>SUM(FP139, -FP142)</f>
        <v>3.6700000000000003E-2</v>
      </c>
      <c r="FQ185" s="116">
        <f>SUM(FQ139, -FQ142)</f>
        <v>3.27E-2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23" t="s">
        <v>84</v>
      </c>
      <c r="FP186" s="122" t="s">
        <v>45</v>
      </c>
      <c r="FQ186" s="188" t="s">
        <v>37</v>
      </c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42">SUM(EC176, -EC183)</f>
        <v>0</v>
      </c>
      <c r="ED187" s="6">
        <f t="shared" si="242"/>
        <v>0</v>
      </c>
      <c r="EE187" s="6">
        <f t="shared" si="242"/>
        <v>0</v>
      </c>
      <c r="EF187" s="6">
        <f t="shared" si="242"/>
        <v>0</v>
      </c>
      <c r="EG187" s="6">
        <f t="shared" si="242"/>
        <v>0</v>
      </c>
      <c r="EH187" s="6">
        <f t="shared" si="242"/>
        <v>0</v>
      </c>
      <c r="EI187" s="6">
        <f t="shared" si="242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16">
        <f>SUM(FO139, -FO141)</f>
        <v>3.4700000000000002E-2</v>
      </c>
      <c r="FP187" s="208">
        <f>SUM(FP140, -FP142)</f>
        <v>3.4599999999999999E-2</v>
      </c>
      <c r="FQ187" s="120">
        <f>SUM(FQ137, -FQ138)</f>
        <v>3.15E-2</v>
      </c>
      <c r="FR187" s="6">
        <f>SUM(FR176, -FR183)</f>
        <v>0</v>
      </c>
      <c r="FS187" s="6">
        <f>SUM(FS176, -FS183)</f>
        <v>0</v>
      </c>
      <c r="FT187" s="6">
        <f>SUM(FT176, -FT183)</f>
        <v>0</v>
      </c>
      <c r="FU187" s="6">
        <f>SUM(FU176, -FU183,)</f>
        <v>0</v>
      </c>
      <c r="FV187" s="6">
        <f>SUM(FV176, -FV183,)</f>
        <v>0</v>
      </c>
      <c r="FW187" s="6">
        <f>SUM(FW176, -FW183)</f>
        <v>0</v>
      </c>
      <c r="FX187" s="6">
        <f>SUM(FX176, -FX183)</f>
        <v>0</v>
      </c>
      <c r="FY187" s="6">
        <f>SUM(FY176, -FY183)</f>
        <v>0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43">SUM(GU176, -GU183)</f>
        <v>0</v>
      </c>
      <c r="GV187" s="6">
        <f t="shared" si="243"/>
        <v>0</v>
      </c>
      <c r="GW187" s="6">
        <f t="shared" si="243"/>
        <v>0</v>
      </c>
      <c r="GX187" s="6">
        <f t="shared" si="243"/>
        <v>0</v>
      </c>
      <c r="GY187" s="6">
        <f t="shared" si="243"/>
        <v>0</v>
      </c>
      <c r="GZ187" s="6">
        <f t="shared" si="243"/>
        <v>0</v>
      </c>
      <c r="HA187" s="6">
        <f t="shared" si="243"/>
        <v>0</v>
      </c>
      <c r="HC187" s="6">
        <f t="shared" ref="HC187:HH187" si="244">SUM(HC176, -HC183)</f>
        <v>0</v>
      </c>
      <c r="HD187" s="6">
        <f t="shared" si="244"/>
        <v>0</v>
      </c>
      <c r="HE187" s="6">
        <f t="shared" si="244"/>
        <v>0</v>
      </c>
      <c r="HF187" s="6">
        <f t="shared" si="244"/>
        <v>0</v>
      </c>
      <c r="HG187" s="6">
        <f t="shared" si="244"/>
        <v>0</v>
      </c>
      <c r="HH187" s="6">
        <f t="shared" si="244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45">SUM(JM176, -JM183)</f>
        <v>0</v>
      </c>
      <c r="JN187" s="6">
        <f t="shared" si="245"/>
        <v>0</v>
      </c>
      <c r="JO187" s="6">
        <f t="shared" si="245"/>
        <v>0</v>
      </c>
      <c r="JP187" s="6">
        <f t="shared" si="245"/>
        <v>0</v>
      </c>
      <c r="JQ187" s="6">
        <f t="shared" si="245"/>
        <v>0</v>
      </c>
      <c r="JR187" s="6">
        <f t="shared" si="245"/>
        <v>0</v>
      </c>
      <c r="JS187" s="6">
        <f t="shared" si="245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22" t="s">
        <v>46</v>
      </c>
      <c r="FP188" s="188" t="s">
        <v>44</v>
      </c>
      <c r="FQ188" s="124" t="s">
        <v>54</v>
      </c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7">
        <f>SUM(FO140, -FO142)</f>
        <v>2.3600000000000003E-2</v>
      </c>
      <c r="FP189" s="120">
        <f>SUM(FP137, -FP140)</f>
        <v>3.0499999999999999E-2</v>
      </c>
      <c r="FQ189" s="118">
        <f>SUM(FQ136, -FQ137)</f>
        <v>3.0499999999999999E-2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22" t="s">
        <v>45</v>
      </c>
      <c r="FP190" s="123" t="s">
        <v>63</v>
      </c>
      <c r="FQ190" s="119" t="s">
        <v>39</v>
      </c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208">
        <f>SUM(FO140, -FO141)</f>
        <v>2.3300000000000001E-2</v>
      </c>
      <c r="FP191" s="116">
        <f>SUM(FP139, -FP141)</f>
        <v>2.8999999999999998E-2</v>
      </c>
      <c r="FQ191" s="116">
        <f>SUM(FQ138, -FQ141)</f>
        <v>2.5099999999999997E-2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88" t="s">
        <v>44</v>
      </c>
      <c r="FP192" s="188" t="s">
        <v>53</v>
      </c>
      <c r="FQ192" s="122" t="s">
        <v>45</v>
      </c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46">SUM(EC182, -EC189)</f>
        <v>0</v>
      </c>
      <c r="ED193" s="6">
        <f t="shared" si="246"/>
        <v>0</v>
      </c>
      <c r="EE193" s="6">
        <f t="shared" si="246"/>
        <v>0</v>
      </c>
      <c r="EF193" s="6">
        <f t="shared" si="246"/>
        <v>0</v>
      </c>
      <c r="EG193" s="6">
        <f t="shared" si="246"/>
        <v>0</v>
      </c>
      <c r="EH193" s="6">
        <f t="shared" si="246"/>
        <v>0</v>
      </c>
      <c r="EI193" s="6">
        <f t="shared" si="246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20">
        <f>SUM(FO137, -FO140)</f>
        <v>2.2299999999999997E-2</v>
      </c>
      <c r="FP193" s="116">
        <f>SUM(FP137, -FP139)</f>
        <v>2.8399999999999998E-2</v>
      </c>
      <c r="FQ193" s="208">
        <f>SUM(FQ140, -FQ142)</f>
        <v>2.4799999999999999E-2</v>
      </c>
      <c r="FR193" s="6">
        <f>SUM(FR182, -FR189)</f>
        <v>0</v>
      </c>
      <c r="FS193" s="6">
        <f>SUM(FS182, -FS189)</f>
        <v>0</v>
      </c>
      <c r="FT193" s="6">
        <f>SUM(FT182, -FT189)</f>
        <v>0</v>
      </c>
      <c r="FU193" s="6">
        <f>SUM(FU182, -FU189,)</f>
        <v>0</v>
      </c>
      <c r="FV193" s="6">
        <f>SUM(FV182, -FV189,)</f>
        <v>0</v>
      </c>
      <c r="FW193" s="6">
        <f>SUM(FW182, -FW189)</f>
        <v>0</v>
      </c>
      <c r="FX193" s="6">
        <f>SUM(FX182, -FX189)</f>
        <v>0</v>
      </c>
      <c r="FY193" s="6">
        <f>SUM(FY182, -FY189)</f>
        <v>0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47">SUM(GU182, -GU189)</f>
        <v>0</v>
      </c>
      <c r="GV193" s="6">
        <f t="shared" si="247"/>
        <v>0</v>
      </c>
      <c r="GW193" s="6">
        <f t="shared" si="247"/>
        <v>0</v>
      </c>
      <c r="GX193" s="6">
        <f t="shared" si="247"/>
        <v>0</v>
      </c>
      <c r="GY193" s="6">
        <f t="shared" si="247"/>
        <v>0</v>
      </c>
      <c r="GZ193" s="6">
        <f t="shared" si="247"/>
        <v>0</v>
      </c>
      <c r="HA193" s="6">
        <f t="shared" si="247"/>
        <v>0</v>
      </c>
      <c r="HC193" s="6">
        <f t="shared" ref="HC193:HH193" si="248">SUM(HC182, -HC189)</f>
        <v>0</v>
      </c>
      <c r="HD193" s="6">
        <f t="shared" si="248"/>
        <v>0</v>
      </c>
      <c r="HE193" s="6">
        <f t="shared" si="248"/>
        <v>0</v>
      </c>
      <c r="HF193" s="6">
        <f t="shared" si="248"/>
        <v>0</v>
      </c>
      <c r="HG193" s="6">
        <f t="shared" si="248"/>
        <v>0</v>
      </c>
      <c r="HH193" s="6">
        <f t="shared" si="248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49">SUM(JM182, -JM189)</f>
        <v>0</v>
      </c>
      <c r="JN193" s="6">
        <f t="shared" si="249"/>
        <v>0</v>
      </c>
      <c r="JO193" s="6">
        <f t="shared" si="249"/>
        <v>0</v>
      </c>
      <c r="JP193" s="6">
        <f t="shared" si="249"/>
        <v>0</v>
      </c>
      <c r="JQ193" s="6">
        <f t="shared" si="249"/>
        <v>0</v>
      </c>
      <c r="JR193" s="6">
        <f t="shared" si="249"/>
        <v>0</v>
      </c>
      <c r="JS193" s="6">
        <f t="shared" si="249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19" t="s">
        <v>36</v>
      </c>
      <c r="FP194" s="122" t="s">
        <v>46</v>
      </c>
      <c r="FQ194" s="123" t="s">
        <v>63</v>
      </c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16">
        <f>SUM(FO138, -FO140)</f>
        <v>1.4200000000000001E-2</v>
      </c>
      <c r="FP195" s="247">
        <f>SUM(FP140, -FP141)</f>
        <v>2.69E-2</v>
      </c>
      <c r="FQ195" s="116">
        <f>SUM(FQ139, -FQ141)</f>
        <v>2.2800000000000001E-2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23" t="s">
        <v>47</v>
      </c>
      <c r="FP196" s="188" t="s">
        <v>37</v>
      </c>
      <c r="FQ196" s="122" t="s">
        <v>46</v>
      </c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20">
        <f>SUM(FO139, -FO140)</f>
        <v>1.14E-2</v>
      </c>
      <c r="FP197" s="120">
        <f>SUM(FP137, -FP138)</f>
        <v>1.6799999999999999E-2</v>
      </c>
      <c r="FQ197" s="247">
        <f>SUM(FQ140, -FQ141)</f>
        <v>1.49E-2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88" t="s">
        <v>53</v>
      </c>
      <c r="FP198" s="119" t="s">
        <v>36</v>
      </c>
      <c r="FQ198" s="119" t="s">
        <v>36</v>
      </c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16">
        <f>SUM(FO137, -FO139)</f>
        <v>1.0899999999999998E-2</v>
      </c>
      <c r="FP199" s="116">
        <f>SUM(FP138, -FP140)</f>
        <v>1.3699999999999999E-2</v>
      </c>
      <c r="FQ199" s="116">
        <f>SUM(FQ138, -FQ140)</f>
        <v>1.0199999999999999E-2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88" t="s">
        <v>37</v>
      </c>
      <c r="FP200" s="119" t="s">
        <v>40</v>
      </c>
      <c r="FQ200" s="114" t="s">
        <v>57</v>
      </c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50">SUM(EC190, -EC197)</f>
        <v>0</v>
      </c>
      <c r="ED201" s="6">
        <f t="shared" si="250"/>
        <v>0</v>
      </c>
      <c r="EE201" s="6">
        <f t="shared" si="250"/>
        <v>0</v>
      </c>
      <c r="EF201" s="6">
        <f t="shared" si="250"/>
        <v>0</v>
      </c>
      <c r="EG201" s="6">
        <f t="shared" si="250"/>
        <v>0</v>
      </c>
      <c r="EH201" s="6">
        <f t="shared" si="250"/>
        <v>0</v>
      </c>
      <c r="EI201" s="6">
        <f t="shared" si="250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20">
        <f>SUM(FO137, -FO138)</f>
        <v>8.0999999999999978E-3</v>
      </c>
      <c r="FP201" s="120">
        <f>SUM(FP138, -FP139)</f>
        <v>1.1599999999999999E-2</v>
      </c>
      <c r="FQ201" s="116">
        <f>SUM(FQ141, -FQ142)</f>
        <v>9.9000000000000008E-3</v>
      </c>
      <c r="FR201" s="6">
        <f>SUM(FR190, -FR197)</f>
        <v>0</v>
      </c>
      <c r="FS201" s="6">
        <f>SUM(FS190, -FS197)</f>
        <v>0</v>
      </c>
      <c r="FT201" s="6">
        <f>SUM(FT190, -FT197)</f>
        <v>0</v>
      </c>
      <c r="FU201" s="6">
        <f>SUM(FU190, -FU197,)</f>
        <v>0</v>
      </c>
      <c r="FV201" s="6">
        <f>SUM(FV190, -FV197,)</f>
        <v>0</v>
      </c>
      <c r="FW201" s="6">
        <f>SUM(FW190, -FW197)</f>
        <v>0</v>
      </c>
      <c r="FX201" s="6">
        <f>SUM(FX190, -FX197)</f>
        <v>0</v>
      </c>
      <c r="FY201" s="6">
        <f>SUM(FY190, -FY197)</f>
        <v>0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51">SUM(GU190, -GU197)</f>
        <v>0</v>
      </c>
      <c r="GV201" s="6">
        <f t="shared" si="251"/>
        <v>0</v>
      </c>
      <c r="GW201" s="6">
        <f t="shared" si="251"/>
        <v>0</v>
      </c>
      <c r="GX201" s="6">
        <f t="shared" si="251"/>
        <v>0</v>
      </c>
      <c r="GY201" s="6">
        <f t="shared" si="251"/>
        <v>0</v>
      </c>
      <c r="GZ201" s="6">
        <f t="shared" si="251"/>
        <v>0</v>
      </c>
      <c r="HA201" s="6">
        <f t="shared" si="251"/>
        <v>0</v>
      </c>
      <c r="HC201" s="6">
        <f t="shared" ref="HC201:HH201" si="252">SUM(HC190, -HC197)</f>
        <v>0</v>
      </c>
      <c r="HD201" s="6">
        <f t="shared" si="252"/>
        <v>0</v>
      </c>
      <c r="HE201" s="6">
        <f t="shared" si="252"/>
        <v>0</v>
      </c>
      <c r="HF201" s="6">
        <f t="shared" si="252"/>
        <v>0</v>
      </c>
      <c r="HG201" s="6">
        <f t="shared" si="252"/>
        <v>0</v>
      </c>
      <c r="HH201" s="6">
        <f t="shared" si="252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53">SUM(JM190, -JM197)</f>
        <v>0</v>
      </c>
      <c r="JN201" s="6">
        <f t="shared" si="253"/>
        <v>0</v>
      </c>
      <c r="JO201" s="6">
        <f t="shared" si="253"/>
        <v>0</v>
      </c>
      <c r="JP201" s="6">
        <f t="shared" si="253"/>
        <v>0</v>
      </c>
      <c r="JQ201" s="6">
        <f t="shared" si="253"/>
        <v>0</v>
      </c>
      <c r="JR201" s="6">
        <f t="shared" si="253"/>
        <v>0</v>
      </c>
      <c r="JS201" s="6">
        <f t="shared" si="253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19" t="s">
        <v>40</v>
      </c>
      <c r="FP202" s="114" t="s">
        <v>57</v>
      </c>
      <c r="FQ202" s="123" t="s">
        <v>47</v>
      </c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20">
        <f>SUM(FO138, -FO139)</f>
        <v>2.8000000000000004E-3</v>
      </c>
      <c r="FP203" s="116">
        <f>SUM(FP141, -FP142)</f>
        <v>7.700000000000002E-3</v>
      </c>
      <c r="FQ203" s="120">
        <f>SUM(FQ139, -FQ140)</f>
        <v>7.899999999999999E-3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21" t="s">
        <v>57</v>
      </c>
      <c r="FP204" s="123" t="s">
        <v>47</v>
      </c>
      <c r="FQ204" s="119" t="s">
        <v>40</v>
      </c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16">
        <f>SUM(FO141, -FO142)</f>
        <v>3.0000000000000165E-4</v>
      </c>
      <c r="FP205" s="120">
        <f>SUM(FP139, -FP140)</f>
        <v>2.1000000000000003E-3</v>
      </c>
      <c r="FQ205" s="120">
        <f>SUM(FQ138, -FQ139)</f>
        <v>2.3E-3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t="s">
        <v>62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t="s">
        <v>62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</row>
    <row r="225" spans="21:54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</row>
    <row r="226" spans="21:54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</row>
    <row r="227" spans="21:54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</row>
    <row r="228" spans="21:54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</row>
    <row r="229" spans="21:54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</row>
    <row r="230" spans="21:54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</row>
  </sheetData>
  <customSheetViews>
    <customSheetView guid="{7FB8B549-326C-4BEC-8C8D-0E9173EDA60F}" scale="115" topLeftCell="FD42">
      <selection activeCell="BC218" sqref="BC218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2019-03-15T21:21:52Z</dcterms:modified>
</cp:coreProperties>
</file>