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P195" i="1" l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HA203" i="1"/>
  <c r="GY203" i="1"/>
  <c r="GX203" i="1"/>
  <c r="GV203" i="1"/>
  <c r="GU203" i="1"/>
  <c r="GT203" i="1"/>
  <c r="GS203" i="1"/>
  <c r="GR203" i="1"/>
  <c r="GZ199" i="1"/>
  <c r="GW199" i="1"/>
  <c r="GQ199" i="1"/>
  <c r="GZ197" i="1"/>
  <c r="GZ201" i="1" s="1"/>
  <c r="GW197" i="1"/>
  <c r="GQ197" i="1"/>
  <c r="GQ201" i="1" s="1"/>
  <c r="HA195" i="1"/>
  <c r="GY195" i="1"/>
  <c r="GX195" i="1"/>
  <c r="GV195" i="1"/>
  <c r="GU195" i="1"/>
  <c r="GT195" i="1"/>
  <c r="GS195" i="1"/>
  <c r="GS205" i="1" s="1"/>
  <c r="GR195" i="1"/>
  <c r="GZ191" i="1"/>
  <c r="GW191" i="1"/>
  <c r="GQ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Z185" i="1"/>
  <c r="GW185" i="1"/>
  <c r="GQ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Z179" i="1"/>
  <c r="GW179" i="1"/>
  <c r="GQ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Z173" i="1"/>
  <c r="GW173" i="1"/>
  <c r="GQ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Z167" i="1"/>
  <c r="GW167" i="1"/>
  <c r="GQ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Z161" i="1"/>
  <c r="GW161" i="1"/>
  <c r="GQ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HA155" i="1"/>
  <c r="GZ155" i="1"/>
  <c r="GY155" i="1"/>
  <c r="GX155" i="1"/>
  <c r="GW155" i="1"/>
  <c r="GV155" i="1"/>
  <c r="GU155" i="1"/>
  <c r="GT155" i="1"/>
  <c r="GS155" i="1"/>
  <c r="GR155" i="1"/>
  <c r="GQ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HA118" i="1"/>
  <c r="GY118" i="1"/>
  <c r="GX118" i="1"/>
  <c r="GV118" i="1"/>
  <c r="GU118" i="1"/>
  <c r="GT118" i="1"/>
  <c r="GS118" i="1"/>
  <c r="GR118" i="1"/>
  <c r="GZ114" i="1"/>
  <c r="GW114" i="1"/>
  <c r="GQ114" i="1"/>
  <c r="GZ112" i="1"/>
  <c r="GW112" i="1"/>
  <c r="GQ112" i="1"/>
  <c r="HA110" i="1"/>
  <c r="GY110" i="1"/>
  <c r="GX110" i="1"/>
  <c r="GV110" i="1"/>
  <c r="GU110" i="1"/>
  <c r="GT110" i="1"/>
  <c r="GS110" i="1"/>
  <c r="GS120" i="1" s="1"/>
  <c r="GR110" i="1"/>
  <c r="GZ106" i="1"/>
  <c r="GW106" i="1"/>
  <c r="GQ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Z100" i="1"/>
  <c r="GW100" i="1"/>
  <c r="GQ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Z94" i="1"/>
  <c r="GW94" i="1"/>
  <c r="GQ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Z88" i="1"/>
  <c r="GW88" i="1"/>
  <c r="GQ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Z82" i="1"/>
  <c r="GW82" i="1"/>
  <c r="GQ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Z76" i="1"/>
  <c r="GW76" i="1"/>
  <c r="GQ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HA70" i="1"/>
  <c r="GZ70" i="1"/>
  <c r="GY70" i="1"/>
  <c r="GX70" i="1"/>
  <c r="GW70" i="1"/>
  <c r="GV70" i="1"/>
  <c r="GU70" i="1"/>
  <c r="GT70" i="1"/>
  <c r="GS70" i="1"/>
  <c r="GR70" i="1"/>
  <c r="GQ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GX167" i="1"/>
  <c r="GU72" i="1"/>
  <c r="GS193" i="1"/>
  <c r="GT167" i="1"/>
  <c r="IW72" i="1"/>
  <c r="GQ159" i="1"/>
  <c r="GQ165" i="1" s="1"/>
  <c r="GQ169" i="1" s="1"/>
  <c r="GU167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GQ203" i="1"/>
  <c r="IK22" i="1"/>
  <c r="IK37" i="1"/>
  <c r="GV173" i="1"/>
  <c r="GX191" i="1"/>
  <c r="GY191" i="1"/>
  <c r="HQ72" i="1"/>
  <c r="GU191" i="1"/>
  <c r="GU197" i="1"/>
  <c r="GU201" i="1" s="1"/>
  <c r="GU193" i="1"/>
  <c r="GZ74" i="1"/>
  <c r="GT185" i="1"/>
  <c r="GT181" i="1"/>
  <c r="GW203" i="1"/>
  <c r="GW201" i="1"/>
  <c r="GJ37" i="1"/>
  <c r="GV72" i="1"/>
  <c r="GR82" i="1"/>
  <c r="GV175" i="1"/>
  <c r="GV185" i="1"/>
  <c r="GJ9" i="1"/>
  <c r="GL27" i="1"/>
  <c r="GK31" i="1"/>
  <c r="HA96" i="1"/>
  <c r="GT169" i="1"/>
  <c r="GT173" i="1"/>
  <c r="JB88" i="1"/>
  <c r="IO112" i="1"/>
  <c r="IO116" i="1" s="1"/>
  <c r="JR118" i="1"/>
  <c r="EB173" i="1"/>
  <c r="EG179" i="1"/>
  <c r="HP72" i="1"/>
  <c r="IV72" i="1"/>
  <c r="JQ82" i="1"/>
  <c r="ED167" i="1"/>
  <c r="GT157" i="1"/>
  <c r="GV169" i="1"/>
  <c r="GT179" i="1"/>
  <c r="GT175" i="1"/>
  <c r="JI74" i="1"/>
  <c r="JI80" i="1" s="1"/>
  <c r="JI84" i="1" s="1"/>
  <c r="ID100" i="1"/>
  <c r="IN100" i="1"/>
  <c r="EB169" i="1"/>
  <c r="GX157" i="1"/>
  <c r="GR167" i="1"/>
  <c r="GU163" i="1"/>
  <c r="GX175" i="1"/>
  <c r="GX185" i="1"/>
  <c r="GU181" i="1"/>
  <c r="GY187" i="1"/>
  <c r="GR191" i="1"/>
  <c r="GZ165" i="1"/>
  <c r="GZ163" i="1"/>
  <c r="GR161" i="1"/>
  <c r="GV167" i="1"/>
  <c r="HA167" i="1"/>
  <c r="GU157" i="1"/>
  <c r="GY157" i="1"/>
  <c r="HA161" i="1"/>
  <c r="GR163" i="1"/>
  <c r="GU173" i="1"/>
  <c r="GV179" i="1"/>
  <c r="GV161" i="1"/>
  <c r="GZ157" i="1"/>
  <c r="GT161" i="1"/>
  <c r="GX161" i="1"/>
  <c r="GR173" i="1"/>
  <c r="GR169" i="1"/>
  <c r="GY173" i="1"/>
  <c r="HA191" i="1"/>
  <c r="HA187" i="1"/>
  <c r="HA173" i="1"/>
  <c r="GU169" i="1"/>
  <c r="HA169" i="1"/>
  <c r="GU175" i="1"/>
  <c r="GU179" i="1"/>
  <c r="HA179" i="1"/>
  <c r="GR179" i="1"/>
  <c r="GT191" i="1"/>
  <c r="GT187" i="1"/>
  <c r="GR185" i="1"/>
  <c r="GX193" i="1"/>
  <c r="GX197" i="1"/>
  <c r="GY185" i="1"/>
  <c r="GX187" i="1"/>
  <c r="GX173" i="1"/>
  <c r="GY179" i="1"/>
  <c r="GY181" i="1"/>
  <c r="GV187" i="1"/>
  <c r="GV191" i="1"/>
  <c r="GU185" i="1"/>
  <c r="GT197" i="1"/>
  <c r="GR197" i="1"/>
  <c r="GV197" i="1"/>
  <c r="GV193" i="1"/>
  <c r="HA197" i="1"/>
  <c r="HA193" i="1"/>
  <c r="GQ78" i="1"/>
  <c r="GQ80" i="1"/>
  <c r="GQ86" i="1" s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Q72" i="1"/>
  <c r="GR78" i="1"/>
  <c r="GR88" i="1"/>
  <c r="GV88" i="1"/>
  <c r="GT100" i="1"/>
  <c r="HF84" i="1"/>
  <c r="HF88" i="1"/>
  <c r="ID84" i="1"/>
  <c r="ID88" i="1"/>
  <c r="JM82" i="1"/>
  <c r="EE159" i="1"/>
  <c r="EE157" i="1"/>
  <c r="EI161" i="1"/>
  <c r="EI157" i="1"/>
  <c r="GV82" i="1"/>
  <c r="GV78" i="1"/>
  <c r="IT84" i="1"/>
  <c r="IT88" i="1"/>
  <c r="HH94" i="1"/>
  <c r="HQ94" i="1"/>
  <c r="IO94" i="1"/>
  <c r="EF157" i="1"/>
  <c r="EF161" i="1"/>
  <c r="EC179" i="1"/>
  <c r="EC175" i="1"/>
  <c r="GJ27" i="1"/>
  <c r="GJ36" i="1"/>
  <c r="GR72" i="1"/>
  <c r="HH76" i="1"/>
  <c r="HH72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U88" i="1"/>
  <c r="GU84" i="1"/>
  <c r="GL40" i="1"/>
  <c r="GL16" i="1"/>
  <c r="GK36" i="1"/>
  <c r="GK37" i="1"/>
  <c r="HA82" i="1"/>
  <c r="HA76" i="1"/>
  <c r="GT82" i="1"/>
  <c r="GT78" i="1"/>
  <c r="GT88" i="1"/>
  <c r="GY88" i="1"/>
  <c r="GY84" i="1"/>
  <c r="GJ31" i="1"/>
  <c r="GL31" i="1"/>
  <c r="GL22" i="1"/>
  <c r="GJ34" i="1"/>
  <c r="GL34" i="1"/>
  <c r="GX78" i="1"/>
  <c r="GX82" i="1"/>
  <c r="GU94" i="1"/>
  <c r="GR96" i="1"/>
  <c r="GR100" i="1"/>
  <c r="GV96" i="1"/>
  <c r="GV100" i="1"/>
  <c r="GV106" i="1"/>
  <c r="GY94" i="1"/>
  <c r="GY90" i="1"/>
  <c r="GT76" i="1"/>
  <c r="GX76" i="1"/>
  <c r="GU90" i="1"/>
  <c r="GK9" i="1"/>
  <c r="GL36" i="1"/>
  <c r="GR84" i="1"/>
  <c r="HA106" i="1"/>
  <c r="HA102" i="1"/>
  <c r="HA112" i="1"/>
  <c r="GK27" i="1"/>
  <c r="GU82" i="1"/>
  <c r="GY82" i="1"/>
  <c r="GV84" i="1"/>
  <c r="HA94" i="1"/>
  <c r="HA90" i="1"/>
  <c r="GK16" i="1"/>
  <c r="GX88" i="1"/>
  <c r="GX84" i="1"/>
  <c r="GR94" i="1"/>
  <c r="GV94" i="1"/>
  <c r="GV90" i="1"/>
  <c r="GX100" i="1"/>
  <c r="GQ118" i="1"/>
  <c r="GQ116" i="1"/>
  <c r="GY100" i="1"/>
  <c r="GY96" i="1"/>
  <c r="GX94" i="1"/>
  <c r="GT106" i="1"/>
  <c r="GT114" i="1" s="1"/>
  <c r="GX106" i="1"/>
  <c r="GW116" i="1"/>
  <c r="GW118" i="1"/>
  <c r="GU100" i="1"/>
  <c r="GU96" i="1"/>
  <c r="GT94" i="1"/>
  <c r="GT96" i="1"/>
  <c r="GT102" i="1"/>
  <c r="GU112" i="1"/>
  <c r="GR106" i="1"/>
  <c r="GR112" i="1"/>
  <c r="GY112" i="1"/>
  <c r="GU106" i="1"/>
  <c r="GY106" i="1"/>
  <c r="GS108" i="1"/>
  <c r="HA108" i="1"/>
  <c r="GV112" i="1"/>
  <c r="GT112" i="1"/>
  <c r="GX112" i="1"/>
  <c r="GT10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Q171" i="1"/>
  <c r="GQ175" i="1" s="1"/>
  <c r="GQ84" i="1"/>
  <c r="IV114" i="1"/>
  <c r="HT114" i="1"/>
  <c r="JI86" i="1"/>
  <c r="JI90" i="1" s="1"/>
  <c r="HA114" i="1"/>
  <c r="HY84" i="1"/>
  <c r="GR114" i="1"/>
  <c r="ED199" i="1"/>
  <c r="JL114" i="1"/>
  <c r="IF114" i="1"/>
  <c r="HP114" i="1"/>
  <c r="GX199" i="1"/>
  <c r="IW86" i="1"/>
  <c r="IW92" i="1" s="1"/>
  <c r="HL114" i="1"/>
  <c r="IK44" i="1"/>
  <c r="GQ163" i="1"/>
  <c r="IB114" i="1"/>
  <c r="HX114" i="1"/>
  <c r="HY78" i="1"/>
  <c r="JI78" i="1"/>
  <c r="GT199" i="1"/>
  <c r="HA199" i="1"/>
  <c r="GW169" i="1"/>
  <c r="GU199" i="1"/>
  <c r="GW163" i="1"/>
  <c r="JB114" i="1"/>
  <c r="IH114" i="1"/>
  <c r="IO114" i="1"/>
  <c r="GX114" i="1"/>
  <c r="EH165" i="1"/>
  <c r="EH169" i="1" s="1"/>
  <c r="GV199" i="1"/>
  <c r="GY199" i="1"/>
  <c r="GR199" i="1"/>
  <c r="GU114" i="1"/>
  <c r="GJ44" i="1"/>
  <c r="JQ114" i="1"/>
  <c r="IT114" i="1"/>
  <c r="HM86" i="1"/>
  <c r="HM92" i="1" s="1"/>
  <c r="ID114" i="1"/>
  <c r="HM78" i="1"/>
  <c r="GU205" i="1"/>
  <c r="GZ80" i="1"/>
  <c r="GZ78" i="1"/>
  <c r="JA120" i="1"/>
  <c r="JP114" i="1"/>
  <c r="IZ114" i="1"/>
  <c r="HJ114" i="1"/>
  <c r="HQ120" i="1"/>
  <c r="EC199" i="1"/>
  <c r="GV205" i="1"/>
  <c r="GV201" i="1"/>
  <c r="GW177" i="1"/>
  <c r="GW175" i="1"/>
  <c r="GR205" i="1"/>
  <c r="GR201" i="1"/>
  <c r="GT201" i="1"/>
  <c r="GT20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U120" i="1"/>
  <c r="GU116" i="1"/>
  <c r="GW80" i="1"/>
  <c r="GW78" i="1"/>
  <c r="GX120" i="1"/>
  <c r="GX116" i="1"/>
  <c r="GV116" i="1"/>
  <c r="GV120" i="1"/>
  <c r="GT120" i="1"/>
  <c r="GT116" i="1"/>
  <c r="GY114" i="1"/>
  <c r="HA116" i="1"/>
  <c r="HA120" i="1"/>
  <c r="GR116" i="1"/>
  <c r="GR120" i="1"/>
  <c r="GY120" i="1"/>
  <c r="GY116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GQ177" i="1" l="1"/>
  <c r="JC195" i="1"/>
  <c r="JC193" i="1"/>
  <c r="JO195" i="1"/>
  <c r="JO193" i="1"/>
  <c r="IW90" i="1"/>
  <c r="JI92" i="1"/>
  <c r="JI96" i="1" s="1"/>
  <c r="EH171" i="1"/>
  <c r="EH177" i="1" s="1"/>
  <c r="HM90" i="1"/>
  <c r="GZ86" i="1"/>
  <c r="GZ84" i="1"/>
  <c r="GZ177" i="1"/>
  <c r="GZ175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W86" i="1"/>
  <c r="GW84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Q189" i="1"/>
  <c r="GQ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<sst xmlns="http://schemas.openxmlformats.org/spreadsheetml/2006/main" count="10636" uniqueCount="109">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</sst>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DF72ECD-03F9-4732-8ACE-D1D5D11D281A}" diskRevisions="1" revisionId="231" version="2" protected="1">
  <header guid="{9B4854C8-BF6F-4927-B80C-23EB9553D2B1}" dateTime="2019-03-27T17:25:14" maxSheetId="2" userName="Mike Wolski" r:id="rId1">
    <sheetIdMap count="1">
      <sheetId val="1"/>
    </sheetIdMap>
  </header>
  <header guid="{CDF72ECD-03F9-4732-8ACE-D1D5D11D281A}" dateTime="2019-03-28T03:25:09" maxSheetId="2" userName="Mike Wolski" r:id="rId2" minRId="1" maxRId="23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GF2">
      <v>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GF3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GF4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GF5">
      <v>-3.5999999999999999E-3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GF6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GF7">
      <v>4.4999999999999997E-3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GF8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GF10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GF11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GF12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GF13">
      <v>-1.1999999999999999E-3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GF14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GF15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GF17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GF18">
      <v>-2.8999999999999998E-3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GF19">
      <v>-2.0999999999999999E-3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GF20">
      <v>-3.8999999999999998E-3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GF21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GF23">
      <v>-3.5999999999999999E-3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GF24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GF25">
      <v>4.7000000000000002E-3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GF26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GF28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GF29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GF30">
      <v>2.5999999999999999E-3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GF32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GF33">
      <v>4.1999999999999997E-3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GF35">
      <v>-3.0999999999999999E-3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GP51">
      <v>0.31850000000000001</v>
    </nc>
  </rcc>
  <rcc rId="30" sId="1" numFmtId="14">
    <nc r="GP52">
      <v>0.1023</v>
    </nc>
  </rcc>
  <rcc rId="31" sId="1" numFmtId="14">
    <nc r="GP53">
      <v>7.1199999999999999E-2</v>
    </nc>
  </rcc>
  <rcc rId="32" sId="1" numFmtId="14">
    <nc r="GP54">
      <v>2.7400000000000001E-2</v>
    </nc>
  </rcc>
  <rcc rId="33" sId="1" numFmtId="14">
    <nc r="GP55">
      <v>-4.8399999999999999E-2</v>
    </nc>
  </rcc>
  <rcc rId="34" sId="1" numFmtId="14">
    <nc r="GP56">
      <v>-7.8700000000000006E-2</v>
    </nc>
  </rcc>
  <rcc rId="35" sId="1" numFmtId="14">
    <nc r="GP57">
      <v>-0.20530000000000001</v>
    </nc>
  </rcc>
  <rcc rId="36" sId="1" numFmtId="14">
    <nc r="GP58">
      <v>-0.187</v>
    </nc>
  </rcc>
  <rcc rId="37" sId="1">
    <nc r="GP59">
      <v>2.7</v>
    </nc>
  </rcc>
  <rfmt sheetId="1" sqref="GP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P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GQ60" t="inlineStr">
      <is>
        <t xml:space="preserve"> </t>
      </is>
    </nc>
  </rcc>
  <rcc rId="39" sId="1" numFmtId="14">
    <nc r="GP60">
      <v>1.5100000000000001E-2</v>
    </nc>
  </rcc>
  <rcc rId="40" sId="1" numFmtId="14">
    <oc r="GP60" t="inlineStr">
      <is>
        <t xml:space="preserve"> </t>
      </is>
    </oc>
    <nc r="GP60">
      <v>2.2599999999999999E-2</v>
    </nc>
  </rcc>
  <rfmt sheetId="1" sqref="GP60">
    <dxf>
      <fill>
        <patternFill>
          <bgColor rgb="FFC00000"/>
        </patternFill>
      </fill>
    </dxf>
  </rfmt>
  <rcc rId="41" sId="1" numFmtId="14">
    <nc r="GP61">
      <v>-1.47E-2</v>
    </nc>
  </rcc>
  <rfmt sheetId="1" sqref="GP61">
    <dxf>
      <fill>
        <patternFill>
          <bgColor theme="5" tint="0.39997558519241921"/>
        </patternFill>
      </fill>
    </dxf>
  </rfmt>
  <rfmt sheetId="1" sqref="GP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2" sId="1" odxf="1" dxf="1">
    <nc r="GP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" sId="1" odxf="1" dxf="1">
    <oc r="GP66">
      <f>SUM(GP51, -GP57)</f>
    </oc>
    <nc r="GP66">
      <f>SUM(GP51, -GP58)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4" sId="1" odxf="1" dxf="1">
    <nc r="GP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5" sId="1" odxf="1" dxf="1">
    <oc r="GP68">
      <f>SUM(GP51, -GP58,)</f>
    </oc>
    <nc r="GP68">
      <f>SUM(GP51, -GP57)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GP6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7" sId="1" odxf="1" dxf="1">
    <oc r="GP70">
      <f>SUM(GP52, -GP57)</f>
    </oc>
    <nc r="GP70">
      <f>SUM(GP51, -GP56)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GP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" sId="1" odxf="1" dxf="1">
    <oc r="GP72">
      <f>SUM(GP58, -GP68)</f>
    </oc>
    <nc r="GP72">
      <f>SUM(GP51, -GP55)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GP73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1" sId="1" odxf="1" dxf="1">
    <oc r="GP74">
      <f>SUM(GP58, -GP67,)</f>
    </oc>
    <nc r="GP74">
      <f>SUM(GP51, -GP54)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52" sId="1" odxf="1" dxf="1">
    <nc r="GP7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GP76">
      <f>SUM(GP57, -GP68)</f>
    </oc>
    <nc r="GP76">
      <f>SUM(GP52, -GP58)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4" sId="1" odxf="1" dxf="1">
    <nc r="GP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5" sId="1" odxf="1" dxf="1">
    <oc r="GP78">
      <f>SUM(GP67, -GP74)</f>
    </oc>
    <nc r="GP78">
      <f>SUM(GP52, -GP57)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6" sId="1" odxf="1" dxf="1">
    <nc r="GP7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7" sId="1" odxf="1" dxf="1">
    <oc r="GP80">
      <f>SUM(GP67, -GP73,)</f>
    </oc>
    <nc r="GP80">
      <f>SUM(GP51, -GP53)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8" sId="1" odxf="1" dxf="1">
    <nc r="GP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9" sId="1" odxf="1" dxf="1">
    <oc r="GP82">
      <f>SUM(GP68, -GP74)</f>
    </oc>
    <nc r="GP82">
      <f>SUM(GP53, -GP58)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0" sId="1" odxf="1" dxf="1">
    <nc r="GP8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1" sId="1" odxf="1" dxf="1">
    <oc r="GP84">
      <f>SUM(GP73, -GP80)</f>
    </oc>
    <nc r="GP84">
      <f>SUM(GP53, -GP57)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2" sId="1" odxf="1" dxf="1">
    <nc r="GP8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3" sId="1" odxf="1" dxf="1">
    <oc r="GP86">
      <f>SUM(GP73, -GP79,)</f>
    </oc>
    <nc r="GP86">
      <f>SUM(GP51, -GP52)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GP8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5" sId="1" odxf="1" dxf="1">
    <oc r="GP88">
      <f>SUM(GP74, -GP80)</f>
    </oc>
    <nc r="GP88">
      <f>SUM(GP54, -GP58)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GP8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7" sId="1" odxf="1" dxf="1">
    <oc r="GP90">
      <f>SUM(GP79, -GP86)</f>
    </oc>
    <nc r="GP90">
      <f>SUM(GP54, -GP57)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GP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9" sId="1" odxf="1" dxf="1">
    <oc r="GP92">
      <f>SUM(GP79, -GP85,)</f>
    </oc>
    <nc r="GP92">
      <f>SUM(GP55, -GP58)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0" sId="1" odxf="1" dxf="1">
    <nc r="GP93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1" sId="1" odxf="1" dxf="1">
    <oc r="GP94">
      <f>SUM(GP80, -GP86)</f>
    </oc>
    <nc r="GP94">
      <f>SUM(GP52, -GP56)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GP9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3" sId="1" odxf="1" dxf="1">
    <oc r="GP96">
      <f>SUM(GP85, -GP92)</f>
    </oc>
    <nc r="GP96">
      <f>SUM(GP55, -GP57)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4" sId="1" odxf="1" dxf="1">
    <nc r="GP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5" sId="1" odxf="1" dxf="1">
    <oc r="GP98">
      <f>SUM(GP85, -GP91,)</f>
    </oc>
    <nc r="GP98">
      <f>SUM(GP53, -GP56)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6" sId="1" odxf="1" dxf="1">
    <nc r="GP9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7" sId="1" odxf="1" dxf="1">
    <oc r="GP100">
      <f>SUM(GP86, -GP92)</f>
    </oc>
    <nc r="GP100">
      <f>SUM(GP56, -GP58)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8" sId="1" odxf="1" dxf="1">
    <nc r="GP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9" sId="1" odxf="1" dxf="1">
    <oc r="GP102">
      <f>SUM(GP91, -GP98)</f>
    </oc>
    <nc r="GP102">
      <f>SUM(GP54, -GP56)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GP10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1" sId="1" odxf="1" dxf="1">
    <oc r="GP104">
      <f>SUM(GP91, -GP97,)</f>
    </oc>
    <nc r="GP104">
      <f>SUM(GP52, -GP55)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GP10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3" sId="1" odxf="1" dxf="1">
    <oc r="GP106">
      <f>SUM(GP92, -GP98)</f>
    </oc>
    <nc r="GP106">
      <f>SUM(GP56, -GP57)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4" sId="1" odxf="1" dxf="1">
    <nc r="GP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5" sId="1" odxf="1" dxf="1">
    <oc r="GP108">
      <f>SUM(GP97, -GP104)</f>
    </oc>
    <nc r="GP108">
      <f>SUM(GP53, -GP55)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GP10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7" sId="1" odxf="1" dxf="1">
    <oc r="GP110">
      <f>SUM(GP97, -GP103,)</f>
    </oc>
    <nc r="GP110">
      <f>SUM(GP54, -GP55)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GP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9" sId="1" odxf="1" dxf="1">
    <oc r="GP112">
      <f>SUM(GP98, -GP104)</f>
    </oc>
    <nc r="GP112">
      <f>SUM(GP55, -GP56)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0" sId="1" odxf="1" dxf="1">
    <nc r="GP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1" sId="1" odxf="1" dxf="1">
    <oc r="GP114">
      <f>SUM(GP100, -GP106)</f>
    </oc>
    <nc r="GP114">
      <f>SUM(GP52, -GP54)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GP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3" sId="1" odxf="1" dxf="1">
    <oc r="GP116">
      <f>SUM(GP105, -GP112)</f>
    </oc>
    <nc r="GP116">
      <f>SUM(GP53, -GP54)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4" sId="1" odxf="1" dxf="1">
    <nc r="GP11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5" sId="1" odxf="1" dxf="1">
    <oc r="GP118">
      <f>SUM(GP105, -GP111,)</f>
    </oc>
    <nc r="GP118">
      <f>SUM(GP52, -GP53)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6" sId="1" odxf="1" dxf="1">
    <nc r="GP11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P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m rId="97" sheetId="1" source="GP57:GU57" destination="GQ60:GV60" sourceSheetId="1">
    <rcc rId="0" sId="1">
      <nc r="GQ60" t="inlineStr">
        <is>
          <t xml:space="preserve"> </t>
        </is>
      </nc>
    </rcc>
    <rcc rId="0" sId="1">
      <nc r="GT60" t="inlineStr">
        <is>
          <t xml:space="preserve"> </t>
        </is>
      </nc>
    </rcc>
  </rm>
  <rm rId="98" sheetId="1" source="GP58:GU58" destination="GP57:GU57" sourceSheetId="1"/>
  <rm rId="99" sheetId="1" source="GQ60:GV60" destination="GP58:GU58" sourceSheetId="1"/>
  <rfmt sheetId="1" sqref="GP119">
    <dxf>
      <fill>
        <patternFill>
          <bgColor rgb="FF7030A0"/>
        </patternFill>
      </fill>
    </dxf>
  </rfmt>
  <rcc rId="100" sId="1">
    <oc r="GP120">
      <f>SUM(GP106, -GP112)</f>
    </oc>
    <nc r="GP120">
      <f>SUM(GP57, -GP58)</f>
    </nc>
  </rcc>
  <rm rId="101" sheetId="1" source="GP119:GP120" destination="GP121:GP122" sourceSheetId="1"/>
  <rm rId="102" sheetId="1" source="GP111:GP112" destination="GP119:GP120" sourceSheetId="1"/>
  <rm rId="103" sheetId="1" source="GP109:GP110" destination="GP111:GP112" sourceSheetId="1"/>
  <rm rId="104" sheetId="1" source="GP101:GP102" destination="GP109:GP110" sourceSheetId="1"/>
  <rm rId="105" sheetId="1" source="GP103:GP108" destination="GP101:GP106" sourceSheetId="1"/>
  <rm rId="106" sheetId="1" source="GP99:GP100" destination="GP107:GP108" sourceSheetId="1"/>
  <rm rId="107" sheetId="1" source="GP101:GP102" destination="GP99:GP100" sourceSheetId="1"/>
  <rm rId="108" sheetId="1" source="GP97:GP98" destination="GP101:GP102" sourceSheetId="1"/>
  <rm rId="109" sheetId="1" source="GP99:GP100" destination="GP97:GP98" sourceSheetId="1"/>
  <rm rId="110" sheetId="1" source="GP101:GP102" destination="GP99:GP100" sourceSheetId="1"/>
  <rm rId="111" sheetId="1" source="GP91:GP92" destination="GP101:GP102" sourceSheetId="1"/>
  <rm rId="112" sheetId="1" source="GP87:GP88" destination="GP91:GP92" sourceSheetId="1"/>
  <rm rId="113" sheetId="1" source="GP89:GP90" destination="GP87:GP88" sourceSheetId="1"/>
  <rm rId="114" sheetId="1" source="GP85:GP86" destination="GP89:GP90" sourceSheetId="1"/>
  <rm rId="115" sheetId="1" source="GP79:GP80" destination="GP85:GP86" sourceSheetId="1"/>
  <rm rId="116" sheetId="1" source="GP83:GP84" destination="GP79:GP80" sourceSheetId="1"/>
  <rm rId="117" sheetId="1" source="GP79:GP82" destination="GP81:GP84" sourceSheetId="1"/>
  <rm rId="118" sheetId="1" source="GP75:GP76" destination="GP79:GP80" sourceSheetId="1"/>
  <rm rId="119" sheetId="1" source="GP77:GP78" destination="GP75:GP76" sourceSheetId="1"/>
  <rm rId="120" sheetId="1" source="GP73:GP74" destination="GP77:GP78" sourceSheetId="1"/>
  <rm rId="121" sheetId="1" source="GP69:GP72" destination="GP71:GP74" sourceSheetId="1"/>
  <rm rId="122" sheetId="1" source="GP65:GP66" destination="GP69:GP70" sourceSheetId="1"/>
  <rm rId="123" sheetId="1" source="GP67:GP122" destination="GP65:GP120" sourceSheetId="1"/>
  <rcc rId="124" sId="1" odxf="1" dxf="1" numFmtId="14">
    <oc r="GP145" t="inlineStr">
      <is>
        <t xml:space="preserve"> </t>
      </is>
    </oc>
    <nc r="GP145">
      <v>2.2599999999999999E-2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5" sId="1" odxf="1" dxf="1" numFmtId="14">
    <nc r="GP146">
      <v>-1.47E-2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26" sId="1">
    <nc r="GQ145" t="inlineStr">
      <is>
        <t xml:space="preserve"> </t>
      </is>
    </nc>
  </rcc>
  <rcc rId="127" sId="1" numFmtId="14">
    <nc r="GP136">
      <v>7.2300000000000003E-2</v>
    </nc>
  </rcc>
  <rcc rId="128" sId="1" numFmtId="14">
    <nc r="GP137">
      <v>2.1700000000000001E-2</v>
    </nc>
  </rcc>
  <rcc rId="129" sId="1" numFmtId="14">
    <nc r="GP138">
      <v>4.8800000000000003E-2</v>
    </nc>
  </rcc>
  <rcc rId="130" sId="1" numFmtId="14">
    <nc r="GP139">
      <v>8.0000000000000002E-3</v>
    </nc>
  </rcc>
  <rcc rId="131" sId="1" numFmtId="14">
    <nc r="GP140">
      <v>0.03</v>
    </nc>
  </rcc>
  <rcc rId="132" sId="1" numFmtId="14">
    <nc r="GP141">
      <v>6.1000000000000004E-3</v>
    </nc>
  </rcc>
  <rcc rId="133" sId="1" numFmtId="14">
    <nc r="GP142">
      <v>-3.2300000000000002E-2</v>
    </nc>
  </rcc>
  <rcc rId="134" sId="1" numFmtId="14">
    <nc r="GP143">
      <v>-0.15459999999999999</v>
    </nc>
  </rcc>
  <rfmt sheetId="1" sqref="GP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35" sId="1" odxf="1" dxf="1">
    <nc r="GP15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6" sId="1" odxf="1" dxf="1">
    <oc r="GP151">
      <f>SUM(GP138, -GP143)</f>
    </oc>
    <nc r="GP151">
      <f>SUM(GP136, -GP143)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GP15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8" sId="1" odxf="1" dxf="1">
    <oc r="GP153">
      <f>SUM(GP138, -GP142,)</f>
    </oc>
    <nc r="GP153">
      <f>SUM(GP137, -GP143)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9" sId="1" odxf="1" dxf="1">
    <nc r="GP154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0" sId="1" odxf="1" dxf="1">
    <oc r="GP155">
      <f>SUM(GP136, -GP143)</f>
    </oc>
    <nc r="GP155">
      <f>SUM(GP138, -GP143)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1" sId="1" odxf="1" dxf="1">
    <nc r="GP15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2" sId="1" odxf="1" dxf="1">
    <oc r="GP157">
      <f>SUM(GP142, -GP153)</f>
    </oc>
    <nc r="GP157">
      <f>SUM(GP139, -GP143)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3" sId="1" odxf="1" dxf="1">
    <nc r="GP15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44" sId="1" odxf="1" dxf="1">
    <oc r="GP159">
      <f>SUM(GP142, -GP152,)</f>
    </oc>
    <nc r="GP159">
      <f>SUM(GP140, -GP143)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GP160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6" sId="1" odxf="1" dxf="1">
    <oc r="GP161">
      <f>SUM(GP143, -GP153)</f>
    </oc>
    <nc r="GP161">
      <f>SUM(GP141, -GP143)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7" sId="1" odxf="1" dxf="1">
    <nc r="GP16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8" sId="1" odxf="1" dxf="1">
    <oc r="GP163">
      <f>SUM(GP152, -GP159)</f>
    </oc>
    <nc r="GP163">
      <f>SUM(GP142, -GP143)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9" sId="1" odxf="1" dxf="1">
    <nc r="GP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50" sId="1" odxf="1" dxf="1">
    <oc r="GP165">
      <f>SUM(GP152, -GP158,)</f>
    </oc>
    <nc r="GP165">
      <f>SUM(GP136, -GP142)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1" sId="1" odxf="1" dxf="1">
    <nc r="GP16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52" sId="1" odxf="1" dxf="1">
    <oc r="GP167">
      <f>SUM(GP153, -GP159)</f>
    </oc>
    <nc r="GP167">
      <f>SUM(GP137, -GP142)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3" sId="1" odxf="1" dxf="1">
    <nc r="GP16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54" sId="1" odxf="1" dxf="1">
    <oc r="GP169">
      <f>SUM(GP158, -GP165)</f>
    </oc>
    <nc r="GP169">
      <f>SUM(GP138, -GP142)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5" sId="1" odxf="1" dxf="1">
    <nc r="GP170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6" sId="1" odxf="1" dxf="1">
    <oc r="GP171">
      <f>SUM(GP158, -GP164,)</f>
    </oc>
    <nc r="GP171">
      <f>SUM(GP139, -GP142)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7" sId="1" odxf="1" dxf="1">
    <nc r="GP17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8" sId="1" odxf="1" dxf="1">
    <oc r="GP173">
      <f>SUM(GP159, -GP165)</f>
    </oc>
    <nc r="GP173">
      <f>SUM(GP140, -GP142)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GP17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0" sId="1" odxf="1" dxf="1">
    <oc r="GP175">
      <f>SUM(GP164, -GP171)</f>
    </oc>
    <nc r="GP175">
      <f>SUM(GP141, -GP142)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GP17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2" sId="1" odxf="1" dxf="1">
    <oc r="GP177">
      <f>SUM(GP164, -GP170,)</f>
    </oc>
    <nc r="GP177">
      <f>SUM(GP136, -GP141)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3" sId="1" odxf="1" dxf="1">
    <nc r="GP178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4" sId="1" odxf="1" dxf="1">
    <oc r="GP179">
      <f>SUM(GP165, -GP171)</f>
    </oc>
    <nc r="GP179">
      <f>SUM(GP136, -GP140)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5" sId="1" odxf="1" dxf="1">
    <nc r="GP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6" sId="1" odxf="1" dxf="1">
    <oc r="GP181">
      <f>SUM(GP170, -GP177)</f>
    </oc>
    <nc r="GP181">
      <f>SUM(GP136, -GP139)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7" sId="1" odxf="1" dxf="1">
    <nc r="GP18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68" sId="1" odxf="1" dxf="1">
    <oc r="GP183">
      <f>SUM(GP170, -GP176,)</f>
    </oc>
    <nc r="GP183">
      <f>SUM(GP136, -GP138)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9" sId="1" odxf="1" dxf="1">
    <nc r="GP184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0" sId="1" odxf="1" dxf="1">
    <oc r="GP185">
      <f>SUM(GP171, -GP177)</f>
    </oc>
    <nc r="GP185">
      <f>SUM(GP137, -GP141)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1" sId="1" odxf="1" dxf="1">
    <nc r="GP186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2" sId="1" odxf="1" dxf="1">
    <oc r="GP187">
      <f>SUM(GP176, -GP183)</f>
    </oc>
    <nc r="GP187">
      <f>SUM(GP136, -GP137)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3" sId="1" odxf="1" dxf="1">
    <nc r="GP18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P20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74" sId="1" odxf="1" dxf="1">
    <nc r="GP19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75" sId="1" odxf="1" dxf="1">
    <oc r="GP191">
      <f>SUM(GP177, -GP183)</f>
    </oc>
    <nc r="GP191">
      <f>SUM(GP137, -GP139)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6" sId="1" odxf="1" dxf="1">
    <nc r="GP19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77" sId="1" odxf="1" dxf="1">
    <oc r="GP193">
      <f>SUM(GP182, -GP189)</f>
    </oc>
    <nc r="GP193">
      <f>SUM(GP138, -GP141)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8" sId="1" odxf="1" dxf="1">
    <nc r="GP19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GP189" start="0" length="0">
    <dxf>
      <fill>
        <patternFill patternType="solid">
          <bgColor theme="0"/>
        </patternFill>
      </fill>
      <border outline="0">
        <left/>
        <top/>
      </border>
    </dxf>
  </rfmt>
  <rcc rId="179" sId="1" odxf="1" dxf="1">
    <nc r="GP19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0" sId="1" odxf="1" dxf="1">
    <oc r="GP197">
      <f>SUM(GP183, -GP189)</f>
    </oc>
    <nc r="GP197">
      <f>SUM(GP139, -GP141)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GP19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2" sId="1" odxf="1" dxf="1">
    <oc r="GP199">
      <f>SUM(GP185, -GP191)</f>
    </oc>
    <nc r="GP199">
      <f>SUM(GP138, -GP140)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3" sId="1" odxf="1" dxf="1">
    <nc r="GP20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84" sId="1" odxf="1" dxf="1">
    <oc r="GP201">
      <f>SUM(GP190, -GP197)</f>
    </oc>
    <nc r="GP201">
      <f>SUM(GP140, -GP141)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5" sId="1" odxf="1" dxf="1">
    <nc r="GP20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6" sId="1" odxf="1" dxf="1">
    <oc r="GP203">
      <f>SUM(GP190, -GP196,)</f>
    </oc>
    <nc r="GP203">
      <f>SUM(GP138, -GP139)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7" sId="1" odxf="1" dxf="1">
    <nc r="GP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GP195" start="0" length="0">
    <dxf>
      <border outline="0">
        <left/>
        <top/>
      </border>
    </dxf>
  </rfmt>
  <rm rId="188" sheetId="1" source="GP138:GU138" destination="GQ145:GV145" sourceSheetId="1">
    <rcc rId="0" sId="1">
      <nc r="GQ145" t="inlineStr">
        <is>
          <t xml:space="preserve"> </t>
        </is>
      </nc>
    </rcc>
  </rm>
  <rm rId="189" sheetId="1" source="GP137:GU137" destination="GP138:GU138" sourceSheetId="1"/>
  <rm rId="190" sheetId="1" source="GP140:GU140" destination="GP137:GU137" sourceSheetId="1"/>
  <rm rId="191" sheetId="1" source="GP137:GU139" destination="GP138:GU140" sourceSheetId="1"/>
  <rm rId="192" sheetId="1" source="GQ145:GV145" destination="GP137:GU137" sourceSheetId="1"/>
  <rfmt sheetId="1" sqref="GP188">
    <dxf>
      <fill>
        <patternFill>
          <bgColor rgb="FFFF0000"/>
        </patternFill>
      </fill>
    </dxf>
  </rfmt>
  <rcc rId="193" sId="1">
    <oc r="GP189">
      <f>SUM(GP176, -GP182,)</f>
    </oc>
    <nc r="GP189">
      <f>SUM(GP138, -GP139)</f>
    </nc>
  </rcc>
  <rfmt sheetId="1" sqref="GP194">
    <dxf>
      <fill>
        <patternFill>
          <bgColor rgb="FFC00000"/>
        </patternFill>
      </fill>
    </dxf>
  </rfmt>
  <rcc rId="194" sId="1">
    <oc r="GP195">
      <f>SUM(GP182, -GP188,)</f>
    </oc>
    <nc r="GP195">
      <f>SUM(GP137, -GP139)</f>
    </nc>
  </rcc>
  <rfmt sheetId="1" sqref="GP204">
    <dxf>
      <fill>
        <patternFill>
          <bgColor rgb="FFFF0000"/>
        </patternFill>
      </fill>
    </dxf>
  </rfmt>
  <rcc rId="195" sId="1">
    <oc r="GP205">
      <f>SUM(GP191, -GP197)</f>
    </oc>
    <nc r="GP205">
      <f>SUM(GP138, -GP140)</f>
    </nc>
  </rcc>
  <rm rId="196" sheetId="1" source="GP196:GP197" destination="GP208:GP209" sourceSheetId="1"/>
  <rm rId="197" sheetId="1" source="GP188:GP189" destination="GP206:GP207" sourceSheetId="1"/>
  <rm rId="198" sheetId="1" source="GP202:GP203" destination="GP196:GP197" sourceSheetId="1"/>
  <rm rId="199" sheetId="1" source="GP192:GP193" destination="GP188:GP189" sourceSheetId="1"/>
  <rm rId="200" sheetId="1" source="GP190:GP191" destination="GP202:GP203" sourceSheetId="1"/>
  <rm rId="201" sheetId="1" source="GP196:GP197" destination="GP190:GP191" sourceSheetId="1"/>
  <rm rId="202" sheetId="1" source="GP184:GP185" destination="GP196:GP197" sourceSheetId="1"/>
  <rm rId="203" sheetId="1" source="GP186:GP191" destination="GP184:GP189" sourceSheetId="1"/>
  <rm rId="204" sheetId="1" source="GP204:GP205" destination="GP192:GP193" sourceSheetId="1"/>
  <rm rId="205" sheetId="1" source="GP202:GP203" destination="GP204:GP205" sourceSheetId="1"/>
  <rm rId="206" sheetId="1" source="GP196:GP197" destination="GP202:GP203" sourceSheetId="1"/>
  <rm rId="207" sheetId="1" source="GP200:GP201" destination="GP196:GP197" sourceSheetId="1"/>
  <rm rId="208" sheetId="1" source="GP198:GP199" destination="GP200:GP201" sourceSheetId="1"/>
  <rm rId="209" sheetId="1" source="GP192:GP193" destination="GP198:GP199" sourceSheetId="1"/>
  <rm rId="210" sheetId="1" source="GP188:GP189" destination="GP192:GP193" sourceSheetId="1"/>
  <rm rId="211" sheetId="1" source="GP178:GP179" destination="GP190:GP191" sourceSheetId="1"/>
  <rm rId="212" sheetId="1" source="GP184:GP187" destination="GP186:GP189" sourceSheetId="1"/>
  <rm rId="213" sheetId="1" source="GP186:GP197" destination="GP184:GP195" sourceSheetId="1"/>
  <rm rId="214" sheetId="1" source="GP182:GP183" destination="GP196:GP197" sourceSheetId="1"/>
  <rm rId="215" sheetId="1" source="GP184:GP191" destination="GP182:GP189" sourceSheetId="1"/>
  <rm rId="216" sheetId="1" source="GP174:GP175" destination="GP190:GP191" sourceSheetId="1"/>
  <rm rId="217" sheetId="1" source="GP180:GP189" destination="GP178:GP187" sourceSheetId="1"/>
  <rm rId="218" sheetId="1" source="GP170:GP171" destination="GP188:GP189" sourceSheetId="1"/>
  <rm rId="219" sheetId="1" source="GP176:GP179" destination="GP174:GP177" sourceSheetId="1"/>
  <rm rId="220" sheetId="1" source="GP172:GP173" destination="GP178:GP179" sourceSheetId="1"/>
  <rm rId="221" sheetId="1" source="GP174:GP179" destination="GP172:GP177" sourceSheetId="1"/>
  <rm rId="222" sheetId="1" source="GP166:GP167" destination="GP178:GP179" sourceSheetId="1"/>
  <rm rId="223" sheetId="1" source="GP168:GP169" destination="GP170:GP171" sourceSheetId="1"/>
  <rm rId="224" sheetId="1" source="GP162:GP165" destination="GP166:GP169" sourceSheetId="1"/>
  <rm rId="225" sheetId="1" source="GP160:GP161" destination="GP164:GP165" sourceSheetId="1"/>
  <rm rId="226" sheetId="1" source="GP156:GP157" destination="GP162:GP163" sourceSheetId="1"/>
  <rm rId="227" sheetId="1" source="GP152:GP153" destination="GP160:GP161" sourceSheetId="1"/>
  <rm rId="228" sheetId="1" source="GP154:GP155" destination="GP156:GP157" sourceSheetId="1"/>
  <rm rId="229" sheetId="1" source="GP156:GP209" destination="GP152:GP205" sourceSheetId="1"/>
  <rcc rId="230" sId="1">
    <nc r="GP149">
      <v>82.12</v>
    </nc>
  </rcc>
  <rcc rId="231" sId="1">
    <nc r="GP64">
      <v>1.3127</v>
    </nc>
  </rcc>
  <rfmt sheetId="1" sqref="GM48:GO48" start="0" length="0">
    <dxf>
      <border>
        <top style="medium">
          <color rgb="FFFFFF00"/>
        </top>
      </border>
    </dxf>
  </rfmt>
  <rfmt sheetId="1" sqref="GO48:GO120" start="0" length="0">
    <dxf>
      <border>
        <right style="medium">
          <color rgb="FFFFFF00"/>
        </right>
      </border>
    </dxf>
  </rfmt>
  <rfmt sheetId="1" sqref="GM120:GO120" start="0" length="0">
    <dxf>
      <border>
        <bottom style="medium">
          <color rgb="FFFFFF00"/>
        </bottom>
      </border>
    </dxf>
  </rfmt>
  <rfmt sheetId="1" sqref="GM133:GO133" start="0" length="0">
    <dxf>
      <border>
        <top style="medium">
          <color rgb="FFFFFF00"/>
        </top>
      </border>
    </dxf>
  </rfmt>
  <rfmt sheetId="1" sqref="GO133:GO205" start="0" length="0">
    <dxf>
      <border>
        <right style="medium">
          <color rgb="FFFFFF00"/>
        </right>
      </border>
    </dxf>
  </rfmt>
  <rfmt sheetId="1" sqref="GM205:GO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GF48" zoomScale="120" zoomScaleNormal="120" workbookViewId="0">
      <selection activeCell="GO43" sqref="GO4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471">
        <v>1.5E-3</v>
      </c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-3.8500000000000009E-4</v>
      </c>
      <c r="GL2" s="7">
        <f t="shared" ref="GL2:GL37" si="8">MAX(FE2:GI2)</f>
        <v>5.4999999999999997E-3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471">
        <v>5.0000000000000001E-4</v>
      </c>
      <c r="GG3" s="6"/>
      <c r="GH3" s="6"/>
      <c r="GI3" s="6"/>
      <c r="GJ3" s="7">
        <f t="shared" si="6"/>
        <v>-7.4000000000000003E-3</v>
      </c>
      <c r="GK3" s="7">
        <f t="shared" si="7"/>
        <v>-6.5000000000000021E-5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471">
        <v>2.0000000000000001E-4</v>
      </c>
      <c r="GG4" s="6"/>
      <c r="GH4" s="6"/>
      <c r="GI4" s="6"/>
      <c r="GJ4" s="7">
        <f t="shared" si="6"/>
        <v>-6.7000000000000002E-3</v>
      </c>
      <c r="GK4" s="7">
        <f t="shared" si="7"/>
        <v>-5.9999999999999961E-5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471">
        <v>-3.5999999999999999E-3</v>
      </c>
      <c r="GG5" s="6"/>
      <c r="GH5" s="6"/>
      <c r="GI5" s="6"/>
      <c r="GJ5" s="7">
        <f t="shared" si="6"/>
        <v>-8.0000000000000002E-3</v>
      </c>
      <c r="GK5" s="7">
        <f t="shared" si="7"/>
        <v>-4.8500000000000008E-4</v>
      </c>
      <c r="GL5" s="7">
        <f t="shared" si="8"/>
        <v>6.0000000000000001E-3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471">
        <v>3.0000000000000001E-3</v>
      </c>
      <c r="GG6" s="6"/>
      <c r="GH6" s="6"/>
      <c r="GI6" s="6"/>
      <c r="GJ6" s="7">
        <f t="shared" si="6"/>
        <v>-7.4000000000000003E-3</v>
      </c>
      <c r="GK6" s="7">
        <f t="shared" si="7"/>
        <v>1.7499999999999994E-4</v>
      </c>
      <c r="GL6" s="7">
        <f t="shared" si="8"/>
        <v>4.5999999999999999E-3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471">
        <v>4.4999999999999997E-3</v>
      </c>
      <c r="GG7" s="6"/>
      <c r="GH7" s="6"/>
      <c r="GI7" s="6"/>
      <c r="GJ7" s="7">
        <f t="shared" si="6"/>
        <v>-1.6E-2</v>
      </c>
      <c r="GK7" s="7">
        <f t="shared" si="7"/>
        <v>3.9499999999999984E-4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471">
        <v>-2.9999999999999997E-4</v>
      </c>
      <c r="GG8" s="6"/>
      <c r="GH8" s="6"/>
      <c r="GI8" s="6"/>
      <c r="GJ8" s="7">
        <f t="shared" si="6"/>
        <v>-3.8999999999999998E-3</v>
      </c>
      <c r="GK8" s="7">
        <f t="shared" si="7"/>
        <v>1.0649999999999998E-3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-1.3200000000000002E-2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2.5806451612903265E-4</v>
      </c>
      <c r="GL9" s="7">
        <f t="shared" si="8"/>
        <v>2.6500000000000003E-2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471">
        <v>1.1999999999999999E-3</v>
      </c>
      <c r="GG10" s="6"/>
      <c r="GH10" s="6"/>
      <c r="GI10" s="6"/>
      <c r="GJ10" s="16">
        <f t="shared" si="6"/>
        <v>-1.5900000000000001E-2</v>
      </c>
      <c r="GK10" s="16">
        <f t="shared" si="7"/>
        <v>-4.0000000000000139E-5</v>
      </c>
      <c r="GL10" s="16">
        <f t="shared" si="8"/>
        <v>1.12E-2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471">
        <v>1.6999999999999999E-3</v>
      </c>
      <c r="GG11" s="6"/>
      <c r="GH11" s="6"/>
      <c r="GI11" s="6"/>
      <c r="GJ11" s="16">
        <f t="shared" si="6"/>
        <v>-5.1999999999999998E-3</v>
      </c>
      <c r="GK11" s="16">
        <f t="shared" si="7"/>
        <v>-4.4499999999999997E-4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471">
        <v>-2.0999999999999999E-3</v>
      </c>
      <c r="GG12" s="6"/>
      <c r="GH12" s="6"/>
      <c r="GI12" s="6"/>
      <c r="GJ12" s="16">
        <f t="shared" si="6"/>
        <v>-1.46E-2</v>
      </c>
      <c r="GK12" s="16">
        <f t="shared" si="7"/>
        <v>-8.0500000000000016E-4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471">
        <v>-1.1999999999999999E-3</v>
      </c>
      <c r="GG13" s="6"/>
      <c r="GH13" s="6"/>
      <c r="GI13" s="6"/>
      <c r="GJ13" s="16">
        <f t="shared" si="6"/>
        <v>-7.4999999999999997E-3</v>
      </c>
      <c r="GK13" s="16">
        <f t="shared" si="7"/>
        <v>-2.4999999999999995E-4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471">
        <v>-2.8999999999999998E-3</v>
      </c>
      <c r="GG14" s="6"/>
      <c r="GH14" s="6"/>
      <c r="GI14" s="6"/>
      <c r="GJ14" s="16">
        <f t="shared" si="6"/>
        <v>-7.7999999999999996E-3</v>
      </c>
      <c r="GK14" s="16">
        <f t="shared" si="7"/>
        <v>-4.0000000000000007E-4</v>
      </c>
      <c r="GL14" s="16">
        <f t="shared" si="8"/>
        <v>1.47E-2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471">
        <v>1.1000000000000001E-3</v>
      </c>
      <c r="GG15" s="6"/>
      <c r="GH15" s="6"/>
      <c r="GI15" s="6"/>
      <c r="GJ15" s="16">
        <f t="shared" si="6"/>
        <v>-8.8999999999999999E-3</v>
      </c>
      <c r="GK15" s="16">
        <f t="shared" si="7"/>
        <v>7.1000000000000034E-4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-6.9999999999999923E-4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-1.0419354838709682E-3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471">
        <v>6.9999999999999999E-4</v>
      </c>
      <c r="GG17" s="6"/>
      <c r="GH17" s="6"/>
      <c r="GI17" s="6"/>
      <c r="GJ17" s="22">
        <f t="shared" si="6"/>
        <v>-1.2200000000000001E-2</v>
      </c>
      <c r="GK17" s="22">
        <f t="shared" si="7"/>
        <v>-5.5000000000000016E-5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471">
        <v>-2.8999999999999998E-3</v>
      </c>
      <c r="GG18" s="6"/>
      <c r="GH18" s="6"/>
      <c r="GI18" s="6"/>
      <c r="GJ18" s="22">
        <f t="shared" si="6"/>
        <v>-1.14E-2</v>
      </c>
      <c r="GK18" s="22">
        <f t="shared" si="7"/>
        <v>-4.100000000000001E-4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471">
        <v>-2.0999999999999999E-3</v>
      </c>
      <c r="GG19" s="6"/>
      <c r="GH19" s="6"/>
      <c r="GI19" s="6"/>
      <c r="GJ19" s="22">
        <f t="shared" si="6"/>
        <v>-9.4000000000000004E-3</v>
      </c>
      <c r="GK19" s="22">
        <f t="shared" si="7"/>
        <v>2.5000000000000174E-5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471">
        <v>-3.8999999999999998E-3</v>
      </c>
      <c r="GG20" s="6"/>
      <c r="GH20" s="6"/>
      <c r="GI20" s="6"/>
      <c r="GJ20" s="22">
        <f t="shared" si="6"/>
        <v>-1.24E-2</v>
      </c>
      <c r="GK20" s="22">
        <f t="shared" si="7"/>
        <v>-2.549999999999998E-4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471">
        <v>2.0000000000000001E-4</v>
      </c>
      <c r="GG21" s="6"/>
      <c r="GH21" s="6"/>
      <c r="GI21" s="6"/>
      <c r="GJ21" s="22">
        <f t="shared" si="6"/>
        <v>-8.6E-3</v>
      </c>
      <c r="GK21" s="22">
        <f t="shared" si="7"/>
        <v>1.0249999999999999E-3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-8.6999999999999977E-3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1.967741935483868E-4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471">
        <v>-3.5999999999999999E-3</v>
      </c>
      <c r="GG23" s="6"/>
      <c r="GH23" s="6"/>
      <c r="GI23" s="6"/>
      <c r="GJ23" s="26">
        <f t="shared" si="6"/>
        <v>-9.7000000000000003E-3</v>
      </c>
      <c r="GK23" s="26">
        <f t="shared" si="7"/>
        <v>-1.799999999999999E-4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471">
        <v>3.0999999999999999E-3</v>
      </c>
      <c r="GG24" s="6"/>
      <c r="GH24" s="6"/>
      <c r="GI24" s="6"/>
      <c r="GJ24" s="26">
        <f t="shared" si="6"/>
        <v>-6.7000000000000002E-3</v>
      </c>
      <c r="GK24" s="26">
        <f t="shared" si="7"/>
        <v>8.4999999999999979E-5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471">
        <v>4.7000000000000002E-3</v>
      </c>
      <c r="GG25" s="6"/>
      <c r="GH25" s="6"/>
      <c r="GI25" s="6"/>
      <c r="GJ25" s="26">
        <f t="shared" si="6"/>
        <v>-1.54E-2</v>
      </c>
      <c r="GK25" s="26">
        <f t="shared" si="7"/>
        <v>1.9999999999999987E-4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471">
        <v>6.9999999999999999E-4</v>
      </c>
      <c r="GG26" s="6"/>
      <c r="GH26" s="6"/>
      <c r="GI26" s="6"/>
      <c r="GJ26" s="26">
        <f t="shared" si="6"/>
        <v>-8.3000000000000001E-3</v>
      </c>
      <c r="GK26" s="26">
        <f t="shared" si="7"/>
        <v>-9.8999999999999999E-4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-1.4699999999999998E-2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6.9999999999999988E-4</v>
      </c>
      <c r="GL27" s="26">
        <f t="shared" si="8"/>
        <v>3.2499999999999994E-2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471">
        <v>-6.9999999999999999E-4</v>
      </c>
      <c r="GG28" s="6"/>
      <c r="GH28" s="6"/>
      <c r="GI28" s="6"/>
      <c r="GJ28" s="31">
        <f t="shared" si="6"/>
        <v>-1.17E-2</v>
      </c>
      <c r="GK28" s="31">
        <f t="shared" si="7"/>
        <v>-2.0500000000000005E-4</v>
      </c>
      <c r="GL28" s="31">
        <f t="shared" si="8"/>
        <v>9.1999999999999998E-3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471">
        <v>-1.5E-3</v>
      </c>
      <c r="GG29" s="6"/>
      <c r="GH29" s="6"/>
      <c r="GI29" s="6"/>
      <c r="GJ29" s="31">
        <f t="shared" si="6"/>
        <v>-4.3E-3</v>
      </c>
      <c r="GK29" s="31">
        <f t="shared" si="7"/>
        <v>1.4999999999999887E-5</v>
      </c>
      <c r="GL29" s="31">
        <f t="shared" si="8"/>
        <v>9.2999999999999992E-3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471">
        <v>2.5999999999999999E-3</v>
      </c>
      <c r="GG30" s="6"/>
      <c r="GH30" s="6"/>
      <c r="GI30" s="6"/>
      <c r="GJ30" s="31">
        <f t="shared" si="6"/>
        <v>-4.7999999999999996E-3</v>
      </c>
      <c r="GK30" s="31">
        <f t="shared" si="7"/>
        <v>1.2049999999999999E-3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9.8000000000000014E-3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9.6774193548387053E-4</v>
      </c>
      <c r="GL31" s="31">
        <f t="shared" si="8"/>
        <v>3.3000000000000002E-2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471">
        <v>8.9999999999999998E-4</v>
      </c>
      <c r="GG32" s="6"/>
      <c r="GH32" s="6"/>
      <c r="GI32" s="6"/>
      <c r="GJ32" s="35">
        <f t="shared" si="6"/>
        <v>-1.72E-2</v>
      </c>
      <c r="GK32" s="35">
        <f t="shared" si="7"/>
        <v>-1.2500000000000003E-4</v>
      </c>
      <c r="GL32" s="35">
        <f t="shared" si="8"/>
        <v>5.7999999999999996E-3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471">
        <v>4.1999999999999997E-3</v>
      </c>
      <c r="GG33" s="6"/>
      <c r="GH33" s="6"/>
      <c r="GI33" s="6"/>
      <c r="GJ33" s="35">
        <f t="shared" si="6"/>
        <v>-1.3899999999999999E-2</v>
      </c>
      <c r="GK33" s="35">
        <f t="shared" si="7"/>
        <v>1.33E-3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2.2600000000000002E-2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1.5741935483870959E-3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471">
        <v>-3.0999999999999999E-3</v>
      </c>
      <c r="GG35" s="6"/>
      <c r="GH35" s="6"/>
      <c r="GI35" s="6"/>
      <c r="GJ35" s="41">
        <f t="shared" si="6"/>
        <v>-1.2500000000000001E-2</v>
      </c>
      <c r="GK35" s="41">
        <f t="shared" si="7"/>
        <v>-1.405E-3</v>
      </c>
      <c r="GL35" s="41">
        <f t="shared" si="8"/>
        <v>7.4000000000000003E-3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-1.0200000000000001E-2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-4.9870967741935486E-3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1.5099999999999999E-2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2.3322580645161292E-3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15"/>
      <c r="GG39" s="15"/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-1.1785714285714316E-5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6"/>
      <c r="GH41" s="6"/>
      <c r="GI41" s="53"/>
      <c r="GJ41" s="22" t="s">
        <v>44</v>
      </c>
      <c r="GK41" s="55" t="s">
        <v>73</v>
      </c>
      <c r="GL41" s="22" t="s">
        <v>54</v>
      </c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6"/>
      <c r="GG42" s="6" t="s">
        <v>62</v>
      </c>
      <c r="GH42" s="6"/>
      <c r="GI42" s="6" t="s">
        <v>62</v>
      </c>
      <c r="GJ42" s="55" t="s">
        <v>13</v>
      </c>
      <c r="GK42" s="55" t="s">
        <v>74</v>
      </c>
      <c r="GL42" s="55" t="s">
        <v>108</v>
      </c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6"/>
      <c r="GG44" s="6"/>
      <c r="GH44" s="6"/>
      <c r="GI44" s="6"/>
      <c r="GJ44" s="52">
        <f>MIN(GJ9,GJ16,GJ22,GJ27,GJ31,GJ34,GJ36,GJ37)</f>
        <v>-0.1031</v>
      </c>
      <c r="GK44" s="52">
        <f>AVERAGE(GK9,GK16,GK22,GK27,GK31,GK34,GK36,GK37)</f>
        <v>0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92">
        <v>-0.2</v>
      </c>
      <c r="FY45" s="92">
        <v>-0.18079999999999999</v>
      </c>
      <c r="FZ45" s="48">
        <v>-0.17649999999999999</v>
      </c>
      <c r="GA45" s="6"/>
      <c r="GB45" s="6"/>
      <c r="GC45" s="48">
        <v>-0.19539999999999999</v>
      </c>
      <c r="GD45" s="92">
        <v>-0.21049999999999999</v>
      </c>
      <c r="GE45" s="92">
        <v>-0.19059999999999999</v>
      </c>
      <c r="GF45" s="6"/>
      <c r="GG45" s="6"/>
      <c r="GH45" s="6"/>
      <c r="GI45" s="6"/>
      <c r="GJ45" s="22" t="s">
        <v>56</v>
      </c>
      <c r="GK45" s="55" t="s">
        <v>75</v>
      </c>
      <c r="GL45" s="22" t="s">
        <v>56</v>
      </c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2">
        <v>-0.19239999999999999</v>
      </c>
      <c r="GA46" s="10"/>
      <c r="GB46" s="10" t="s">
        <v>62</v>
      </c>
      <c r="GC46" s="92">
        <v>-0.19839999999999999</v>
      </c>
      <c r="GD46" s="48">
        <v>-0.23649999999999999</v>
      </c>
      <c r="GE46" s="48">
        <v>-0.2021</v>
      </c>
      <c r="GF46" s="10"/>
      <c r="GG46" s="10" t="s">
        <v>62</v>
      </c>
      <c r="GH46" s="10"/>
      <c r="GI46" s="10" t="s">
        <v>62</v>
      </c>
      <c r="GJ46" s="55" t="s">
        <v>20</v>
      </c>
      <c r="GK46" s="63" t="s">
        <v>76</v>
      </c>
      <c r="GL46" s="55" t="s">
        <v>13</v>
      </c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275"/>
      <c r="FY48" s="77">
        <v>43544</v>
      </c>
      <c r="FZ48" s="276"/>
      <c r="GA48" s="275"/>
      <c r="GB48" s="77">
        <v>43545</v>
      </c>
      <c r="GC48" s="276"/>
      <c r="GD48" s="275"/>
      <c r="GE48" s="77">
        <v>43546</v>
      </c>
      <c r="GF48" s="276"/>
      <c r="GG48" s="248"/>
      <c r="GH48" s="65">
        <v>43549</v>
      </c>
      <c r="GI48" s="250"/>
      <c r="GJ48" s="248"/>
      <c r="GK48" s="65">
        <v>43550</v>
      </c>
      <c r="GL48" s="250"/>
      <c r="GM48" s="248"/>
      <c r="GN48" s="65">
        <v>43551</v>
      </c>
      <c r="GO48" s="250"/>
      <c r="GP48" s="67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125" t="s">
        <v>78</v>
      </c>
      <c r="FY49" s="56" t="s">
        <v>79</v>
      </c>
      <c r="FZ49" s="126" t="s">
        <v>80</v>
      </c>
      <c r="GA49" s="125" t="s">
        <v>78</v>
      </c>
      <c r="GB49" s="56" t="s">
        <v>79</v>
      </c>
      <c r="GC49" s="126" t="s">
        <v>80</v>
      </c>
      <c r="GD49" s="125" t="s">
        <v>78</v>
      </c>
      <c r="GE49" s="56" t="s">
        <v>79</v>
      </c>
      <c r="GF49" s="126" t="s">
        <v>80</v>
      </c>
      <c r="GG49" s="125" t="s">
        <v>78</v>
      </c>
      <c r="GH49" s="56" t="s">
        <v>79</v>
      </c>
      <c r="GI49" s="126" t="s">
        <v>80</v>
      </c>
      <c r="GJ49" s="125" t="s">
        <v>78</v>
      </c>
      <c r="GK49" s="56" t="s">
        <v>79</v>
      </c>
      <c r="GL49" s="126" t="s">
        <v>80</v>
      </c>
      <c r="GM49" s="125" t="s">
        <v>78</v>
      </c>
      <c r="GN49" s="56" t="s">
        <v>79</v>
      </c>
      <c r="GO49" s="126" t="s">
        <v>80</v>
      </c>
      <c r="GP49" s="26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27" t="s">
        <v>81</v>
      </c>
      <c r="FY50" s="55" t="s">
        <v>82</v>
      </c>
      <c r="FZ50" s="128" t="s">
        <v>83</v>
      </c>
      <c r="GA50" s="127" t="s">
        <v>81</v>
      </c>
      <c r="GB50" s="55" t="s">
        <v>82</v>
      </c>
      <c r="GC50" s="128" t="s">
        <v>83</v>
      </c>
      <c r="GD50" s="127" t="s">
        <v>81</v>
      </c>
      <c r="GE50" s="55" t="s">
        <v>82</v>
      </c>
      <c r="GF50" s="128" t="s">
        <v>83</v>
      </c>
      <c r="GG50" s="127" t="s">
        <v>81</v>
      </c>
      <c r="GH50" s="55" t="s">
        <v>82</v>
      </c>
      <c r="GI50" s="128" t="s">
        <v>83</v>
      </c>
      <c r="GJ50" s="127" t="s">
        <v>81</v>
      </c>
      <c r="GK50" s="55" t="s">
        <v>82</v>
      </c>
      <c r="GL50" s="128" t="s">
        <v>83</v>
      </c>
      <c r="GM50" s="127" t="s">
        <v>81</v>
      </c>
      <c r="GN50" s="55" t="s">
        <v>82</v>
      </c>
      <c r="GO50" s="128" t="s">
        <v>83</v>
      </c>
      <c r="GP50" s="104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34">
        <v>0.33610000000000001</v>
      </c>
      <c r="FY51" s="22">
        <v>0.31259999999999999</v>
      </c>
      <c r="FZ51" s="87">
        <v>0.26939999999999997</v>
      </c>
      <c r="GA51" s="134">
        <v>0.26979999999999998</v>
      </c>
      <c r="GB51" s="22">
        <v>0.2298</v>
      </c>
      <c r="GC51" s="87">
        <v>0.23619999999999999</v>
      </c>
      <c r="GD51" s="134">
        <v>0.25740000000000002</v>
      </c>
      <c r="GE51" s="22">
        <v>0.26590000000000003</v>
      </c>
      <c r="GF51" s="87">
        <v>0.30130000000000001</v>
      </c>
      <c r="GG51" s="134">
        <v>0.28079999999999999</v>
      </c>
      <c r="GH51" s="22">
        <v>0.28399999999999997</v>
      </c>
      <c r="GI51" s="87">
        <v>0.28449999999999998</v>
      </c>
      <c r="GJ51" s="134">
        <v>0.28589999999999999</v>
      </c>
      <c r="GK51" s="22">
        <v>0.3085</v>
      </c>
      <c r="GL51" s="87">
        <v>0.2984</v>
      </c>
      <c r="GM51" s="134">
        <v>0.31230000000000002</v>
      </c>
      <c r="GN51" s="22">
        <v>0.32690000000000002</v>
      </c>
      <c r="GO51" s="87">
        <v>0.32719999999999999</v>
      </c>
      <c r="GP51" s="112">
        <v>0.31850000000000001</v>
      </c>
      <c r="GQ51" s="22"/>
      <c r="GR51" s="22"/>
      <c r="GS51" s="22"/>
      <c r="GT51" s="22"/>
      <c r="GU51" s="22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37">
        <v>0.1176</v>
      </c>
      <c r="FY52" s="35">
        <v>0.12859999999999999</v>
      </c>
      <c r="FZ52" s="89">
        <v>0.1391</v>
      </c>
      <c r="GA52" s="137">
        <v>0.1648</v>
      </c>
      <c r="GB52" s="35">
        <v>0.16350000000000001</v>
      </c>
      <c r="GC52" s="89">
        <v>0.1487</v>
      </c>
      <c r="GD52" s="137">
        <v>0.16070000000000001</v>
      </c>
      <c r="GE52" s="35">
        <v>0.15179999999999999</v>
      </c>
      <c r="GF52" s="89">
        <v>0.14949999999999999</v>
      </c>
      <c r="GG52" s="137">
        <v>0.16250000000000001</v>
      </c>
      <c r="GH52" s="35">
        <v>0.15870000000000001</v>
      </c>
      <c r="GI52" s="89">
        <v>0.1777</v>
      </c>
      <c r="GJ52" s="137">
        <v>0.17069999999999999</v>
      </c>
      <c r="GK52" s="35">
        <v>0.1729</v>
      </c>
      <c r="GL52" s="89">
        <v>0.18279999999999999</v>
      </c>
      <c r="GM52" s="137">
        <v>8.6099999999999996E-2</v>
      </c>
      <c r="GN52" s="35">
        <v>7.9799999999999996E-2</v>
      </c>
      <c r="GO52" s="89">
        <v>7.9699999999999993E-2</v>
      </c>
      <c r="GP52" s="111">
        <v>0.1023</v>
      </c>
      <c r="GQ52" s="35"/>
      <c r="GR52" s="35"/>
      <c r="GS52" s="35"/>
      <c r="GT52" s="35"/>
      <c r="GU52" s="35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29">
        <v>8.1199999999999994E-2</v>
      </c>
      <c r="FY53" s="41">
        <v>7.6200000000000004E-2</v>
      </c>
      <c r="FZ53" s="90">
        <v>6.6500000000000004E-2</v>
      </c>
      <c r="GA53" s="135">
        <v>7.2999999999999995E-2</v>
      </c>
      <c r="GB53" s="31">
        <v>7.8100000000000003E-2</v>
      </c>
      <c r="GC53" s="91">
        <v>6.8099999999999994E-2</v>
      </c>
      <c r="GD53" s="135">
        <v>5.9499999999999997E-2</v>
      </c>
      <c r="GE53" s="31">
        <v>5.4399999999999997E-2</v>
      </c>
      <c r="GF53" s="91">
        <v>3.39E-2</v>
      </c>
      <c r="GG53" s="135">
        <v>3.8300000000000001E-2</v>
      </c>
      <c r="GH53" s="31">
        <v>5.3699999999999998E-2</v>
      </c>
      <c r="GI53" s="91">
        <v>5.7500000000000002E-2</v>
      </c>
      <c r="GJ53" s="135">
        <v>6.9000000000000006E-2</v>
      </c>
      <c r="GK53" s="31">
        <v>7.2599999999999998E-2</v>
      </c>
      <c r="GL53" s="91">
        <v>9.0499999999999997E-2</v>
      </c>
      <c r="GM53" s="135">
        <v>8.0100000000000005E-2</v>
      </c>
      <c r="GN53" s="31">
        <v>6.3299999999999995E-2</v>
      </c>
      <c r="GO53" s="91">
        <v>6.1400000000000003E-2</v>
      </c>
      <c r="GP53" s="110">
        <v>7.1199999999999999E-2</v>
      </c>
      <c r="GQ53" s="31"/>
      <c r="GR53" s="31"/>
      <c r="GS53" s="31"/>
      <c r="GT53" s="31"/>
      <c r="GU53" s="31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35">
        <v>4.5699999999999998E-2</v>
      </c>
      <c r="FY54" s="31">
        <v>5.8500000000000003E-2</v>
      </c>
      <c r="FZ54" s="91">
        <v>5.57E-2</v>
      </c>
      <c r="GA54" s="129">
        <v>5.2999999999999999E-2</v>
      </c>
      <c r="GB54" s="41">
        <v>5.3900000000000003E-2</v>
      </c>
      <c r="GC54" s="90">
        <v>4.1799999999999997E-2</v>
      </c>
      <c r="GD54" s="129">
        <v>3.56E-2</v>
      </c>
      <c r="GE54" s="41">
        <v>3.1800000000000002E-2</v>
      </c>
      <c r="GF54" s="90">
        <v>6.1000000000000004E-3</v>
      </c>
      <c r="GG54" s="129">
        <v>1.12E-2</v>
      </c>
      <c r="GH54" s="41">
        <v>4.5999999999999999E-3</v>
      </c>
      <c r="GI54" s="90">
        <v>1.04E-2</v>
      </c>
      <c r="GJ54" s="129">
        <v>1.72E-2</v>
      </c>
      <c r="GK54" s="41">
        <v>1.4800000000000001E-2</v>
      </c>
      <c r="GL54" s="90">
        <v>2.8199999999999999E-2</v>
      </c>
      <c r="GM54" s="129">
        <v>4.0099999999999997E-2</v>
      </c>
      <c r="GN54" s="41">
        <v>2.6100000000000002E-2</v>
      </c>
      <c r="GO54" s="90">
        <v>3.7600000000000001E-2</v>
      </c>
      <c r="GP54" s="106">
        <v>2.7400000000000001E-2</v>
      </c>
      <c r="GQ54" s="41"/>
      <c r="GR54" s="41"/>
      <c r="GS54" s="41"/>
      <c r="GT54" s="41"/>
      <c r="GU54" s="41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31">
        <v>-2.2499999999999999E-2</v>
      </c>
      <c r="FY55" s="16">
        <v>-1.9699999999999999E-2</v>
      </c>
      <c r="FZ55" s="136">
        <v>-5.7000000000000002E-3</v>
      </c>
      <c r="GA55" s="131">
        <v>-1.4200000000000001E-2</v>
      </c>
      <c r="GB55" s="16">
        <v>-1.7000000000000001E-2</v>
      </c>
      <c r="GC55" s="136">
        <v>-1.54E-2</v>
      </c>
      <c r="GD55" s="131">
        <v>-1.41E-2</v>
      </c>
      <c r="GE55" s="7">
        <v>-4.87E-2</v>
      </c>
      <c r="GF55" s="88">
        <v>-5.6099999999999997E-2</v>
      </c>
      <c r="GG55" s="133">
        <v>-5.3499999999999999E-2</v>
      </c>
      <c r="GH55" s="7">
        <v>-5.4899999999999997E-2</v>
      </c>
      <c r="GI55" s="136">
        <v>-6.7400000000000002E-2</v>
      </c>
      <c r="GJ55" s="131">
        <v>-6.6100000000000006E-2</v>
      </c>
      <c r="GK55" s="16">
        <v>-6.54E-2</v>
      </c>
      <c r="GL55" s="88">
        <v>-6.1699999999999998E-2</v>
      </c>
      <c r="GM55" s="133">
        <v>-3.9699999999999999E-2</v>
      </c>
      <c r="GN55" s="7">
        <v>-4.5900000000000003E-2</v>
      </c>
      <c r="GO55" s="88">
        <v>-3.5200000000000002E-2</v>
      </c>
      <c r="GP55" s="107">
        <v>-4.8399999999999999E-2</v>
      </c>
      <c r="GQ55" s="7"/>
      <c r="GR55" s="7"/>
      <c r="GS55" s="7"/>
      <c r="GT55" s="7"/>
      <c r="GU55" s="7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33">
        <v>-4.6899999999999997E-2</v>
      </c>
      <c r="FY56" s="7">
        <v>-4.6899999999999997E-2</v>
      </c>
      <c r="FZ56" s="88">
        <v>-7.4499999999999997E-2</v>
      </c>
      <c r="GA56" s="133">
        <v>-0.09</v>
      </c>
      <c r="GB56" s="7">
        <v>-6.8400000000000002E-2</v>
      </c>
      <c r="GC56" s="88">
        <v>-5.7500000000000002E-2</v>
      </c>
      <c r="GD56" s="133">
        <v>-6.1600000000000002E-2</v>
      </c>
      <c r="GE56" s="16">
        <v>-5.9299999999999999E-2</v>
      </c>
      <c r="GF56" s="136">
        <v>-6.5799999999999997E-2</v>
      </c>
      <c r="GG56" s="131">
        <v>-6.0999999999999999E-2</v>
      </c>
      <c r="GH56" s="16">
        <v>-5.6599999999999998E-2</v>
      </c>
      <c r="GI56" s="88">
        <v>-6.8900000000000003E-2</v>
      </c>
      <c r="GJ56" s="133">
        <v>-6.8000000000000005E-2</v>
      </c>
      <c r="GK56" s="7">
        <v>-6.88E-2</v>
      </c>
      <c r="GL56" s="136">
        <v>-9.1200000000000003E-2</v>
      </c>
      <c r="GM56" s="131">
        <v>-7.0499999999999993E-2</v>
      </c>
      <c r="GN56" s="16">
        <v>-6.3799999999999996E-2</v>
      </c>
      <c r="GO56" s="136">
        <v>-7.8E-2</v>
      </c>
      <c r="GP56" s="109">
        <v>-7.8700000000000006E-2</v>
      </c>
      <c r="GQ56" s="16"/>
      <c r="GR56" s="16"/>
      <c r="GS56" s="16"/>
      <c r="GT56" s="16"/>
      <c r="GU56" s="16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32">
        <v>-0.2281</v>
      </c>
      <c r="FY57" s="92">
        <v>-0.22600000000000001</v>
      </c>
      <c r="FZ57" s="86">
        <v>-0.2</v>
      </c>
      <c r="GA57" s="132">
        <v>-0.20519999999999999</v>
      </c>
      <c r="GB57" s="92">
        <v>-0.20699999999999999</v>
      </c>
      <c r="GC57" s="86">
        <v>-0.18079999999999999</v>
      </c>
      <c r="GD57" s="132">
        <v>-0.1915</v>
      </c>
      <c r="GE57" s="92">
        <v>-0.19450000000000001</v>
      </c>
      <c r="GF57" s="85">
        <v>-0.17649999999999999</v>
      </c>
      <c r="GG57" s="130">
        <v>-0.17510000000000001</v>
      </c>
      <c r="GH57" s="48">
        <v>-0.19309999999999999</v>
      </c>
      <c r="GI57" s="85">
        <v>-0.19539999999999999</v>
      </c>
      <c r="GJ57" s="132">
        <v>-0.20130000000000001</v>
      </c>
      <c r="GK57" s="92">
        <v>-0.2036</v>
      </c>
      <c r="GL57" s="86">
        <v>-0.21049999999999999</v>
      </c>
      <c r="GM57" s="132">
        <v>-0.1996</v>
      </c>
      <c r="GN57" s="92">
        <v>-0.18540000000000001</v>
      </c>
      <c r="GO57" s="86">
        <v>-0.19059999999999999</v>
      </c>
      <c r="GP57" s="105">
        <v>-0.187</v>
      </c>
      <c r="GQ57" s="48"/>
      <c r="GR57" s="48"/>
      <c r="GS57" s="48"/>
      <c r="GT57" s="48"/>
      <c r="GU57" s="48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30">
        <v>-0.28310000000000002</v>
      </c>
      <c r="FY58" s="48">
        <v>-0.2833</v>
      </c>
      <c r="FZ58" s="85">
        <v>-0.2505</v>
      </c>
      <c r="GA58" s="130">
        <v>-0.25119999999999998</v>
      </c>
      <c r="GB58" s="48">
        <v>-0.2329</v>
      </c>
      <c r="GC58" s="85">
        <v>-0.24110000000000001</v>
      </c>
      <c r="GD58" s="130">
        <v>-0.246</v>
      </c>
      <c r="GE58" s="48">
        <v>-0.2014</v>
      </c>
      <c r="GF58" s="86">
        <v>-0.19239999999999999</v>
      </c>
      <c r="GG58" s="132">
        <v>-0.20319999999999999</v>
      </c>
      <c r="GH58" s="92">
        <v>-0.19639999999999999</v>
      </c>
      <c r="GI58" s="86">
        <v>-0.19839999999999999</v>
      </c>
      <c r="GJ58" s="130">
        <v>-0.2074</v>
      </c>
      <c r="GK58" s="48">
        <v>-0.23100000000000001</v>
      </c>
      <c r="GL58" s="85">
        <v>-0.23649999999999999</v>
      </c>
      <c r="GM58" s="130">
        <v>-0.20880000000000001</v>
      </c>
      <c r="GN58" s="48">
        <v>-0.20100000000000001</v>
      </c>
      <c r="GO58" s="85">
        <v>-0.2021</v>
      </c>
      <c r="GP58" s="108">
        <v>-0.20530000000000001</v>
      </c>
      <c r="GQ58" s="92"/>
      <c r="GR58" s="92"/>
      <c r="GS58" s="92"/>
      <c r="GT58" s="92"/>
      <c r="GU58" s="92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83">
        <v>-2.1800000000000002</v>
      </c>
      <c r="FY59" s="57">
        <v>-0.94</v>
      </c>
      <c r="FZ59" s="84">
        <v>-9.0399999999999991</v>
      </c>
      <c r="GA59" s="83">
        <v>5.98</v>
      </c>
      <c r="GB59" s="57">
        <v>-7.06</v>
      </c>
      <c r="GC59" s="84">
        <v>-6.1</v>
      </c>
      <c r="GD59" s="83">
        <v>3.68</v>
      </c>
      <c r="GE59" s="57">
        <v>-1.86</v>
      </c>
      <c r="GF59" s="84">
        <v>-1.62</v>
      </c>
      <c r="GG59" s="83">
        <v>0.4</v>
      </c>
      <c r="GH59" s="57">
        <v>1.64</v>
      </c>
      <c r="GI59" s="84">
        <v>5.82</v>
      </c>
      <c r="GJ59" s="83">
        <v>2.54</v>
      </c>
      <c r="GK59" s="57">
        <v>5.2</v>
      </c>
      <c r="GL59" s="84">
        <v>6.22</v>
      </c>
      <c r="GM59" s="83">
        <v>-16.260000000000002</v>
      </c>
      <c r="GN59" s="57">
        <v>-4.5</v>
      </c>
      <c r="GO59" s="84">
        <v>1.96</v>
      </c>
      <c r="GP59" s="113">
        <v>2.7</v>
      </c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6">
        <v>1.89E-2</v>
      </c>
      <c r="FM60" s="453">
        <v>1.0200000000000001E-2</v>
      </c>
      <c r="FN60" s="455">
        <v>1.14E-2</v>
      </c>
      <c r="FO60" s="460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7">
        <v>1.1599999999999999E-2</v>
      </c>
      <c r="FW60" s="465">
        <v>1.1599999999999999E-2</v>
      </c>
      <c r="FX60" s="456">
        <v>6.1999999999999998E-3</v>
      </c>
      <c r="FY60" s="459">
        <v>1.2800000000000001E-2</v>
      </c>
      <c r="FZ60" s="449">
        <v>3.2800000000000003E-2</v>
      </c>
      <c r="GA60" s="460">
        <v>2.5700000000000001E-2</v>
      </c>
      <c r="GB60" s="453">
        <v>2.1600000000000001E-2</v>
      </c>
      <c r="GC60" s="465">
        <v>2.6200000000000001E-2</v>
      </c>
      <c r="GD60" s="411">
        <v>2.12E-2</v>
      </c>
      <c r="GE60" s="450">
        <v>4.4600000000000001E-2</v>
      </c>
      <c r="GF60" s="451">
        <v>3.5400000000000001E-2</v>
      </c>
      <c r="GG60" s="460">
        <v>1.2999999999999999E-2</v>
      </c>
      <c r="GH60" s="459">
        <v>1.54E-2</v>
      </c>
      <c r="GI60" s="462">
        <v>1.9E-2</v>
      </c>
      <c r="GJ60" s="454">
        <v>1.15E-2</v>
      </c>
      <c r="GK60" s="370">
        <v>2.2599999999999999E-2</v>
      </c>
      <c r="GL60" s="455">
        <v>1.7899999999999999E-2</v>
      </c>
      <c r="GM60" s="464">
        <v>2.7699999999999999E-2</v>
      </c>
      <c r="GN60" s="370">
        <v>1.46E-2</v>
      </c>
      <c r="GO60" s="448">
        <v>1.15E-2</v>
      </c>
      <c r="GP60" s="470">
        <v>2.2599999999999999E-2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6">
        <v>-1.3599999999999999E-2</v>
      </c>
      <c r="FP61" s="457">
        <v>-1.04E-2</v>
      </c>
      <c r="FQ61" s="448">
        <v>-1.9199999999999998E-2</v>
      </c>
      <c r="FR61" s="464">
        <v>-1.9E-2</v>
      </c>
      <c r="FS61" s="459">
        <v>-1.06E-2</v>
      </c>
      <c r="FT61" s="462">
        <v>-8.8999999999999999E-3</v>
      </c>
      <c r="FU61" s="454">
        <v>-8.3000000000000001E-3</v>
      </c>
      <c r="FV61" s="459">
        <v>-7.7000000000000002E-3</v>
      </c>
      <c r="FW61" s="455">
        <v>-5.3E-3</v>
      </c>
      <c r="FX61" s="460">
        <v>-1.2699999999999999E-2</v>
      </c>
      <c r="FY61" s="370">
        <v>-2.35E-2</v>
      </c>
      <c r="FZ61" s="451">
        <v>-4.3200000000000002E-2</v>
      </c>
      <c r="GA61" s="456">
        <v>-1.55E-2</v>
      </c>
      <c r="GB61" s="370">
        <v>-0.04</v>
      </c>
      <c r="GC61" s="462">
        <v>-1.4800000000000001E-2</v>
      </c>
      <c r="GD61" s="467">
        <v>-1.0699999999999999E-2</v>
      </c>
      <c r="GE61" s="461">
        <v>-4.5199999999999997E-2</v>
      </c>
      <c r="GF61" s="448">
        <v>-2.5700000000000001E-2</v>
      </c>
      <c r="GG61" s="411">
        <v>-2.0500000000000001E-2</v>
      </c>
      <c r="GH61" s="450">
        <v>-1.7999999999999999E-2</v>
      </c>
      <c r="GI61" s="452">
        <v>-1.4E-2</v>
      </c>
      <c r="GJ61" s="464">
        <v>-1.2E-2</v>
      </c>
      <c r="GK61" s="450">
        <v>-2.3599999999999999E-2</v>
      </c>
      <c r="GL61" s="469">
        <v>-2.58E-2</v>
      </c>
      <c r="GM61" s="460">
        <v>-9.6699999999999994E-2</v>
      </c>
      <c r="GN61" s="459">
        <v>-1.6799999999999999E-2</v>
      </c>
      <c r="GO61" s="469">
        <v>-1.4200000000000001E-2</v>
      </c>
      <c r="GP61" s="372">
        <v>-1.47E-2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3">
        <v>1.78E-2</v>
      </c>
      <c r="FU62" s="138"/>
      <c r="FV62" s="139"/>
      <c r="FW62" s="373">
        <v>1.2800000000000001E-2</v>
      </c>
      <c r="FX62" s="138" t="s">
        <v>62</v>
      </c>
      <c r="FY62" s="139"/>
      <c r="FZ62" s="373">
        <v>3.2500000000000001E-2</v>
      </c>
      <c r="GA62" s="138"/>
      <c r="GB62" s="139"/>
      <c r="GC62" s="373">
        <v>1.9199999999999998E-2</v>
      </c>
      <c r="GD62" s="138"/>
      <c r="GE62" s="139"/>
      <c r="GF62" s="371">
        <v>6.5100000000000005E-2</v>
      </c>
      <c r="GG62" s="138"/>
      <c r="GH62" s="139"/>
      <c r="GI62" s="446">
        <v>2.8199999999999999E-2</v>
      </c>
      <c r="GJ62" s="138"/>
      <c r="GK62" s="139" t="s">
        <v>62</v>
      </c>
      <c r="GL62" s="463">
        <v>3.3000000000000002E-2</v>
      </c>
      <c r="GM62" s="138"/>
      <c r="GN62" s="139"/>
      <c r="GO62" s="468">
        <v>3.44E-2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8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3">
        <v>-2.1299999999999999E-2</v>
      </c>
      <c r="FX63" s="138" t="s">
        <v>62</v>
      </c>
      <c r="FY63" s="139" t="s">
        <v>62</v>
      </c>
      <c r="FZ63" s="371">
        <v>-6.5299999999999997E-2</v>
      </c>
      <c r="GA63" s="138" t="s">
        <v>62</v>
      </c>
      <c r="GB63" s="139" t="s">
        <v>62</v>
      </c>
      <c r="GC63" s="371">
        <v>-3.32E-2</v>
      </c>
      <c r="GD63" s="138" t="s">
        <v>62</v>
      </c>
      <c r="GE63" s="139" t="s">
        <v>62</v>
      </c>
      <c r="GF63" s="466">
        <v>-5.04E-2</v>
      </c>
      <c r="GG63" s="138" t="s">
        <v>62</v>
      </c>
      <c r="GH63" s="139" t="s">
        <v>62</v>
      </c>
      <c r="GI63" s="468">
        <v>-1.89E-2</v>
      </c>
      <c r="GJ63" s="138" t="s">
        <v>62</v>
      </c>
      <c r="GK63" s="139" t="s">
        <v>62</v>
      </c>
      <c r="GL63" s="468">
        <v>-4.1099999999999998E-2</v>
      </c>
      <c r="GM63" s="138" t="s">
        <v>62</v>
      </c>
      <c r="GN63" s="139" t="s">
        <v>62</v>
      </c>
      <c r="GO63" s="446">
        <v>-0.1031</v>
      </c>
      <c r="GP63" t="s">
        <v>62</v>
      </c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61">
        <v>147.82</v>
      </c>
      <c r="FY64" s="257">
        <v>147.47</v>
      </c>
      <c r="FZ64" s="262">
        <v>146.07</v>
      </c>
      <c r="GA64" s="261">
        <v>146</v>
      </c>
      <c r="GB64" s="257">
        <v>145.01</v>
      </c>
      <c r="GC64" s="262">
        <v>145.25</v>
      </c>
      <c r="GD64" s="261">
        <v>145.62</v>
      </c>
      <c r="GE64" s="257">
        <v>145.02000000000001</v>
      </c>
      <c r="GF64" s="262">
        <v>1.3123</v>
      </c>
      <c r="GG64" s="268">
        <v>1.3101</v>
      </c>
      <c r="GH64" s="218">
        <v>1.3107</v>
      </c>
      <c r="GI64" s="258">
        <v>1.3098000000000001</v>
      </c>
      <c r="GJ64" s="261">
        <v>145.36000000000001</v>
      </c>
      <c r="GK64" s="257">
        <v>146.19999999999999</v>
      </c>
      <c r="GL64" s="262">
        <v>146.09</v>
      </c>
      <c r="GM64" s="261">
        <v>145.78</v>
      </c>
      <c r="GN64" s="257">
        <v>146.06</v>
      </c>
      <c r="GO64" s="262">
        <v>145.79</v>
      </c>
      <c r="GP64" s="257">
        <v>1.3127</v>
      </c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64" t="s">
        <v>52</v>
      </c>
      <c r="FY65" s="188" t="s">
        <v>52</v>
      </c>
      <c r="FZ65" s="199" t="s">
        <v>52</v>
      </c>
      <c r="GA65" s="164" t="s">
        <v>52</v>
      </c>
      <c r="GB65" s="188" t="s">
        <v>52</v>
      </c>
      <c r="GC65" s="199" t="s">
        <v>52</v>
      </c>
      <c r="GD65" s="164" t="s">
        <v>52</v>
      </c>
      <c r="GE65" s="188" t="s">
        <v>52</v>
      </c>
      <c r="GF65" s="199" t="s">
        <v>51</v>
      </c>
      <c r="GG65" s="237" t="s">
        <v>51</v>
      </c>
      <c r="GH65" s="23" t="s">
        <v>51</v>
      </c>
      <c r="GI65" s="233" t="s">
        <v>51</v>
      </c>
      <c r="GJ65" s="164" t="s">
        <v>52</v>
      </c>
      <c r="GK65" s="188" t="s">
        <v>52</v>
      </c>
      <c r="GL65" s="199" t="s">
        <v>52</v>
      </c>
      <c r="GM65" s="164" t="s">
        <v>52</v>
      </c>
      <c r="GN65" s="188" t="s">
        <v>52</v>
      </c>
      <c r="GO65" s="199" t="s">
        <v>52</v>
      </c>
      <c r="GP65" s="188" t="s">
        <v>51</v>
      </c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Q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" si="106">SUM(FU51, -FU58)</f>
        <v>0.60680000000000001</v>
      </c>
      <c r="FV66" s="115">
        <f t="shared" ref="FV66" si="107">SUM(FV51, -FV58)</f>
        <v>0.61009999999999998</v>
      </c>
      <c r="FW66" s="175">
        <f t="shared" ref="FW66" si="108">SUM(FW51, -FW58)</f>
        <v>0.6119</v>
      </c>
      <c r="FX66" s="153">
        <f t="shared" ref="FX66" si="109">SUM(FX51, -FX58)</f>
        <v>0.61919999999999997</v>
      </c>
      <c r="FY66" s="115">
        <f t="shared" ref="FY66" si="110">SUM(FY51, -FY58)</f>
        <v>0.59589999999999999</v>
      </c>
      <c r="FZ66" s="175">
        <f t="shared" ref="FZ66" si="111">SUM(FZ51, -FZ58)</f>
        <v>0.51990000000000003</v>
      </c>
      <c r="GA66" s="153">
        <f t="shared" ref="GA66" si="112">SUM(GA51, -GA58)</f>
        <v>0.52099999999999991</v>
      </c>
      <c r="GB66" s="115">
        <f t="shared" ref="GB66" si="113">SUM(GB51, -GB58)</f>
        <v>0.4627</v>
      </c>
      <c r="GC66" s="175">
        <f t="shared" ref="GC66" si="114">SUM(GC51, -GC58)</f>
        <v>0.4773</v>
      </c>
      <c r="GD66" s="153">
        <f t="shared" ref="GD66" si="115">SUM(GD51, -GD58)</f>
        <v>0.50340000000000007</v>
      </c>
      <c r="GE66" s="115">
        <f t="shared" ref="GE66" si="116">SUM(GE51, -GE58)</f>
        <v>0.46730000000000005</v>
      </c>
      <c r="GF66" s="179">
        <f t="shared" ref="GF66:GO66" si="117">SUM(GF51, -GF58)</f>
        <v>0.49370000000000003</v>
      </c>
      <c r="GG66" s="224">
        <f t="shared" si="117"/>
        <v>0.48399999999999999</v>
      </c>
      <c r="GH66" s="15">
        <f t="shared" si="117"/>
        <v>0.48039999999999994</v>
      </c>
      <c r="GI66" s="151">
        <f t="shared" si="117"/>
        <v>0.4829</v>
      </c>
      <c r="GJ66" s="153">
        <f t="shared" si="117"/>
        <v>0.49329999999999996</v>
      </c>
      <c r="GK66" s="115">
        <f t="shared" si="117"/>
        <v>0.53949999999999998</v>
      </c>
      <c r="GL66" s="175">
        <f t="shared" si="117"/>
        <v>0.53489999999999993</v>
      </c>
      <c r="GM66" s="153">
        <f t="shared" si="117"/>
        <v>0.52110000000000001</v>
      </c>
      <c r="GN66" s="115">
        <f t="shared" si="117"/>
        <v>0.52790000000000004</v>
      </c>
      <c r="GO66" s="175">
        <f t="shared" si="117"/>
        <v>0.52929999999999999</v>
      </c>
      <c r="GP66" s="120">
        <f>SUM(GP51, -GP58)</f>
        <v>0.52380000000000004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>SUM(GU51, -GU58)</f>
        <v>0</v>
      </c>
      <c r="GV66" s="6">
        <f t="shared" ref="GV66:HA66" si="118">SUM(GV51, -GV58)</f>
        <v>0</v>
      </c>
      <c r="GW66" s="6">
        <f t="shared" si="118"/>
        <v>0</v>
      </c>
      <c r="GX66" s="6">
        <f t="shared" si="118"/>
        <v>0</v>
      </c>
      <c r="GY66" s="6">
        <f t="shared" si="118"/>
        <v>0</v>
      </c>
      <c r="GZ66" s="6">
        <f t="shared" si="118"/>
        <v>0</v>
      </c>
      <c r="HA66" s="6">
        <f t="shared" si="118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9">SUM(JM51, -JM58)</f>
        <v>0</v>
      </c>
      <c r="JN66" s="6">
        <f t="shared" si="119"/>
        <v>0</v>
      </c>
      <c r="JO66" s="6">
        <f t="shared" si="119"/>
        <v>0</v>
      </c>
      <c r="JP66" s="6">
        <f t="shared" si="119"/>
        <v>0</v>
      </c>
      <c r="JQ66" s="6">
        <f t="shared" si="119"/>
        <v>0</v>
      </c>
      <c r="JR66" s="6">
        <f t="shared" si="119"/>
        <v>0</v>
      </c>
      <c r="JS66" s="6">
        <f t="shared" si="119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64" t="s">
        <v>51</v>
      </c>
      <c r="FY67" s="188" t="s">
        <v>51</v>
      </c>
      <c r="FZ67" s="199" t="s">
        <v>51</v>
      </c>
      <c r="GA67" s="164" t="s">
        <v>51</v>
      </c>
      <c r="GB67" s="188" t="s">
        <v>51</v>
      </c>
      <c r="GC67" s="199" t="s">
        <v>51</v>
      </c>
      <c r="GD67" s="164" t="s">
        <v>51</v>
      </c>
      <c r="GE67" s="188" t="s">
        <v>51</v>
      </c>
      <c r="GF67" s="199" t="s">
        <v>52</v>
      </c>
      <c r="GG67" s="237" t="s">
        <v>52</v>
      </c>
      <c r="GH67" s="23" t="s">
        <v>52</v>
      </c>
      <c r="GI67" s="233" t="s">
        <v>52</v>
      </c>
      <c r="GJ67" s="164" t="s">
        <v>51</v>
      </c>
      <c r="GK67" s="188" t="s">
        <v>51</v>
      </c>
      <c r="GL67" s="199" t="s">
        <v>51</v>
      </c>
      <c r="GM67" s="164" t="s">
        <v>51</v>
      </c>
      <c r="GN67" s="188" t="s">
        <v>51</v>
      </c>
      <c r="GO67" s="199" t="s">
        <v>51</v>
      </c>
      <c r="GP67" s="188" t="s">
        <v>52</v>
      </c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20">SUM(K51, -K57)</f>
        <v>0.16620000000000001</v>
      </c>
      <c r="L68" s="179">
        <f t="shared" si="120"/>
        <v>0.19230000000000003</v>
      </c>
      <c r="M68" s="146">
        <f t="shared" si="120"/>
        <v>0.17859999999999998</v>
      </c>
      <c r="N68" s="120">
        <f t="shared" si="120"/>
        <v>0.16650000000000001</v>
      </c>
      <c r="O68" s="179">
        <f t="shared" si="120"/>
        <v>0.18559999999999999</v>
      </c>
      <c r="P68" s="146">
        <f t="shared" si="120"/>
        <v>0.20569999999999999</v>
      </c>
      <c r="Q68" s="120">
        <f t="shared" si="120"/>
        <v>0.1983</v>
      </c>
      <c r="R68" s="179">
        <f t="shared" si="120"/>
        <v>0.21210000000000001</v>
      </c>
      <c r="S68" s="225">
        <f t="shared" si="120"/>
        <v>0.23520000000000002</v>
      </c>
      <c r="T68" s="15">
        <f t="shared" si="120"/>
        <v>0.22940000000000002</v>
      </c>
      <c r="U68" s="149">
        <f t="shared" ref="U68:Z68" si="121">SUM(U51, -U57)</f>
        <v>0.2127</v>
      </c>
      <c r="V68" s="225">
        <f t="shared" si="121"/>
        <v>0.2097</v>
      </c>
      <c r="W68" s="96">
        <f t="shared" si="121"/>
        <v>0.23599999999999999</v>
      </c>
      <c r="X68" s="151">
        <f t="shared" si="121"/>
        <v>0.2268</v>
      </c>
      <c r="Y68" s="146">
        <f t="shared" si="121"/>
        <v>0.2455</v>
      </c>
      <c r="Z68" s="120">
        <f t="shared" si="121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22">SUM(AK52, -AK58)</f>
        <v>0.23170000000000002</v>
      </c>
      <c r="AL68" s="93">
        <f t="shared" si="122"/>
        <v>0.2545</v>
      </c>
      <c r="AM68" s="150">
        <f t="shared" si="122"/>
        <v>0.29559999999999997</v>
      </c>
      <c r="AN68" s="144">
        <f t="shared" si="122"/>
        <v>0.29559999999999997</v>
      </c>
      <c r="AO68" s="116">
        <f t="shared" si="122"/>
        <v>0.30189999999999995</v>
      </c>
      <c r="AP68" s="176">
        <f t="shared" si="122"/>
        <v>0.27779999999999999</v>
      </c>
      <c r="AQ68" s="144">
        <f t="shared" si="122"/>
        <v>0.28659999999999997</v>
      </c>
      <c r="AR68" s="116">
        <f t="shared" si="122"/>
        <v>0.28660000000000002</v>
      </c>
      <c r="AS68" s="176">
        <f t="shared" si="122"/>
        <v>0.28949999999999998</v>
      </c>
      <c r="AT68" s="226">
        <f t="shared" si="122"/>
        <v>0.26090000000000002</v>
      </c>
      <c r="AU68" s="93">
        <f t="shared" si="122"/>
        <v>0.25990000000000002</v>
      </c>
      <c r="AV68" s="151">
        <f t="shared" si="122"/>
        <v>0.29270000000000002</v>
      </c>
      <c r="AW68" s="146">
        <f t="shared" si="122"/>
        <v>0.3024</v>
      </c>
      <c r="AX68" s="120">
        <f t="shared" si="122"/>
        <v>0.31730000000000003</v>
      </c>
      <c r="AY68" s="179">
        <f t="shared" si="122"/>
        <v>0.28070000000000001</v>
      </c>
      <c r="AZ68" s="146">
        <f t="shared" si="122"/>
        <v>0.26910000000000001</v>
      </c>
      <c r="BA68" s="120">
        <f t="shared" si="122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23">SUM(BD52, -BD58)</f>
        <v>0.30430000000000001</v>
      </c>
      <c r="BE68" s="179">
        <f t="shared" si="123"/>
        <v>0.3382</v>
      </c>
      <c r="BF68" s="146">
        <f t="shared" si="123"/>
        <v>0.32930000000000004</v>
      </c>
      <c r="BG68" s="120">
        <f t="shared" si="123"/>
        <v>0.31999999999999995</v>
      </c>
      <c r="BH68" s="179">
        <f t="shared" si="123"/>
        <v>0.30209999999999998</v>
      </c>
      <c r="BI68" s="146">
        <f t="shared" si="123"/>
        <v>0.30149999999999999</v>
      </c>
      <c r="BJ68" s="115">
        <f>SUM(BJ51, -BJ57)</f>
        <v>0.32200000000000001</v>
      </c>
      <c r="BK68" s="179">
        <f t="shared" ref="BK68:BQ68" si="124">SUM(BK52, -BK58)</f>
        <v>0.32019999999999998</v>
      </c>
      <c r="BL68" s="146">
        <f t="shared" si="124"/>
        <v>0.34360000000000002</v>
      </c>
      <c r="BM68" s="120">
        <f t="shared" si="124"/>
        <v>0.36709999999999998</v>
      </c>
      <c r="BN68" s="179">
        <f t="shared" si="124"/>
        <v>0.37239999999999995</v>
      </c>
      <c r="BO68" s="120">
        <f t="shared" si="124"/>
        <v>0.38129999999999997</v>
      </c>
      <c r="BP68" s="120">
        <f t="shared" si="124"/>
        <v>0.38109999999999999</v>
      </c>
      <c r="BQ68" s="116">
        <f t="shared" si="124"/>
        <v>0.39739999999999998</v>
      </c>
      <c r="BS68" s="146">
        <f t="shared" ref="BS68:CK68" si="125">SUM(BS52, -BS58)</f>
        <v>0.37659999999999999</v>
      </c>
      <c r="BT68" s="116">
        <f t="shared" si="125"/>
        <v>0.371</v>
      </c>
      <c r="BU68" s="176">
        <f t="shared" si="125"/>
        <v>0.37480000000000002</v>
      </c>
      <c r="BV68" s="146">
        <f t="shared" si="125"/>
        <v>0.37819999999999998</v>
      </c>
      <c r="BW68" s="120">
        <f t="shared" si="125"/>
        <v>0.37370000000000003</v>
      </c>
      <c r="BX68" s="176">
        <f t="shared" si="125"/>
        <v>0.372</v>
      </c>
      <c r="BY68" s="226">
        <f t="shared" si="125"/>
        <v>0.41650000000000004</v>
      </c>
      <c r="BZ68" s="93">
        <f t="shared" si="125"/>
        <v>0.42730000000000001</v>
      </c>
      <c r="CA68" s="150">
        <f t="shared" si="125"/>
        <v>0.3987</v>
      </c>
      <c r="CB68" s="146">
        <f t="shared" si="125"/>
        <v>0.33439999999999998</v>
      </c>
      <c r="CC68" s="120">
        <f t="shared" si="125"/>
        <v>0.34109999999999996</v>
      </c>
      <c r="CD68" s="179">
        <f t="shared" si="125"/>
        <v>0.34699999999999998</v>
      </c>
      <c r="CE68" s="146">
        <f t="shared" si="125"/>
        <v>0.34620000000000001</v>
      </c>
      <c r="CF68" s="120">
        <f t="shared" si="125"/>
        <v>0.32150000000000001</v>
      </c>
      <c r="CG68" s="179">
        <f t="shared" si="125"/>
        <v>0.35730000000000001</v>
      </c>
      <c r="CH68" s="146">
        <f t="shared" si="125"/>
        <v>0.34920000000000001</v>
      </c>
      <c r="CI68" s="120">
        <f t="shared" si="125"/>
        <v>0.35310000000000002</v>
      </c>
      <c r="CJ68" s="179">
        <f t="shared" si="125"/>
        <v>0.33829999999999999</v>
      </c>
      <c r="CK68" s="146">
        <f t="shared" si="125"/>
        <v>0.32700000000000001</v>
      </c>
      <c r="CL68" s="120">
        <f t="shared" ref="CL68:CR68" si="126">SUM(CL52, -CL58)</f>
        <v>0.34289999999999998</v>
      </c>
      <c r="CM68" s="179">
        <f t="shared" si="126"/>
        <v>0.31979999999999997</v>
      </c>
      <c r="CN68" s="146">
        <f t="shared" si="126"/>
        <v>0.32979999999999998</v>
      </c>
      <c r="CO68" s="120">
        <f t="shared" si="126"/>
        <v>0.35650000000000004</v>
      </c>
      <c r="CP68" s="179">
        <f t="shared" si="126"/>
        <v>0.36570000000000003</v>
      </c>
      <c r="CQ68" s="146">
        <f t="shared" si="126"/>
        <v>0.38119999999999998</v>
      </c>
      <c r="CR68" s="120">
        <f t="shared" si="126"/>
        <v>0.37290000000000001</v>
      </c>
      <c r="CS68" s="179">
        <f>SUM(CS51, -CS57)</f>
        <v>0.36199999999999999</v>
      </c>
      <c r="CT68" s="153">
        <f t="shared" ref="CT68:DN68" si="127">SUM(CT52, -CT58)</f>
        <v>0.37779999999999997</v>
      </c>
      <c r="CU68" s="115">
        <f t="shared" si="127"/>
        <v>0.37570000000000003</v>
      </c>
      <c r="CV68" s="175">
        <f t="shared" si="127"/>
        <v>0.35199999999999998</v>
      </c>
      <c r="CW68" s="153">
        <f t="shared" si="127"/>
        <v>0.3402</v>
      </c>
      <c r="CX68" s="115">
        <f t="shared" si="127"/>
        <v>0.38439999999999996</v>
      </c>
      <c r="CY68" s="175">
        <f t="shared" si="127"/>
        <v>0.3821</v>
      </c>
      <c r="CZ68" s="153">
        <f t="shared" si="127"/>
        <v>0.37609999999999999</v>
      </c>
      <c r="DA68" s="115">
        <f t="shared" si="127"/>
        <v>0.37839999999999996</v>
      </c>
      <c r="DB68" s="179">
        <f t="shared" si="127"/>
        <v>0.37219999999999998</v>
      </c>
      <c r="DC68" s="146">
        <f t="shared" si="127"/>
        <v>0.37109999999999999</v>
      </c>
      <c r="DD68" s="120">
        <f t="shared" si="127"/>
        <v>0.38900000000000001</v>
      </c>
      <c r="DE68" s="179">
        <f t="shared" si="127"/>
        <v>0.40539999999999998</v>
      </c>
      <c r="DF68" s="146">
        <f t="shared" si="127"/>
        <v>0.42230000000000001</v>
      </c>
      <c r="DG68" s="120">
        <f t="shared" si="127"/>
        <v>0.4173</v>
      </c>
      <c r="DH68" s="179">
        <f t="shared" si="127"/>
        <v>0.42520000000000002</v>
      </c>
      <c r="DI68" s="146">
        <f t="shared" si="127"/>
        <v>0.42180000000000001</v>
      </c>
      <c r="DJ68" s="120">
        <f t="shared" si="127"/>
        <v>0.4279</v>
      </c>
      <c r="DK68" s="179">
        <f t="shared" si="127"/>
        <v>0.40039999999999998</v>
      </c>
      <c r="DL68" s="120">
        <f t="shared" si="127"/>
        <v>0.40390000000000004</v>
      </c>
      <c r="DM68" s="120">
        <f t="shared" si="127"/>
        <v>0.3957</v>
      </c>
      <c r="DN68" s="330">
        <f t="shared" si="127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8">SUM(DQ51, -DQ57)</f>
        <v>0.44079999999999997</v>
      </c>
      <c r="DR68" s="153">
        <f t="shared" si="128"/>
        <v>0.45929999999999999</v>
      </c>
      <c r="DS68" s="115">
        <f t="shared" si="128"/>
        <v>0.49309999999999998</v>
      </c>
      <c r="DT68" s="175">
        <f t="shared" si="128"/>
        <v>0.50080000000000002</v>
      </c>
      <c r="DU68" s="153">
        <f t="shared" si="128"/>
        <v>0.49399999999999999</v>
      </c>
      <c r="DV68" s="115">
        <f t="shared" si="128"/>
        <v>0.5464</v>
      </c>
      <c r="DW68" s="175">
        <f t="shared" si="128"/>
        <v>0.56799999999999995</v>
      </c>
      <c r="DX68" s="115">
        <f t="shared" si="128"/>
        <v>0.53810000000000002</v>
      </c>
      <c r="DY68" s="120">
        <f t="shared" si="128"/>
        <v>0.52139999999999997</v>
      </c>
      <c r="DZ68" s="120">
        <f t="shared" si="128"/>
        <v>0.53939999999999999</v>
      </c>
      <c r="EA68" s="6">
        <f t="shared" si="128"/>
        <v>0</v>
      </c>
      <c r="EB68" s="6">
        <f t="shared" si="128"/>
        <v>0</v>
      </c>
      <c r="EC68" s="6">
        <f t="shared" si="128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9">SUM(EK51, -EK57)</f>
        <v>0.53959999999999997</v>
      </c>
      <c r="EL68" s="120">
        <f t="shared" si="129"/>
        <v>0.53439999999999999</v>
      </c>
      <c r="EM68" s="179">
        <f t="shared" si="129"/>
        <v>0.51929999999999998</v>
      </c>
      <c r="EN68" s="146">
        <f t="shared" si="129"/>
        <v>0.55420000000000003</v>
      </c>
      <c r="EO68" s="120">
        <f t="shared" si="129"/>
        <v>0.53920000000000001</v>
      </c>
      <c r="EP68" s="179">
        <f t="shared" si="129"/>
        <v>0.50639999999999996</v>
      </c>
      <c r="EQ68" s="146">
        <f t="shared" si="129"/>
        <v>0.51200000000000001</v>
      </c>
      <c r="ER68" s="120">
        <f t="shared" si="129"/>
        <v>0.49129999999999996</v>
      </c>
      <c r="ES68" s="179">
        <f t="shared" si="129"/>
        <v>0.55149999999999999</v>
      </c>
      <c r="ET68" s="146">
        <f t="shared" si="129"/>
        <v>0.53849999999999998</v>
      </c>
      <c r="EU68" s="120">
        <f t="shared" si="129"/>
        <v>0.5353</v>
      </c>
      <c r="EV68" s="179">
        <f t="shared" si="129"/>
        <v>0.55289999999999995</v>
      </c>
      <c r="EW68" s="146">
        <f t="shared" si="129"/>
        <v>0.54709999999999992</v>
      </c>
      <c r="EX68" s="115">
        <f t="shared" si="129"/>
        <v>0.53580000000000005</v>
      </c>
      <c r="EY68" s="175">
        <f t="shared" ref="EY68:FB68" si="130">SUM(EY51, -EY57)</f>
        <v>0.49740000000000001</v>
      </c>
      <c r="EZ68" s="153">
        <f t="shared" si="130"/>
        <v>0.46350000000000002</v>
      </c>
      <c r="FA68" s="115">
        <f t="shared" si="130"/>
        <v>0.45340000000000003</v>
      </c>
      <c r="FB68" s="175">
        <f t="shared" si="130"/>
        <v>0.43049999999999999</v>
      </c>
      <c r="FC68" s="420">
        <f t="shared" ref="FC68" si="131">SUM(FC51, -FC57)</f>
        <v>0.41459999999999997</v>
      </c>
      <c r="FD68" s="377">
        <f t="shared" ref="FD68:FE68" si="132">SUM(FD51, -FD57)</f>
        <v>0.42659999999999998</v>
      </c>
      <c r="FE68" s="421">
        <f t="shared" si="132"/>
        <v>0.51949999999999996</v>
      </c>
      <c r="FF68" s="153">
        <f t="shared" ref="FF68:FG68" si="133">SUM(FF51, -FF57)</f>
        <v>0.56230000000000002</v>
      </c>
      <c r="FG68" s="115">
        <f t="shared" si="133"/>
        <v>0.45320000000000005</v>
      </c>
      <c r="FH68" s="175">
        <f t="shared" ref="FH68:FI68" si="134">SUM(FH51, -FH57)</f>
        <v>0.4793</v>
      </c>
      <c r="FI68" s="153">
        <f t="shared" si="134"/>
        <v>0.48919999999999997</v>
      </c>
      <c r="FJ68" s="115">
        <f t="shared" ref="FJ68" si="135">SUM(FJ51, -FJ57)</f>
        <v>0.53710000000000002</v>
      </c>
      <c r="FK68" s="175">
        <f t="shared" ref="FK68" si="136">SUM(FK51, -FK57)</f>
        <v>0.63319999999999999</v>
      </c>
      <c r="FL68" s="146">
        <f t="shared" ref="FL68:FQ68" si="137">SUM(FL51, -FL57)</f>
        <v>0.61640000000000006</v>
      </c>
      <c r="FM68" s="120">
        <f t="shared" si="137"/>
        <v>0.59840000000000004</v>
      </c>
      <c r="FN68" s="179">
        <f t="shared" si="137"/>
        <v>0.58979999999999999</v>
      </c>
      <c r="FO68" s="146">
        <f t="shared" si="137"/>
        <v>0.58499999999999996</v>
      </c>
      <c r="FP68" s="120">
        <f t="shared" si="137"/>
        <v>0.60450000000000004</v>
      </c>
      <c r="FQ68" s="179">
        <f t="shared" si="137"/>
        <v>0.60589999999999999</v>
      </c>
      <c r="FR68" s="146">
        <f t="shared" ref="FR68" si="138">SUM(FR51, -FR57)</f>
        <v>0.60440000000000005</v>
      </c>
      <c r="FS68" s="120">
        <f t="shared" ref="FS68:FT68" si="139">SUM(FS51, -FS57)</f>
        <v>0.58129999999999993</v>
      </c>
      <c r="FT68" s="179">
        <f t="shared" si="139"/>
        <v>0.57499999999999996</v>
      </c>
      <c r="FU68" s="146">
        <f t="shared" ref="FU68" si="140">SUM(FU51, -FU57)</f>
        <v>0.58199999999999996</v>
      </c>
      <c r="FV68" s="120">
        <f t="shared" ref="FV68" si="141">SUM(FV51, -FV57)</f>
        <v>0.58099999999999996</v>
      </c>
      <c r="FW68" s="179">
        <f t="shared" ref="FW68" si="142">SUM(FW51, -FW57)</f>
        <v>0.56720000000000004</v>
      </c>
      <c r="FX68" s="146">
        <f t="shared" ref="FX68" si="143">SUM(FX51, -FX57)</f>
        <v>0.56420000000000003</v>
      </c>
      <c r="FY68" s="120">
        <f t="shared" ref="FY68" si="144">SUM(FY51, -FY57)</f>
        <v>0.53859999999999997</v>
      </c>
      <c r="FZ68" s="179">
        <f t="shared" ref="FZ68" si="145">SUM(FZ51, -FZ57)</f>
        <v>0.46939999999999998</v>
      </c>
      <c r="GA68" s="146">
        <f t="shared" ref="GA68" si="146">SUM(GA51, -GA57)</f>
        <v>0.47499999999999998</v>
      </c>
      <c r="GB68" s="120">
        <f t="shared" ref="GB68" si="147">SUM(GB51, -GB57)</f>
        <v>0.43679999999999997</v>
      </c>
      <c r="GC68" s="179">
        <f t="shared" ref="GC68" si="148">SUM(GC51, -GC57)</f>
        <v>0.41699999999999998</v>
      </c>
      <c r="GD68" s="146">
        <f t="shared" ref="GD68" si="149">SUM(GD51, -GD57)</f>
        <v>0.44890000000000002</v>
      </c>
      <c r="GE68" s="120">
        <f t="shared" ref="GE68" si="150">SUM(GE51, -GE57)</f>
        <v>0.46040000000000003</v>
      </c>
      <c r="GF68" s="175">
        <f t="shared" ref="GF68:GO68" si="151">SUM(GF51, -GF57)</f>
        <v>0.4778</v>
      </c>
      <c r="GG68" s="230">
        <f t="shared" si="151"/>
        <v>0.45589999999999997</v>
      </c>
      <c r="GH68" s="94">
        <f t="shared" si="151"/>
        <v>0.47709999999999997</v>
      </c>
      <c r="GI68" s="145">
        <f t="shared" si="151"/>
        <v>0.47989999999999999</v>
      </c>
      <c r="GJ68" s="146">
        <f t="shared" si="151"/>
        <v>0.48719999999999997</v>
      </c>
      <c r="GK68" s="120">
        <f t="shared" si="151"/>
        <v>0.5121</v>
      </c>
      <c r="GL68" s="179">
        <f t="shared" si="151"/>
        <v>0.50890000000000002</v>
      </c>
      <c r="GM68" s="146">
        <f t="shared" si="151"/>
        <v>0.51190000000000002</v>
      </c>
      <c r="GN68" s="120">
        <f t="shared" si="151"/>
        <v>0.51229999999999998</v>
      </c>
      <c r="GO68" s="179">
        <f t="shared" si="151"/>
        <v>0.51780000000000004</v>
      </c>
      <c r="GP68" s="115">
        <f>SUM(GP51, -GP57)</f>
        <v>0.50550000000000006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200" t="s">
        <v>67</v>
      </c>
      <c r="FY69" s="168" t="s">
        <v>67</v>
      </c>
      <c r="FZ69" s="186" t="s">
        <v>67</v>
      </c>
      <c r="GA69" s="200" t="s">
        <v>67</v>
      </c>
      <c r="GB69" s="168" t="s">
        <v>67</v>
      </c>
      <c r="GC69" s="186" t="s">
        <v>67</v>
      </c>
      <c r="GD69" s="200" t="s">
        <v>67</v>
      </c>
      <c r="GE69" s="168" t="s">
        <v>67</v>
      </c>
      <c r="GF69" s="199" t="s">
        <v>44</v>
      </c>
      <c r="GG69" s="228" t="s">
        <v>59</v>
      </c>
      <c r="GH69" s="36" t="s">
        <v>59</v>
      </c>
      <c r="GI69" s="165" t="s">
        <v>59</v>
      </c>
      <c r="GJ69" s="200" t="s">
        <v>67</v>
      </c>
      <c r="GK69" s="168" t="s">
        <v>67</v>
      </c>
      <c r="GL69" s="186" t="s">
        <v>67</v>
      </c>
      <c r="GM69" s="164" t="s">
        <v>44</v>
      </c>
      <c r="GN69" s="188" t="s">
        <v>44</v>
      </c>
      <c r="GO69" s="199" t="s">
        <v>44</v>
      </c>
      <c r="GP69" s="188" t="s">
        <v>44</v>
      </c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52">SUM(L51, -L56)</f>
        <v>0.16260000000000002</v>
      </c>
      <c r="M70" s="146">
        <f t="shared" si="152"/>
        <v>0.1641</v>
      </c>
      <c r="N70" s="120">
        <f t="shared" si="152"/>
        <v>0.16570000000000001</v>
      </c>
      <c r="O70" s="179">
        <f t="shared" si="152"/>
        <v>0.1774</v>
      </c>
      <c r="P70" s="146">
        <f t="shared" si="152"/>
        <v>0.20530000000000001</v>
      </c>
      <c r="Q70" s="120">
        <f t="shared" si="152"/>
        <v>0.19670000000000001</v>
      </c>
      <c r="R70" s="179">
        <f t="shared" si="152"/>
        <v>0.21190000000000001</v>
      </c>
      <c r="S70" s="224">
        <f t="shared" si="152"/>
        <v>0.23110000000000003</v>
      </c>
      <c r="T70" s="96">
        <f t="shared" si="152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53">SUM(AS53, -AS58)</f>
        <v>0.248</v>
      </c>
      <c r="AT70" s="224">
        <f t="shared" si="153"/>
        <v>0.23809999999999998</v>
      </c>
      <c r="AU70" s="15">
        <f t="shared" si="153"/>
        <v>0.25509999999999999</v>
      </c>
      <c r="AV70" s="150">
        <f t="shared" si="153"/>
        <v>0.249</v>
      </c>
      <c r="AW70" s="144">
        <f t="shared" si="153"/>
        <v>0.26829999999999998</v>
      </c>
      <c r="AX70" s="116">
        <f t="shared" si="153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54">SUM(BD51, -BD57)</f>
        <v>0.30359999999999998</v>
      </c>
      <c r="BE70" s="175">
        <f t="shared" si="154"/>
        <v>0.33729999999999999</v>
      </c>
      <c r="BF70" s="153">
        <f t="shared" si="154"/>
        <v>0.31259999999999999</v>
      </c>
      <c r="BG70" s="115">
        <f t="shared" si="154"/>
        <v>0.3034</v>
      </c>
      <c r="BH70" s="175">
        <f t="shared" si="154"/>
        <v>0.30179999999999996</v>
      </c>
      <c r="BI70" s="153">
        <f t="shared" si="154"/>
        <v>0.28360000000000002</v>
      </c>
      <c r="BJ70" s="120">
        <f>SUM(BJ52, -BJ58)</f>
        <v>0.31879999999999997</v>
      </c>
      <c r="BK70" s="176">
        <f t="shared" ref="BK70:BQ70" si="155">SUM(BK53, -BK58)</f>
        <v>0.26200000000000001</v>
      </c>
      <c r="BL70" s="144">
        <f t="shared" si="155"/>
        <v>0.3226</v>
      </c>
      <c r="BM70" s="116">
        <f t="shared" si="155"/>
        <v>0.32889999999999997</v>
      </c>
      <c r="BN70" s="176">
        <f t="shared" si="155"/>
        <v>0.3639</v>
      </c>
      <c r="BO70" s="116">
        <f t="shared" si="155"/>
        <v>0.37929999999999997</v>
      </c>
      <c r="BP70" s="120">
        <f t="shared" si="155"/>
        <v>0.37050000000000005</v>
      </c>
      <c r="BQ70" s="120">
        <f t="shared" si="155"/>
        <v>0.37329999999999997</v>
      </c>
      <c r="BS70" s="144">
        <f t="shared" ref="BS70:CC70" si="156">SUM(BS53, -BS58)</f>
        <v>0.37</v>
      </c>
      <c r="BT70" s="115">
        <f t="shared" si="156"/>
        <v>0.34289999999999998</v>
      </c>
      <c r="BU70" s="179">
        <f t="shared" si="156"/>
        <v>0.36609999999999998</v>
      </c>
      <c r="BV70" s="144">
        <f t="shared" si="156"/>
        <v>0.37419999999999998</v>
      </c>
      <c r="BW70" s="116">
        <f t="shared" si="156"/>
        <v>0.36470000000000002</v>
      </c>
      <c r="BX70" s="179">
        <f t="shared" si="156"/>
        <v>0.36280000000000001</v>
      </c>
      <c r="BY70" s="224">
        <f t="shared" si="156"/>
        <v>0.37780000000000002</v>
      </c>
      <c r="BZ70" s="94">
        <f t="shared" si="156"/>
        <v>0.38500000000000001</v>
      </c>
      <c r="CA70" s="145">
        <f t="shared" si="156"/>
        <v>0.36849999999999999</v>
      </c>
      <c r="CB70" s="153">
        <f t="shared" si="156"/>
        <v>0.3332</v>
      </c>
      <c r="CC70" s="115">
        <f t="shared" si="156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57">SUM(CV53, -CV58)</f>
        <v>0.31340000000000001</v>
      </c>
      <c r="CW70" s="146">
        <f t="shared" si="157"/>
        <v>0.30549999999999999</v>
      </c>
      <c r="CX70" s="116">
        <f t="shared" si="157"/>
        <v>0.3342</v>
      </c>
      <c r="CY70" s="176">
        <f t="shared" si="157"/>
        <v>0.35319999999999996</v>
      </c>
      <c r="CZ70" s="146">
        <f t="shared" si="157"/>
        <v>0.36080000000000001</v>
      </c>
      <c r="DA70" s="120">
        <f t="shared" si="157"/>
        <v>0.36449999999999999</v>
      </c>
      <c r="DB70" s="175">
        <f t="shared" si="157"/>
        <v>0.35870000000000002</v>
      </c>
      <c r="DC70" s="153">
        <f t="shared" si="157"/>
        <v>0.34139999999999998</v>
      </c>
      <c r="DD70" s="120">
        <f t="shared" ref="DD70:DN70" si="158">SUM(DD51, -DD57)</f>
        <v>0.34640000000000004</v>
      </c>
      <c r="DE70" s="175">
        <f t="shared" si="158"/>
        <v>0.38500000000000001</v>
      </c>
      <c r="DF70" s="153">
        <f t="shared" si="158"/>
        <v>0.40039999999999998</v>
      </c>
      <c r="DG70" s="120">
        <f t="shared" si="158"/>
        <v>0.38780000000000003</v>
      </c>
      <c r="DH70" s="179">
        <f t="shared" si="158"/>
        <v>0.3962</v>
      </c>
      <c r="DI70" s="153">
        <f t="shared" si="158"/>
        <v>0.38619999999999999</v>
      </c>
      <c r="DJ70" s="115">
        <f t="shared" si="158"/>
        <v>0.40500000000000003</v>
      </c>
      <c r="DK70" s="175">
        <f t="shared" si="158"/>
        <v>0.375</v>
      </c>
      <c r="DL70" s="115">
        <f t="shared" si="158"/>
        <v>0.38150000000000001</v>
      </c>
      <c r="DM70" s="120">
        <f t="shared" si="158"/>
        <v>0.378</v>
      </c>
      <c r="DN70" s="330">
        <f t="shared" si="158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59">SUM(DQ52, -DQ58)</f>
        <v>0.41539999999999999</v>
      </c>
      <c r="DR70" s="146">
        <f t="shared" si="159"/>
        <v>0.4042</v>
      </c>
      <c r="DS70" s="120">
        <f t="shared" si="159"/>
        <v>0.39899999999999997</v>
      </c>
      <c r="DT70" s="179">
        <f t="shared" si="159"/>
        <v>0.42180000000000001</v>
      </c>
      <c r="DU70" s="146">
        <f t="shared" si="159"/>
        <v>0.41859999999999997</v>
      </c>
      <c r="DV70" s="120">
        <f t="shared" si="159"/>
        <v>0.41359999999999997</v>
      </c>
      <c r="DW70" s="179">
        <f t="shared" si="159"/>
        <v>0.44290000000000002</v>
      </c>
      <c r="DX70" s="120">
        <f t="shared" si="159"/>
        <v>0.40010000000000001</v>
      </c>
      <c r="DY70" s="120">
        <f t="shared" si="159"/>
        <v>0.39729999999999999</v>
      </c>
      <c r="DZ70" s="120">
        <f t="shared" si="15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60">SUM(EK52, -EK58)</f>
        <v>0.49580000000000002</v>
      </c>
      <c r="EL70" s="120">
        <f t="shared" si="160"/>
        <v>0.49549999999999994</v>
      </c>
      <c r="EM70" s="179">
        <f t="shared" si="160"/>
        <v>0.40469999999999995</v>
      </c>
      <c r="EN70" s="146">
        <f t="shared" si="160"/>
        <v>0.41389999999999999</v>
      </c>
      <c r="EO70" s="120">
        <f t="shared" si="160"/>
        <v>0.39730000000000004</v>
      </c>
      <c r="EP70" s="179">
        <f t="shared" si="160"/>
        <v>0.39080000000000004</v>
      </c>
      <c r="EQ70" s="146">
        <f t="shared" si="160"/>
        <v>0.38290000000000002</v>
      </c>
      <c r="ER70" s="120">
        <f t="shared" si="160"/>
        <v>0.3775</v>
      </c>
      <c r="ES70" s="179">
        <f t="shared" si="160"/>
        <v>0.36970000000000003</v>
      </c>
      <c r="ET70" s="146">
        <f t="shared" si="160"/>
        <v>0.3548</v>
      </c>
      <c r="EU70" s="120">
        <f t="shared" si="160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61">SUM(FA52, -FA58)</f>
        <v>0.3599</v>
      </c>
      <c r="FB70" s="175">
        <f t="shared" si="161"/>
        <v>0.37009999999999998</v>
      </c>
      <c r="FC70" s="420">
        <f t="shared" si="161"/>
        <v>0.37670000000000003</v>
      </c>
      <c r="FD70" s="377">
        <f t="shared" si="161"/>
        <v>0.38179999999999997</v>
      </c>
      <c r="FE70" s="421">
        <f t="shared" si="161"/>
        <v>0.42479999999999996</v>
      </c>
      <c r="FF70" s="153">
        <f t="shared" si="161"/>
        <v>0.44109999999999999</v>
      </c>
      <c r="FG70" s="115">
        <f t="shared" si="161"/>
        <v>0.42649999999999999</v>
      </c>
      <c r="FH70" s="175">
        <f t="shared" si="161"/>
        <v>0.43640000000000001</v>
      </c>
      <c r="FI70" s="153">
        <f t="shared" si="161"/>
        <v>0.41039999999999999</v>
      </c>
      <c r="FJ70" s="115">
        <f t="shared" si="161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 t="shared" ref="FR70:GE70" si="162">SUM(FR52, -FR58)</f>
        <v>0.43690000000000001</v>
      </c>
      <c r="FS70" s="208">
        <f t="shared" si="162"/>
        <v>0.43069999999999997</v>
      </c>
      <c r="FT70" s="187">
        <f t="shared" si="162"/>
        <v>0.40890000000000004</v>
      </c>
      <c r="FU70" s="166">
        <f t="shared" si="162"/>
        <v>0.40659999999999996</v>
      </c>
      <c r="FV70" s="208">
        <f t="shared" si="162"/>
        <v>0.40600000000000003</v>
      </c>
      <c r="FW70" s="187">
        <f t="shared" si="162"/>
        <v>0.40749999999999997</v>
      </c>
      <c r="FX70" s="166">
        <f t="shared" si="162"/>
        <v>0.4007</v>
      </c>
      <c r="FY70" s="208">
        <f t="shared" si="162"/>
        <v>0.41189999999999999</v>
      </c>
      <c r="FZ70" s="187">
        <f t="shared" si="162"/>
        <v>0.3896</v>
      </c>
      <c r="GA70" s="166">
        <f t="shared" si="162"/>
        <v>0.41599999999999998</v>
      </c>
      <c r="GB70" s="208">
        <f t="shared" si="162"/>
        <v>0.39639999999999997</v>
      </c>
      <c r="GC70" s="187">
        <f t="shared" si="162"/>
        <v>0.38980000000000004</v>
      </c>
      <c r="GD70" s="166">
        <f t="shared" si="162"/>
        <v>0.40670000000000001</v>
      </c>
      <c r="GE70" s="208">
        <f t="shared" si="162"/>
        <v>0.35319999999999996</v>
      </c>
      <c r="GF70" s="179">
        <f>SUM(GF51, -GF56)</f>
        <v>0.36709999999999998</v>
      </c>
      <c r="GG70" s="230">
        <f t="shared" ref="GG70:GL70" si="163">SUM(GG52, -GG58)</f>
        <v>0.36570000000000003</v>
      </c>
      <c r="GH70" s="94">
        <f t="shared" si="163"/>
        <v>0.35509999999999997</v>
      </c>
      <c r="GI70" s="145">
        <f t="shared" si="163"/>
        <v>0.37609999999999999</v>
      </c>
      <c r="GJ70" s="166">
        <f t="shared" si="163"/>
        <v>0.37809999999999999</v>
      </c>
      <c r="GK70" s="208">
        <f t="shared" si="163"/>
        <v>0.40390000000000004</v>
      </c>
      <c r="GL70" s="187">
        <f t="shared" si="163"/>
        <v>0.41930000000000001</v>
      </c>
      <c r="GM70" s="146">
        <f>SUM(GM51, -GM56)</f>
        <v>0.38280000000000003</v>
      </c>
      <c r="GN70" s="120">
        <f>SUM(GN51, -GN56)</f>
        <v>0.39070000000000005</v>
      </c>
      <c r="GO70" s="179">
        <f>SUM(GO51, -GO56)</f>
        <v>0.4052</v>
      </c>
      <c r="GP70" s="120">
        <f>SUM(GP51, -GP56)</f>
        <v>0.3972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64" t="s">
        <v>37</v>
      </c>
      <c r="FY71" s="188" t="s">
        <v>37</v>
      </c>
      <c r="FZ71" s="199" t="s">
        <v>37</v>
      </c>
      <c r="GA71" s="200" t="s">
        <v>59</v>
      </c>
      <c r="GB71" s="168" t="s">
        <v>59</v>
      </c>
      <c r="GC71" s="186" t="s">
        <v>59</v>
      </c>
      <c r="GD71" s="200" t="s">
        <v>59</v>
      </c>
      <c r="GE71" s="168" t="s">
        <v>59</v>
      </c>
      <c r="GF71" s="199" t="s">
        <v>37</v>
      </c>
      <c r="GG71" s="237" t="s">
        <v>44</v>
      </c>
      <c r="GH71" s="36" t="s">
        <v>67</v>
      </c>
      <c r="GI71" s="165" t="s">
        <v>67</v>
      </c>
      <c r="GJ71" s="200" t="s">
        <v>59</v>
      </c>
      <c r="GK71" s="188" t="s">
        <v>37</v>
      </c>
      <c r="GL71" s="186" t="s">
        <v>59</v>
      </c>
      <c r="GM71" s="164" t="s">
        <v>37</v>
      </c>
      <c r="GN71" s="188" t="s">
        <v>37</v>
      </c>
      <c r="GO71" s="199" t="s">
        <v>37</v>
      </c>
      <c r="GP71" s="188" t="s">
        <v>37</v>
      </c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64">SUM(L51, -L55)</f>
        <v>0.15260000000000001</v>
      </c>
      <c r="M72" s="148">
        <f t="shared" si="164"/>
        <v>0.15459999999999999</v>
      </c>
      <c r="N72" s="118">
        <f t="shared" si="164"/>
        <v>0.15390000000000001</v>
      </c>
      <c r="O72" s="178">
        <f t="shared" si="164"/>
        <v>0.1736</v>
      </c>
      <c r="P72" s="148">
        <f t="shared" si="164"/>
        <v>0.18690000000000001</v>
      </c>
      <c r="Q72" s="118">
        <f t="shared" si="164"/>
        <v>0.19530000000000003</v>
      </c>
      <c r="R72" s="179">
        <f t="shared" si="164"/>
        <v>0.20900000000000002</v>
      </c>
      <c r="S72" s="224">
        <f t="shared" si="164"/>
        <v>0.21690000000000001</v>
      </c>
      <c r="T72" s="15">
        <f t="shared" si="164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65">SUM(AZ51, -AZ56)</f>
        <v>0.24559999999999998</v>
      </c>
      <c r="BA72" s="120">
        <f t="shared" si="165"/>
        <v>0.24430000000000002</v>
      </c>
      <c r="BB72" s="175">
        <f t="shared" si="165"/>
        <v>0.26329999999999998</v>
      </c>
      <c r="BC72" s="153">
        <f t="shared" si="165"/>
        <v>0.30299999999999999</v>
      </c>
      <c r="BD72" s="120">
        <f t="shared" si="165"/>
        <v>0.29220000000000002</v>
      </c>
      <c r="BE72" s="179">
        <f t="shared" si="165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66">SUM(CP53, -CP58)</f>
        <v>0.31230000000000002</v>
      </c>
      <c r="CQ72" s="153">
        <f t="shared" si="166"/>
        <v>0.36319999999999997</v>
      </c>
      <c r="CR72" s="115">
        <f t="shared" si="166"/>
        <v>0.33150000000000002</v>
      </c>
      <c r="CS72" s="175">
        <f t="shared" si="166"/>
        <v>0.33660000000000001</v>
      </c>
      <c r="CT72" s="146">
        <f t="shared" si="166"/>
        <v>0.36480000000000001</v>
      </c>
      <c r="CU72" s="116">
        <f t="shared" si="166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67">SUM(DF52, -DF57)</f>
        <v>0.3911</v>
      </c>
      <c r="DG72" s="115">
        <f t="shared" si="167"/>
        <v>0.38300000000000001</v>
      </c>
      <c r="DH72" s="175">
        <f t="shared" si="167"/>
        <v>0.39580000000000004</v>
      </c>
      <c r="DI72" s="146">
        <f t="shared" si="167"/>
        <v>0.3836</v>
      </c>
      <c r="DJ72" s="120">
        <f t="shared" si="167"/>
        <v>0.39</v>
      </c>
      <c r="DK72" s="179">
        <f t="shared" si="167"/>
        <v>0.35570000000000002</v>
      </c>
      <c r="DL72" s="120">
        <f t="shared" si="167"/>
        <v>0.3659</v>
      </c>
      <c r="DM72" s="115">
        <f t="shared" si="167"/>
        <v>0.36159999999999998</v>
      </c>
      <c r="DN72" s="332">
        <f t="shared" si="167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68">SUM(EC57, -EC68)</f>
        <v>0</v>
      </c>
      <c r="ED72" s="6">
        <f t="shared" si="168"/>
        <v>0</v>
      </c>
      <c r="EE72" s="6">
        <f t="shared" si="168"/>
        <v>0</v>
      </c>
      <c r="EF72" s="6">
        <f t="shared" si="168"/>
        <v>0</v>
      </c>
      <c r="EG72" s="6">
        <f t="shared" si="168"/>
        <v>0</v>
      </c>
      <c r="EH72" s="6">
        <f t="shared" si="168"/>
        <v>0</v>
      </c>
      <c r="EI72" s="6">
        <f t="shared" si="168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 t="shared" ref="FS72:FZ72" si="169">SUM(FS51, -FS56)</f>
        <v>0.39199999999999996</v>
      </c>
      <c r="FT72" s="179">
        <f t="shared" si="169"/>
        <v>0.37969999999999998</v>
      </c>
      <c r="FU72" s="146">
        <f t="shared" si="169"/>
        <v>0.39229999999999998</v>
      </c>
      <c r="FV72" s="120">
        <f t="shared" si="169"/>
        <v>0.39410000000000001</v>
      </c>
      <c r="FW72" s="179">
        <f t="shared" si="169"/>
        <v>0.38779999999999998</v>
      </c>
      <c r="FX72" s="146">
        <f t="shared" si="169"/>
        <v>0.38300000000000001</v>
      </c>
      <c r="FY72" s="120">
        <f t="shared" si="169"/>
        <v>0.35949999999999999</v>
      </c>
      <c r="FZ72" s="179">
        <f t="shared" si="169"/>
        <v>0.34389999999999998</v>
      </c>
      <c r="GA72" s="153">
        <f>SUM(GA52, -GA57)</f>
        <v>0.37</v>
      </c>
      <c r="GB72" s="115">
        <f>SUM(GB52, -GB57)</f>
        <v>0.3705</v>
      </c>
      <c r="GC72" s="175">
        <f>SUM(GC52, -GC57)</f>
        <v>0.32950000000000002</v>
      </c>
      <c r="GD72" s="153">
        <f>SUM(GD52, -GD57)</f>
        <v>0.35220000000000001</v>
      </c>
      <c r="GE72" s="115">
        <f>SUM(GE52, -GE57)</f>
        <v>0.3463</v>
      </c>
      <c r="GF72" s="179">
        <f>SUM(GF51, -GF55)</f>
        <v>0.3574</v>
      </c>
      <c r="GG72" s="224">
        <f>SUM(GG51, -GG56)</f>
        <v>0.34179999999999999</v>
      </c>
      <c r="GH72" s="219">
        <f>SUM(GH52, -GH57)</f>
        <v>0.3518</v>
      </c>
      <c r="GI72" s="236">
        <f>SUM(GI52, -GI57)</f>
        <v>0.37309999999999999</v>
      </c>
      <c r="GJ72" s="153">
        <f>SUM(GJ52, -GJ57)</f>
        <v>0.372</v>
      </c>
      <c r="GK72" s="120">
        <f>SUM(GK51, -GK56)</f>
        <v>0.37729999999999997</v>
      </c>
      <c r="GL72" s="175">
        <f>SUM(GL52, -GL57)</f>
        <v>0.39329999999999998</v>
      </c>
      <c r="GM72" s="146">
        <f>SUM(GM51, -GM55)</f>
        <v>0.35200000000000004</v>
      </c>
      <c r="GN72" s="120">
        <f>SUM(GN51, -GN55)</f>
        <v>0.37280000000000002</v>
      </c>
      <c r="GO72" s="179">
        <f>SUM(GO51, -GO55)</f>
        <v>0.3624</v>
      </c>
      <c r="GP72" s="120">
        <f>SUM(GP51, -GP55)</f>
        <v>0.3669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>SUM(GU57, -GU68)</f>
        <v>0</v>
      </c>
      <c r="GV72" s="6">
        <f t="shared" ref="GV72:HA72" si="170">SUM(GV57, -GV68)</f>
        <v>0</v>
      </c>
      <c r="GW72" s="6">
        <f t="shared" si="170"/>
        <v>0</v>
      </c>
      <c r="GX72" s="6">
        <f t="shared" si="170"/>
        <v>0</v>
      </c>
      <c r="GY72" s="6">
        <f t="shared" si="170"/>
        <v>0</v>
      </c>
      <c r="GZ72" s="6">
        <f t="shared" si="170"/>
        <v>0</v>
      </c>
      <c r="HA72" s="6">
        <f t="shared" si="170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71">SUM(JM57, -JM68)</f>
        <v>0</v>
      </c>
      <c r="JN72" s="6">
        <f t="shared" si="171"/>
        <v>0</v>
      </c>
      <c r="JO72" s="6">
        <f t="shared" si="171"/>
        <v>0</v>
      </c>
      <c r="JP72" s="6">
        <f t="shared" si="171"/>
        <v>0</v>
      </c>
      <c r="JQ72" s="6">
        <f t="shared" si="171"/>
        <v>0</v>
      </c>
      <c r="JR72" s="6">
        <f t="shared" si="171"/>
        <v>0</v>
      </c>
      <c r="JS72" s="6">
        <f t="shared" si="171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42" t="s">
        <v>70</v>
      </c>
      <c r="FY73" s="117" t="s">
        <v>70</v>
      </c>
      <c r="FZ73" s="186" t="s">
        <v>59</v>
      </c>
      <c r="GA73" s="164" t="s">
        <v>37</v>
      </c>
      <c r="GB73" s="123" t="s">
        <v>63</v>
      </c>
      <c r="GC73" s="182" t="s">
        <v>63</v>
      </c>
      <c r="GD73" s="164" t="s">
        <v>37</v>
      </c>
      <c r="GE73" s="188" t="s">
        <v>44</v>
      </c>
      <c r="GF73" s="186" t="s">
        <v>59</v>
      </c>
      <c r="GG73" s="237" t="s">
        <v>37</v>
      </c>
      <c r="GH73" s="23" t="s">
        <v>44</v>
      </c>
      <c r="GI73" s="233" t="s">
        <v>37</v>
      </c>
      <c r="GJ73" s="164" t="s">
        <v>37</v>
      </c>
      <c r="GK73" s="168" t="s">
        <v>59</v>
      </c>
      <c r="GL73" s="199" t="s">
        <v>44</v>
      </c>
      <c r="GM73" s="200" t="s">
        <v>67</v>
      </c>
      <c r="GN73" s="188" t="s">
        <v>55</v>
      </c>
      <c r="GO73" s="199" t="s">
        <v>55</v>
      </c>
      <c r="GP73" s="168" t="s">
        <v>59</v>
      </c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72">SUM(O51, -O54)</f>
        <v>0.1535</v>
      </c>
      <c r="P74" s="146">
        <f t="shared" si="172"/>
        <v>0.18510000000000001</v>
      </c>
      <c r="Q74" s="116">
        <f t="shared" si="172"/>
        <v>0.17920000000000003</v>
      </c>
      <c r="R74" s="176">
        <f t="shared" si="172"/>
        <v>0.1988</v>
      </c>
      <c r="S74" s="224">
        <f t="shared" si="172"/>
        <v>0.21400000000000002</v>
      </c>
      <c r="T74" s="15">
        <f t="shared" si="172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73">SUM(CQ54, -CQ58)</f>
        <v>0.34360000000000002</v>
      </c>
      <c r="CR74" s="116">
        <f t="shared" si="173"/>
        <v>0.32479999999999998</v>
      </c>
      <c r="CS74" s="176">
        <f t="shared" si="173"/>
        <v>0.32750000000000001</v>
      </c>
      <c r="CT74" s="144">
        <f t="shared" si="173"/>
        <v>0.3614</v>
      </c>
      <c r="CU74" s="120">
        <f t="shared" si="173"/>
        <v>0.3337</v>
      </c>
      <c r="CV74" s="179">
        <f t="shared" si="173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74">SUM(DF53, -DF58)</f>
        <v>0.35589999999999999</v>
      </c>
      <c r="DG74" s="115">
        <f t="shared" si="174"/>
        <v>0.35389999999999999</v>
      </c>
      <c r="DH74" s="176">
        <f t="shared" si="174"/>
        <v>0.35060000000000002</v>
      </c>
      <c r="DI74" s="153">
        <f t="shared" si="174"/>
        <v>0.30449999999999999</v>
      </c>
      <c r="DJ74" s="115">
        <f t="shared" si="174"/>
        <v>0.29660000000000003</v>
      </c>
      <c r="DK74" s="175">
        <f t="shared" si="174"/>
        <v>0.28620000000000001</v>
      </c>
      <c r="DL74" s="116">
        <f t="shared" si="174"/>
        <v>0.29700000000000004</v>
      </c>
      <c r="DM74" s="116">
        <f t="shared" si="174"/>
        <v>0.30230000000000001</v>
      </c>
      <c r="DN74" s="332">
        <f t="shared" si="174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46">
        <f>SUM(FX53, -FX58)</f>
        <v>0.36430000000000001</v>
      </c>
      <c r="FY74" s="120">
        <f>SUM(FY53, -FY58)</f>
        <v>0.35949999999999999</v>
      </c>
      <c r="FZ74" s="175">
        <f>SUM(FZ52, -FZ57)</f>
        <v>0.33910000000000001</v>
      </c>
      <c r="GA74" s="146">
        <f>SUM(GA51, -GA56)</f>
        <v>0.35980000000000001</v>
      </c>
      <c r="GB74" s="116">
        <f>SUM(GB53, -GB58)</f>
        <v>0.311</v>
      </c>
      <c r="GC74" s="176">
        <f>SUM(GC53, -GC58)</f>
        <v>0.30920000000000003</v>
      </c>
      <c r="GD74" s="146">
        <f>SUM(GD51, -GD56)</f>
        <v>0.31900000000000001</v>
      </c>
      <c r="GE74" s="120">
        <f>SUM(GE51, -GE56)</f>
        <v>0.32520000000000004</v>
      </c>
      <c r="GF74" s="175">
        <f>SUM(GF52, -GF58)</f>
        <v>0.34189999999999998</v>
      </c>
      <c r="GG74" s="224">
        <f>SUM(GG51, -GG55)</f>
        <v>0.33429999999999999</v>
      </c>
      <c r="GH74" s="15">
        <f>SUM(GH51, -GH56)</f>
        <v>0.34059999999999996</v>
      </c>
      <c r="GI74" s="151">
        <f>SUM(GI51, -GI56)</f>
        <v>0.35339999999999999</v>
      </c>
      <c r="GJ74" s="146">
        <f>SUM(GJ51, -GJ56)</f>
        <v>0.35389999999999999</v>
      </c>
      <c r="GK74" s="115">
        <f>SUM(GK52, -GK57)</f>
        <v>0.3765</v>
      </c>
      <c r="GL74" s="179">
        <f>SUM(GL51, -GL56)</f>
        <v>0.3896</v>
      </c>
      <c r="GM74" s="166">
        <f>SUM(GM52, -GM58)</f>
        <v>0.2949</v>
      </c>
      <c r="GN74" s="118">
        <f>SUM(GN51, -GN54)</f>
        <v>0.30080000000000001</v>
      </c>
      <c r="GO74" s="178">
        <f>SUM(GO51, -GO54)</f>
        <v>0.28959999999999997</v>
      </c>
      <c r="GP74" s="115">
        <f>SUM(GP52, -GP58)</f>
        <v>0.30759999999999998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64" t="s">
        <v>44</v>
      </c>
      <c r="FY75" s="168" t="s">
        <v>59</v>
      </c>
      <c r="FZ75" s="177" t="s">
        <v>70</v>
      </c>
      <c r="GA75" s="163" t="s">
        <v>63</v>
      </c>
      <c r="GB75" s="188" t="s">
        <v>37</v>
      </c>
      <c r="GC75" s="199" t="s">
        <v>37</v>
      </c>
      <c r="GD75" s="163" t="s">
        <v>63</v>
      </c>
      <c r="GE75" s="188" t="s">
        <v>37</v>
      </c>
      <c r="GF75" s="186" t="s">
        <v>67</v>
      </c>
      <c r="GG75" s="228" t="s">
        <v>67</v>
      </c>
      <c r="GH75" s="23" t="s">
        <v>37</v>
      </c>
      <c r="GI75" s="233" t="s">
        <v>44</v>
      </c>
      <c r="GJ75" s="164" t="s">
        <v>44</v>
      </c>
      <c r="GK75" s="188" t="s">
        <v>44</v>
      </c>
      <c r="GL75" s="199" t="s">
        <v>37</v>
      </c>
      <c r="GM75" s="200" t="s">
        <v>59</v>
      </c>
      <c r="GN75" s="168" t="s">
        <v>67</v>
      </c>
      <c r="GO75" s="186" t="s">
        <v>67</v>
      </c>
      <c r="GP75" s="188" t="s">
        <v>55</v>
      </c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75">SUM(O51, -O53)</f>
        <v>0.15140000000000001</v>
      </c>
      <c r="P76" s="144">
        <f t="shared" si="175"/>
        <v>0.18140000000000001</v>
      </c>
      <c r="Q76" s="120">
        <f t="shared" si="175"/>
        <v>0.15870000000000001</v>
      </c>
      <c r="R76" s="179">
        <f t="shared" si="175"/>
        <v>0.17290000000000003</v>
      </c>
      <c r="S76" s="226">
        <f t="shared" si="175"/>
        <v>0.18450000000000003</v>
      </c>
      <c r="T76" s="93">
        <f t="shared" si="175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76">SUM(AA52, -AA56)</f>
        <v>0.18609999999999999</v>
      </c>
      <c r="AB76" s="146">
        <f t="shared" si="176"/>
        <v>0.15279999999999999</v>
      </c>
      <c r="AC76" s="120">
        <f t="shared" si="176"/>
        <v>0.1673</v>
      </c>
      <c r="AD76" s="179">
        <f t="shared" si="176"/>
        <v>0.16539999999999999</v>
      </c>
      <c r="AE76" s="224">
        <f t="shared" si="176"/>
        <v>0.18379999999999999</v>
      </c>
      <c r="AF76" s="15">
        <f t="shared" si="176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77">SUM(AJ52, -AJ57)</f>
        <v>0.184</v>
      </c>
      <c r="AK76" s="224">
        <f t="shared" si="177"/>
        <v>0.17449999999999999</v>
      </c>
      <c r="AL76" s="15">
        <f t="shared" si="177"/>
        <v>0.1774</v>
      </c>
      <c r="AM76" s="151">
        <f t="shared" si="177"/>
        <v>0.21359999999999998</v>
      </c>
      <c r="AN76" s="144">
        <f t="shared" si="177"/>
        <v>0.20939999999999998</v>
      </c>
      <c r="AO76" s="116">
        <f t="shared" si="177"/>
        <v>0.22120000000000001</v>
      </c>
      <c r="AP76" s="176">
        <f t="shared" si="177"/>
        <v>0.20449999999999999</v>
      </c>
      <c r="AQ76" s="144">
        <f t="shared" si="177"/>
        <v>0.20030000000000001</v>
      </c>
      <c r="AR76" s="116">
        <f t="shared" si="177"/>
        <v>0.18330000000000002</v>
      </c>
      <c r="AS76" s="176">
        <f t="shared" si="177"/>
        <v>0.1966</v>
      </c>
      <c r="AT76" s="224">
        <f t="shared" si="177"/>
        <v>0.16650000000000001</v>
      </c>
      <c r="AU76" s="15">
        <f t="shared" si="177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78">SUM(BV52, -BV57)</f>
        <v>0.30099999999999999</v>
      </c>
      <c r="BW76" s="115">
        <f t="shared" si="178"/>
        <v>0.29299999999999998</v>
      </c>
      <c r="BX76" s="176">
        <f t="shared" si="178"/>
        <v>0.29100000000000004</v>
      </c>
      <c r="BY76" s="226">
        <f t="shared" si="178"/>
        <v>0.32620000000000005</v>
      </c>
      <c r="BZ76" s="93">
        <f t="shared" si="178"/>
        <v>0.3236</v>
      </c>
      <c r="CA76" s="150">
        <f t="shared" si="178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79">SUM(CX52, -CX57)</f>
        <v>0.28749999999999998</v>
      </c>
      <c r="CY76" s="187">
        <f t="shared" si="179"/>
        <v>0.29159999999999997</v>
      </c>
      <c r="CZ76" s="166">
        <f t="shared" si="179"/>
        <v>0.30359999999999998</v>
      </c>
      <c r="DA76" s="208">
        <f t="shared" si="179"/>
        <v>0.3135</v>
      </c>
      <c r="DB76" s="175">
        <f t="shared" si="179"/>
        <v>0.29959999999999998</v>
      </c>
      <c r="DC76" s="153">
        <f t="shared" si="179"/>
        <v>0.29769999999999996</v>
      </c>
      <c r="DD76" s="115">
        <f t="shared" si="179"/>
        <v>0.31810000000000005</v>
      </c>
      <c r="DE76" s="176">
        <f t="shared" ref="DE76:DN76" si="180">SUM(DE54, -DE58)</f>
        <v>0.35189999999999999</v>
      </c>
      <c r="DF76" s="144">
        <f t="shared" si="180"/>
        <v>0.35470000000000002</v>
      </c>
      <c r="DG76" s="116">
        <f t="shared" si="180"/>
        <v>0.34589999999999999</v>
      </c>
      <c r="DH76" s="175">
        <f t="shared" si="180"/>
        <v>0.34189999999999998</v>
      </c>
      <c r="DI76" s="144">
        <f t="shared" si="180"/>
        <v>0.30280000000000001</v>
      </c>
      <c r="DJ76" s="116">
        <f t="shared" si="180"/>
        <v>0.28839999999999999</v>
      </c>
      <c r="DK76" s="176">
        <f t="shared" si="180"/>
        <v>0.2742</v>
      </c>
      <c r="DL76" s="115">
        <f t="shared" si="180"/>
        <v>0.2717</v>
      </c>
      <c r="DM76" s="115">
        <f t="shared" si="180"/>
        <v>0.29559999999999997</v>
      </c>
      <c r="DN76" s="335">
        <f t="shared" si="180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46">
        <f>SUM(FX51, -FX55)</f>
        <v>0.35860000000000003</v>
      </c>
      <c r="FY76" s="115">
        <f>SUM(FY52, -FY57)</f>
        <v>0.35460000000000003</v>
      </c>
      <c r="FZ76" s="179">
        <f>SUM(FZ53, -FZ58)</f>
        <v>0.317</v>
      </c>
      <c r="GA76" s="144">
        <f>SUM(GA53, -GA58)</f>
        <v>0.32419999999999999</v>
      </c>
      <c r="GB76" s="120">
        <f>SUM(GB51, -GB56)</f>
        <v>0.29820000000000002</v>
      </c>
      <c r="GC76" s="179">
        <f>SUM(GC51, -GC56)</f>
        <v>0.29370000000000002</v>
      </c>
      <c r="GD76" s="144">
        <f>SUM(GD53, -GD58)</f>
        <v>0.30549999999999999</v>
      </c>
      <c r="GE76" s="120">
        <f>SUM(GE51, -GE55)</f>
        <v>0.31460000000000005</v>
      </c>
      <c r="GF76" s="187">
        <f>SUM(GF52, -GF57)</f>
        <v>0.32599999999999996</v>
      </c>
      <c r="GG76" s="234">
        <f>SUM(GG52, -GG57)</f>
        <v>0.33760000000000001</v>
      </c>
      <c r="GH76" s="15">
        <f>SUM(GH51, -GH55)</f>
        <v>0.33889999999999998</v>
      </c>
      <c r="GI76" s="151">
        <f>SUM(GI51, -GI55)</f>
        <v>0.35189999999999999</v>
      </c>
      <c r="GJ76" s="146">
        <f>SUM(GJ51, -GJ55)</f>
        <v>0.35199999999999998</v>
      </c>
      <c r="GK76" s="120">
        <f>SUM(GK51, -GK55)</f>
        <v>0.37390000000000001</v>
      </c>
      <c r="GL76" s="179">
        <f>SUM(GL51, -GL55)</f>
        <v>0.36009999999999998</v>
      </c>
      <c r="GM76" s="153">
        <f>SUM(GM52, -GM57)</f>
        <v>0.28570000000000001</v>
      </c>
      <c r="GN76" s="208">
        <f>SUM(GN52, -GN58)</f>
        <v>0.28079999999999999</v>
      </c>
      <c r="GO76" s="187">
        <f>SUM(GO52, -GO58)</f>
        <v>0.28179999999999999</v>
      </c>
      <c r="GP76" s="118">
        <f>SUM(GP51, -GP54)</f>
        <v>0.29110000000000003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200" t="s">
        <v>59</v>
      </c>
      <c r="FY77" s="123" t="s">
        <v>63</v>
      </c>
      <c r="FZ77" s="182" t="s">
        <v>63</v>
      </c>
      <c r="GA77" s="142" t="s">
        <v>70</v>
      </c>
      <c r="GB77" s="117" t="s">
        <v>70</v>
      </c>
      <c r="GC77" s="177" t="s">
        <v>70</v>
      </c>
      <c r="GD77" s="142" t="s">
        <v>70</v>
      </c>
      <c r="GE77" s="123" t="s">
        <v>63</v>
      </c>
      <c r="GF77" s="199" t="s">
        <v>55</v>
      </c>
      <c r="GG77" s="237" t="s">
        <v>55</v>
      </c>
      <c r="GH77" s="23" t="s">
        <v>55</v>
      </c>
      <c r="GI77" s="233" t="s">
        <v>55</v>
      </c>
      <c r="GJ77" s="163" t="s">
        <v>63</v>
      </c>
      <c r="GK77" s="123" t="s">
        <v>63</v>
      </c>
      <c r="GL77" s="182" t="s">
        <v>63</v>
      </c>
      <c r="GM77" s="163" t="s">
        <v>63</v>
      </c>
      <c r="GN77" s="168" t="s">
        <v>59</v>
      </c>
      <c r="GO77" s="186" t="s">
        <v>59</v>
      </c>
      <c r="GP77" s="168" t="s">
        <v>67</v>
      </c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81">SUM(CZ53, -CZ57)</f>
        <v>0.2883</v>
      </c>
      <c r="DA78" s="115">
        <f t="shared" si="181"/>
        <v>0.29959999999999998</v>
      </c>
      <c r="DB78" s="187">
        <f t="shared" si="181"/>
        <v>0.28610000000000002</v>
      </c>
      <c r="DC78" s="166">
        <f t="shared" si="181"/>
        <v>0.26800000000000002</v>
      </c>
      <c r="DD78" s="208">
        <f t="shared" si="181"/>
        <v>0.26529999999999998</v>
      </c>
      <c r="DE78" s="187">
        <f t="shared" si="181"/>
        <v>0.32490000000000002</v>
      </c>
      <c r="DF78" s="166">
        <f t="shared" si="181"/>
        <v>0.32469999999999999</v>
      </c>
      <c r="DG78" s="208">
        <f t="shared" si="181"/>
        <v>0.3196</v>
      </c>
      <c r="DH78" s="176">
        <f t="shared" si="181"/>
        <v>0.32120000000000004</v>
      </c>
      <c r="DI78" s="166">
        <f t="shared" si="181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82">SUM(EC67, -EC74)</f>
        <v>0</v>
      </c>
      <c r="ED78" s="6">
        <f t="shared" si="182"/>
        <v>0</v>
      </c>
      <c r="EE78" s="6">
        <f t="shared" si="182"/>
        <v>0</v>
      </c>
      <c r="EF78" s="6">
        <f t="shared" si="182"/>
        <v>0</v>
      </c>
      <c r="EG78" s="6">
        <f t="shared" si="182"/>
        <v>0</v>
      </c>
      <c r="EH78" s="6">
        <f t="shared" si="182"/>
        <v>0</v>
      </c>
      <c r="EI78" s="6">
        <f t="shared" si="182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 t="shared" ref="FP78:FW78" si="183">SUM(FP53, -FP58)</f>
        <v>0.38100000000000001</v>
      </c>
      <c r="FQ78" s="179">
        <f t="shared" si="183"/>
        <v>0.35270000000000001</v>
      </c>
      <c r="FR78" s="146">
        <f t="shared" si="183"/>
        <v>0.37519999999999998</v>
      </c>
      <c r="FS78" s="120">
        <f t="shared" si="183"/>
        <v>0.36569999999999997</v>
      </c>
      <c r="FT78" s="179">
        <f t="shared" si="183"/>
        <v>0.35360000000000003</v>
      </c>
      <c r="FU78" s="146">
        <f t="shared" si="183"/>
        <v>0.34229999999999999</v>
      </c>
      <c r="FV78" s="120">
        <f t="shared" si="183"/>
        <v>0.35670000000000002</v>
      </c>
      <c r="FW78" s="179">
        <f t="shared" si="183"/>
        <v>0.35670000000000002</v>
      </c>
      <c r="FX78" s="153">
        <f>SUM(FX52, -FX57)</f>
        <v>0.34570000000000001</v>
      </c>
      <c r="FY78" s="116">
        <f t="shared" ref="FY78:GD78" si="184">SUM(FY54, -FY58)</f>
        <v>0.34179999999999999</v>
      </c>
      <c r="FZ78" s="176">
        <f t="shared" si="184"/>
        <v>0.30620000000000003</v>
      </c>
      <c r="GA78" s="146">
        <f t="shared" si="184"/>
        <v>0.30419999999999997</v>
      </c>
      <c r="GB78" s="120">
        <f t="shared" si="184"/>
        <v>0.2868</v>
      </c>
      <c r="GC78" s="179">
        <f t="shared" si="184"/>
        <v>0.28289999999999998</v>
      </c>
      <c r="GD78" s="146">
        <f t="shared" si="184"/>
        <v>0.28160000000000002</v>
      </c>
      <c r="GE78" s="116">
        <f>SUM(GE53, -GE58)</f>
        <v>0.25579999999999997</v>
      </c>
      <c r="GF78" s="178">
        <f>SUM(GF51, -GF54)</f>
        <v>0.29520000000000002</v>
      </c>
      <c r="GG78" s="225">
        <f>SUM(GG51, -GG54)</f>
        <v>0.26960000000000001</v>
      </c>
      <c r="GH78" s="96">
        <f>SUM(GH51, -GH54)</f>
        <v>0.27939999999999998</v>
      </c>
      <c r="GI78" s="149">
        <f>SUM(GI51, -GI54)</f>
        <v>0.27409999999999995</v>
      </c>
      <c r="GJ78" s="144">
        <f>SUM(GJ53, -GJ58)</f>
        <v>0.27639999999999998</v>
      </c>
      <c r="GK78" s="116">
        <f>SUM(GK53, -GK58)</f>
        <v>0.30359999999999998</v>
      </c>
      <c r="GL78" s="176">
        <f>SUM(GL53, -GL58)</f>
        <v>0.32699999999999996</v>
      </c>
      <c r="GM78" s="144">
        <f>SUM(GM53, -GM58)</f>
        <v>0.28890000000000005</v>
      </c>
      <c r="GN78" s="115">
        <f>SUM(GN52, -GN57)</f>
        <v>0.26519999999999999</v>
      </c>
      <c r="GO78" s="175">
        <f>SUM(GO52, -GO57)</f>
        <v>0.27029999999999998</v>
      </c>
      <c r="GP78" s="208">
        <f>SUM(GP52, -GP57)</f>
        <v>0.2893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85">SUM(GU67, -GU74)</f>
        <v>0</v>
      </c>
      <c r="GV78" s="6">
        <f t="shared" si="185"/>
        <v>0</v>
      </c>
      <c r="GW78" s="6">
        <f t="shared" si="185"/>
        <v>0</v>
      </c>
      <c r="GX78" s="6">
        <f t="shared" si="185"/>
        <v>0</v>
      </c>
      <c r="GY78" s="6">
        <f t="shared" si="185"/>
        <v>0</v>
      </c>
      <c r="GZ78" s="6">
        <f t="shared" si="185"/>
        <v>0</v>
      </c>
      <c r="HA78" s="6">
        <f t="shared" si="185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86">SUM(JM67, -JM74)</f>
        <v>0</v>
      </c>
      <c r="JN78" s="6">
        <f t="shared" si="186"/>
        <v>0</v>
      </c>
      <c r="JO78" s="6">
        <f t="shared" si="186"/>
        <v>0</v>
      </c>
      <c r="JP78" s="6">
        <f t="shared" si="186"/>
        <v>0</v>
      </c>
      <c r="JQ78" s="6">
        <f t="shared" si="186"/>
        <v>0</v>
      </c>
      <c r="JR78" s="6">
        <f t="shared" si="186"/>
        <v>0</v>
      </c>
      <c r="JS78" s="6">
        <f t="shared" si="186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63" t="s">
        <v>63</v>
      </c>
      <c r="FY79" s="188" t="s">
        <v>44</v>
      </c>
      <c r="FZ79" s="199" t="s">
        <v>44</v>
      </c>
      <c r="GA79" s="164" t="s">
        <v>44</v>
      </c>
      <c r="GB79" s="123" t="s">
        <v>84</v>
      </c>
      <c r="GC79" s="199" t="s">
        <v>44</v>
      </c>
      <c r="GD79" s="164" t="s">
        <v>44</v>
      </c>
      <c r="GE79" s="123" t="s">
        <v>84</v>
      </c>
      <c r="GF79" s="199" t="s">
        <v>53</v>
      </c>
      <c r="GG79" s="237" t="s">
        <v>53</v>
      </c>
      <c r="GH79" s="32" t="s">
        <v>84</v>
      </c>
      <c r="GI79" s="157" t="s">
        <v>84</v>
      </c>
      <c r="GJ79" s="163" t="s">
        <v>84</v>
      </c>
      <c r="GK79" s="188" t="s">
        <v>55</v>
      </c>
      <c r="GL79" s="182" t="s">
        <v>84</v>
      </c>
      <c r="GM79" s="163" t="s">
        <v>84</v>
      </c>
      <c r="GN79" s="123" t="s">
        <v>63</v>
      </c>
      <c r="GO79" s="199" t="s">
        <v>53</v>
      </c>
      <c r="GP79" s="123" t="s">
        <v>84</v>
      </c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87">SUM(FK53, -FK57)</f>
        <v>0.35099999999999998</v>
      </c>
      <c r="FL80" s="146">
        <f t="shared" si="187"/>
        <v>0.36620000000000003</v>
      </c>
      <c r="FM80" s="120">
        <f t="shared" si="187"/>
        <v>0.35860000000000003</v>
      </c>
      <c r="FN80" s="179">
        <f t="shared" si="187"/>
        <v>0.35160000000000002</v>
      </c>
      <c r="FO80" s="146">
        <f t="shared" si="187"/>
        <v>0.36059999999999998</v>
      </c>
      <c r="FP80" s="120">
        <f t="shared" si="187"/>
        <v>0.35639999999999994</v>
      </c>
      <c r="FQ80" s="179">
        <f t="shared" si="187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44">
        <f>SUM(FX54, -FX58)</f>
        <v>0.32880000000000004</v>
      </c>
      <c r="FY80" s="120">
        <f>SUM(FY51, -FY55)</f>
        <v>0.33229999999999998</v>
      </c>
      <c r="FZ80" s="179">
        <f>SUM(FZ51, -FZ55)</f>
        <v>0.27509999999999996</v>
      </c>
      <c r="GA80" s="146">
        <f>SUM(GA51, -GA55)</f>
        <v>0.28399999999999997</v>
      </c>
      <c r="GB80" s="116">
        <f>SUM(GB53, -GB57)</f>
        <v>0.28510000000000002</v>
      </c>
      <c r="GC80" s="179">
        <f>SUM(GC51, -GC55)</f>
        <v>0.25159999999999999</v>
      </c>
      <c r="GD80" s="146">
        <f>SUM(GD51, -GD55)</f>
        <v>0.27150000000000002</v>
      </c>
      <c r="GE80" s="116">
        <f>SUM(GE53, -GE57)</f>
        <v>0.24890000000000001</v>
      </c>
      <c r="GF80" s="187">
        <f>SUM(GF51, -GF53)</f>
        <v>0.26740000000000003</v>
      </c>
      <c r="GG80" s="234">
        <f>SUM(GG51, -GG53)</f>
        <v>0.24249999999999999</v>
      </c>
      <c r="GH80" s="93">
        <f>SUM(GH53, -GH58)</f>
        <v>0.25009999999999999</v>
      </c>
      <c r="GI80" s="150">
        <f>SUM(GI53, -GI58)</f>
        <v>0.25590000000000002</v>
      </c>
      <c r="GJ80" s="144">
        <f>SUM(GJ53, -GJ57)</f>
        <v>0.27029999999999998</v>
      </c>
      <c r="GK80" s="118">
        <f>SUM(GK51, -GK54)</f>
        <v>0.29370000000000002</v>
      </c>
      <c r="GL80" s="176">
        <f>SUM(GL53, -GL57)</f>
        <v>0.30099999999999999</v>
      </c>
      <c r="GM80" s="144">
        <f>SUM(GM53, -GM57)</f>
        <v>0.2797</v>
      </c>
      <c r="GN80" s="116">
        <f>SUM(GN53, -GN58)</f>
        <v>0.26429999999999998</v>
      </c>
      <c r="GO80" s="187">
        <f>SUM(GO51, -GO53)</f>
        <v>0.26579999999999998</v>
      </c>
      <c r="GP80" s="116">
        <f>SUM(GP53, -GP58)</f>
        <v>0.27650000000000002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42" t="s">
        <v>60</v>
      </c>
      <c r="FY81" s="117" t="s">
        <v>60</v>
      </c>
      <c r="FZ81" s="177" t="s">
        <v>60</v>
      </c>
      <c r="GA81" s="163" t="s">
        <v>84</v>
      </c>
      <c r="GB81" s="117" t="s">
        <v>60</v>
      </c>
      <c r="GC81" s="182" t="s">
        <v>84</v>
      </c>
      <c r="GD81" s="163" t="s">
        <v>84</v>
      </c>
      <c r="GE81" s="188" t="s">
        <v>55</v>
      </c>
      <c r="GF81" s="182" t="s">
        <v>84</v>
      </c>
      <c r="GG81" s="227" t="s">
        <v>84</v>
      </c>
      <c r="GH81" s="32" t="s">
        <v>63</v>
      </c>
      <c r="GI81" s="157" t="s">
        <v>63</v>
      </c>
      <c r="GJ81" s="164" t="s">
        <v>55</v>
      </c>
      <c r="GK81" s="123" t="s">
        <v>84</v>
      </c>
      <c r="GL81" s="186" t="s">
        <v>48</v>
      </c>
      <c r="GM81" s="164" t="s">
        <v>55</v>
      </c>
      <c r="GN81" s="188" t="s">
        <v>53</v>
      </c>
      <c r="GO81" s="182" t="s">
        <v>63</v>
      </c>
      <c r="GP81" s="123" t="s">
        <v>63</v>
      </c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88">SUM(Q52, -Q56)</f>
        <v>0.107</v>
      </c>
      <c r="R82" s="176">
        <f t="shared" si="188"/>
        <v>0.11929999999999999</v>
      </c>
      <c r="S82" s="226">
        <f t="shared" si="188"/>
        <v>0.1293</v>
      </c>
      <c r="T82" s="93">
        <f t="shared" si="188"/>
        <v>0.13999999999999999</v>
      </c>
      <c r="U82" s="150">
        <f t="shared" si="188"/>
        <v>9.820000000000001E-2</v>
      </c>
      <c r="V82" s="226">
        <f t="shared" si="188"/>
        <v>0.1032</v>
      </c>
      <c r="W82" s="93">
        <f t="shared" si="188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89">SUM(BE52, -BE56)</f>
        <v>0.23449999999999999</v>
      </c>
      <c r="BF82" s="146">
        <f t="shared" si="189"/>
        <v>0.22810000000000002</v>
      </c>
      <c r="BG82" s="120">
        <f t="shared" si="189"/>
        <v>0.21359999999999998</v>
      </c>
      <c r="BH82" s="179">
        <f t="shared" si="189"/>
        <v>0.19950000000000001</v>
      </c>
      <c r="BI82" s="146">
        <f t="shared" si="189"/>
        <v>0.1976</v>
      </c>
      <c r="BJ82" s="120">
        <f t="shared" si="189"/>
        <v>0.2019</v>
      </c>
      <c r="BK82" s="179">
        <f t="shared" si="189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90">SUM(CD55, -CD58)</f>
        <v>0.19339999999999999</v>
      </c>
      <c r="CE82" s="148">
        <f t="shared" si="190"/>
        <v>0.1938</v>
      </c>
      <c r="CF82" s="118">
        <f t="shared" si="190"/>
        <v>0.18729999999999999</v>
      </c>
      <c r="CG82" s="178">
        <f t="shared" si="190"/>
        <v>0.1948</v>
      </c>
      <c r="CH82" s="148">
        <f t="shared" si="190"/>
        <v>0.19270000000000001</v>
      </c>
      <c r="CI82" s="118">
        <f t="shared" si="190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91">SUM(DT53, -DT57)</f>
        <v>0.3422</v>
      </c>
      <c r="DU82" s="166">
        <f t="shared" si="191"/>
        <v>0.3332</v>
      </c>
      <c r="DV82" s="208">
        <f t="shared" si="191"/>
        <v>0.30959999999999999</v>
      </c>
      <c r="DW82" s="187">
        <f t="shared" si="191"/>
        <v>0.3236</v>
      </c>
      <c r="DX82" s="208">
        <f t="shared" si="191"/>
        <v>0.30349999999999999</v>
      </c>
      <c r="DY82" s="116">
        <f t="shared" si="191"/>
        <v>0.27749999999999997</v>
      </c>
      <c r="DZ82" s="115">
        <f t="shared" si="191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92">SUM(EK53, -EK57)</f>
        <v>0.29409999999999997</v>
      </c>
      <c r="EL82" s="115">
        <f t="shared" si="192"/>
        <v>0.31609999999999999</v>
      </c>
      <c r="EM82" s="175">
        <f t="shared" si="192"/>
        <v>0.27789999999999998</v>
      </c>
      <c r="EN82" s="153">
        <f t="shared" si="192"/>
        <v>0.30230000000000001</v>
      </c>
      <c r="EO82" s="115">
        <f t="shared" si="192"/>
        <v>0.30509999999999998</v>
      </c>
      <c r="EP82" s="175">
        <f t="shared" si="192"/>
        <v>0.31040000000000001</v>
      </c>
      <c r="EQ82" s="153">
        <f t="shared" si="192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46">
        <f>SUM(FX53, -FX57)</f>
        <v>0.30930000000000002</v>
      </c>
      <c r="FY82" s="120">
        <f>SUM(FY53, -FY57)</f>
        <v>0.30220000000000002</v>
      </c>
      <c r="FZ82" s="179">
        <f>SUM(FZ53, -FZ57)</f>
        <v>0.26650000000000001</v>
      </c>
      <c r="GA82" s="144">
        <f>SUM(GA53, -GA57)</f>
        <v>0.2782</v>
      </c>
      <c r="GB82" s="120">
        <f>SUM(GB54, -GB57)</f>
        <v>0.26090000000000002</v>
      </c>
      <c r="GC82" s="176">
        <f>SUM(GC53, -GC57)</f>
        <v>0.24889999999999998</v>
      </c>
      <c r="GD82" s="144">
        <f>SUM(GD53, -GD57)</f>
        <v>0.251</v>
      </c>
      <c r="GE82" s="118">
        <f>SUM(GE51, -GE54)</f>
        <v>0.23410000000000003</v>
      </c>
      <c r="GF82" s="176">
        <f>SUM(GF53, -GF58)</f>
        <v>0.2263</v>
      </c>
      <c r="GG82" s="226">
        <f>SUM(GG53, -GG58)</f>
        <v>0.24149999999999999</v>
      </c>
      <c r="GH82" s="93">
        <f>SUM(GH53, -GH57)</f>
        <v>0.24679999999999999</v>
      </c>
      <c r="GI82" s="150">
        <f>SUM(GI53, -GI57)</f>
        <v>0.25290000000000001</v>
      </c>
      <c r="GJ82" s="148">
        <f>SUM(GJ51, -GJ54)</f>
        <v>0.26869999999999999</v>
      </c>
      <c r="GK82" s="116">
        <f>SUM(GK53, -GK57)</f>
        <v>0.2762</v>
      </c>
      <c r="GL82" s="179">
        <f>SUM(GL52, -GL56)</f>
        <v>0.27400000000000002</v>
      </c>
      <c r="GM82" s="148">
        <f>SUM(GM51, -GM54)</f>
        <v>0.2722</v>
      </c>
      <c r="GN82" s="208">
        <f>SUM(GN51, -GN53)</f>
        <v>0.26360000000000006</v>
      </c>
      <c r="GO82" s="176">
        <f>SUM(GO53, -GO58)</f>
        <v>0.26350000000000001</v>
      </c>
      <c r="GP82" s="116">
        <f>SUM(GP53, -GP57)</f>
        <v>0.25819999999999999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64" t="s">
        <v>53</v>
      </c>
      <c r="FY83" s="123" t="s">
        <v>84</v>
      </c>
      <c r="FZ83" s="182" t="s">
        <v>84</v>
      </c>
      <c r="GA83" s="142" t="s">
        <v>60</v>
      </c>
      <c r="GB83" s="188" t="s">
        <v>44</v>
      </c>
      <c r="GC83" s="183" t="s">
        <v>46</v>
      </c>
      <c r="GD83" s="154" t="s">
        <v>46</v>
      </c>
      <c r="GE83" s="117" t="s">
        <v>70</v>
      </c>
      <c r="GF83" s="186" t="s">
        <v>48</v>
      </c>
      <c r="GG83" s="228" t="s">
        <v>48</v>
      </c>
      <c r="GH83" s="23" t="s">
        <v>53</v>
      </c>
      <c r="GI83" s="165" t="s">
        <v>41</v>
      </c>
      <c r="GJ83" s="200" t="s">
        <v>41</v>
      </c>
      <c r="GK83" s="117" t="s">
        <v>70</v>
      </c>
      <c r="GL83" s="199" t="s">
        <v>55</v>
      </c>
      <c r="GM83" s="142" t="s">
        <v>70</v>
      </c>
      <c r="GN83" s="123" t="s">
        <v>84</v>
      </c>
      <c r="GO83" s="182" t="s">
        <v>84</v>
      </c>
      <c r="GP83" s="188" t="s">
        <v>53</v>
      </c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93">SUM(BE52, -BE55)</f>
        <v>0.2238</v>
      </c>
      <c r="BF84" s="146">
        <f t="shared" si="193"/>
        <v>0.22100000000000003</v>
      </c>
      <c r="BG84" s="120">
        <f t="shared" si="193"/>
        <v>0.2127</v>
      </c>
      <c r="BH84" s="179">
        <f t="shared" si="193"/>
        <v>0.19350000000000001</v>
      </c>
      <c r="BI84" s="146">
        <f t="shared" si="193"/>
        <v>0.18340000000000001</v>
      </c>
      <c r="BJ84" s="120">
        <f t="shared" si="193"/>
        <v>0.19309999999999999</v>
      </c>
      <c r="BK84" s="179">
        <f t="shared" si="193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94">SUM(DS54, -DS57)</f>
        <v>0.31369999999999998</v>
      </c>
      <c r="DT84" s="176">
        <f t="shared" si="194"/>
        <v>0.33260000000000001</v>
      </c>
      <c r="DU84" s="144">
        <f t="shared" si="194"/>
        <v>0.318</v>
      </c>
      <c r="DV84" s="116">
        <f t="shared" si="194"/>
        <v>0.29580000000000001</v>
      </c>
      <c r="DW84" s="176">
        <f t="shared" si="194"/>
        <v>0.3145</v>
      </c>
      <c r="DX84" s="116">
        <f t="shared" si="194"/>
        <v>0.29530000000000001</v>
      </c>
      <c r="DY84" s="115">
        <f t="shared" si="194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95">SUM(EC73, -EC80)</f>
        <v>0</v>
      </c>
      <c r="ED84" s="6">
        <f t="shared" si="195"/>
        <v>0</v>
      </c>
      <c r="EE84" s="6">
        <f t="shared" si="195"/>
        <v>0</v>
      </c>
      <c r="EF84" s="6">
        <f t="shared" si="195"/>
        <v>0</v>
      </c>
      <c r="EG84" s="6">
        <f t="shared" si="195"/>
        <v>0</v>
      </c>
      <c r="EH84" s="6">
        <f t="shared" si="195"/>
        <v>0</v>
      </c>
      <c r="EI84" s="6">
        <f t="shared" si="195"/>
        <v>0</v>
      </c>
      <c r="EK84" s="144">
        <f t="shared" ref="EK84:ES84" si="196">SUM(EK54, -EK57)</f>
        <v>0.27239999999999998</v>
      </c>
      <c r="EL84" s="116">
        <f t="shared" si="196"/>
        <v>0.2974</v>
      </c>
      <c r="EM84" s="176">
        <f t="shared" si="196"/>
        <v>0.25990000000000002</v>
      </c>
      <c r="EN84" s="144">
        <f t="shared" si="196"/>
        <v>0.27800000000000002</v>
      </c>
      <c r="EO84" s="116">
        <f t="shared" si="196"/>
        <v>0.29089999999999999</v>
      </c>
      <c r="EP84" s="176">
        <f t="shared" si="196"/>
        <v>0.27529999999999999</v>
      </c>
      <c r="EQ84" s="144">
        <f t="shared" si="196"/>
        <v>0.26890000000000003</v>
      </c>
      <c r="ER84" s="116">
        <f t="shared" si="196"/>
        <v>0.27149999999999996</v>
      </c>
      <c r="ES84" s="176">
        <f t="shared" si="196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166">
        <f>SUM(FX51, -FX54)</f>
        <v>0.29039999999999999</v>
      </c>
      <c r="FY84" s="116">
        <f>SUM(FY54, -FY57)</f>
        <v>0.28450000000000003</v>
      </c>
      <c r="FZ84" s="176">
        <f>SUM(FZ54, -FZ57)</f>
        <v>0.25570000000000004</v>
      </c>
      <c r="GA84" s="146">
        <f>SUM(GA54, -GA57)</f>
        <v>0.25819999999999999</v>
      </c>
      <c r="GB84" s="120">
        <f>SUM(GB51, -GB55)</f>
        <v>0.24680000000000002</v>
      </c>
      <c r="GC84" s="273">
        <f>SUM(GC55, -GC58)</f>
        <v>0.22570000000000001</v>
      </c>
      <c r="GD84" s="246">
        <f>SUM(GD55, -GD58)</f>
        <v>0.2319</v>
      </c>
      <c r="GE84" s="120">
        <f>SUM(GE54, -GE58)</f>
        <v>0.23319999999999999</v>
      </c>
      <c r="GF84" s="179">
        <f>SUM(GF52, -GF56)</f>
        <v>0.21529999999999999</v>
      </c>
      <c r="GG84" s="224">
        <f>SUM(GG52, -GG56)</f>
        <v>0.2235</v>
      </c>
      <c r="GH84" s="219">
        <f>SUM(GH51, -GH53)</f>
        <v>0.23029999999999998</v>
      </c>
      <c r="GI84" s="151">
        <f>SUM(GI52, -GI56)</f>
        <v>0.24659999999999999</v>
      </c>
      <c r="GJ84" s="146">
        <f>SUM(GJ52, -GJ56)</f>
        <v>0.2387</v>
      </c>
      <c r="GK84" s="120">
        <f>SUM(GK54, -GK58)</f>
        <v>0.24580000000000002</v>
      </c>
      <c r="GL84" s="178">
        <f>SUM(GL51, -GL54)</f>
        <v>0.2702</v>
      </c>
      <c r="GM84" s="146">
        <f>SUM(GM54, -GM58)</f>
        <v>0.24890000000000001</v>
      </c>
      <c r="GN84" s="116">
        <f>SUM(GN53, -GN57)</f>
        <v>0.2487</v>
      </c>
      <c r="GO84" s="176">
        <f>SUM(GO53, -GO57)</f>
        <v>0.252</v>
      </c>
      <c r="GP84" s="208">
        <f>SUM(GP51, -GP53)</f>
        <v>0.24730000000000002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97">SUM(GU73, -GU80)</f>
        <v>0</v>
      </c>
      <c r="GV84" s="6">
        <f t="shared" si="197"/>
        <v>0</v>
      </c>
      <c r="GW84" s="6">
        <f t="shared" si="197"/>
        <v>0</v>
      </c>
      <c r="GX84" s="6">
        <f t="shared" si="197"/>
        <v>0</v>
      </c>
      <c r="GY84" s="6">
        <f t="shared" si="197"/>
        <v>0</v>
      </c>
      <c r="GZ84" s="6">
        <f t="shared" si="197"/>
        <v>0</v>
      </c>
      <c r="HA84" s="6">
        <f t="shared" si="197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98">SUM(JM73, -JM80)</f>
        <v>0</v>
      </c>
      <c r="JN84" s="6">
        <f t="shared" si="198"/>
        <v>0</v>
      </c>
      <c r="JO84" s="6">
        <f t="shared" si="198"/>
        <v>0</v>
      </c>
      <c r="JP84" s="6">
        <f t="shared" si="198"/>
        <v>0</v>
      </c>
      <c r="JQ84" s="6">
        <f t="shared" si="198"/>
        <v>0</v>
      </c>
      <c r="JR84" s="6">
        <f t="shared" si="198"/>
        <v>0</v>
      </c>
      <c r="JS84" s="6">
        <f t="shared" si="198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63" t="s">
        <v>84</v>
      </c>
      <c r="FY85" s="122" t="s">
        <v>46</v>
      </c>
      <c r="FZ85" s="183" t="s">
        <v>46</v>
      </c>
      <c r="GA85" s="200" t="s">
        <v>41</v>
      </c>
      <c r="GB85" s="168" t="s">
        <v>41</v>
      </c>
      <c r="GC85" s="177" t="s">
        <v>60</v>
      </c>
      <c r="GD85" s="142" t="s">
        <v>60</v>
      </c>
      <c r="GE85" s="117" t="s">
        <v>60</v>
      </c>
      <c r="GF85" s="182" t="s">
        <v>63</v>
      </c>
      <c r="GG85" s="228" t="s">
        <v>41</v>
      </c>
      <c r="GH85" s="36" t="s">
        <v>48</v>
      </c>
      <c r="GI85" s="165" t="s">
        <v>48</v>
      </c>
      <c r="GJ85" s="200" t="s">
        <v>48</v>
      </c>
      <c r="GK85" s="168" t="s">
        <v>41</v>
      </c>
      <c r="GL85" s="177" t="s">
        <v>70</v>
      </c>
      <c r="GM85" s="142" t="s">
        <v>60</v>
      </c>
      <c r="GN85" s="260" t="s">
        <v>54</v>
      </c>
      <c r="GO85" s="263" t="s">
        <v>54</v>
      </c>
      <c r="GP85" s="117" t="s">
        <v>60</v>
      </c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99">SUM(BD53, -BD57)</f>
        <v>0.15740000000000001</v>
      </c>
      <c r="BE86" s="176">
        <f t="shared" si="199"/>
        <v>0.2077</v>
      </c>
      <c r="BF86" s="144">
        <f t="shared" si="199"/>
        <v>0.20429999999999998</v>
      </c>
      <c r="BG86" s="116">
        <f t="shared" si="199"/>
        <v>0.19500000000000001</v>
      </c>
      <c r="BH86" s="176">
        <f t="shared" si="199"/>
        <v>0.17849999999999999</v>
      </c>
      <c r="BI86" s="166">
        <f t="shared" si="199"/>
        <v>0.16689999999999999</v>
      </c>
      <c r="BJ86" s="116">
        <f t="shared" si="199"/>
        <v>0.18679999999999999</v>
      </c>
      <c r="BK86" s="176">
        <f t="shared" si="199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200">SUM(BV52, -BV56)</f>
        <v>0.2329</v>
      </c>
      <c r="BW86" s="120">
        <f t="shared" si="200"/>
        <v>0.22009999999999999</v>
      </c>
      <c r="BX86" s="179">
        <f t="shared" si="200"/>
        <v>0.21760000000000002</v>
      </c>
      <c r="BY86" s="224">
        <f t="shared" si="200"/>
        <v>0.25340000000000001</v>
      </c>
      <c r="BZ86" s="15">
        <f t="shared" si="200"/>
        <v>0.24309999999999998</v>
      </c>
      <c r="CA86" s="151">
        <f t="shared" si="200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201">SUM(CR52, -CR56)</f>
        <v>0.20519999999999999</v>
      </c>
      <c r="CS86" s="179">
        <f t="shared" si="201"/>
        <v>0.19850000000000001</v>
      </c>
      <c r="CT86" s="146">
        <f t="shared" si="201"/>
        <v>0.20760000000000001</v>
      </c>
      <c r="CU86" s="120">
        <f t="shared" si="201"/>
        <v>0.2117</v>
      </c>
      <c r="CV86" s="179">
        <f t="shared" si="201"/>
        <v>0.1971</v>
      </c>
      <c r="CW86" s="146">
        <f t="shared" si="201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44">
        <f>SUM(FX54, -FX57)</f>
        <v>0.27379999999999999</v>
      </c>
      <c r="FY86" s="247">
        <f>SUM(FY55, -FY58)</f>
        <v>0.2636</v>
      </c>
      <c r="FZ86" s="273">
        <f>SUM(FZ55, -FZ58)</f>
        <v>0.24479999999999999</v>
      </c>
      <c r="GA86" s="146">
        <f>SUM(GA52, -GA56)</f>
        <v>0.25480000000000003</v>
      </c>
      <c r="GB86" s="120">
        <f>SUM(GB52, -GB56)</f>
        <v>0.2319</v>
      </c>
      <c r="GC86" s="179">
        <f>SUM(GC54, -GC57)</f>
        <v>0.22259999999999999</v>
      </c>
      <c r="GD86" s="146">
        <f>SUM(GD54, -GD57)</f>
        <v>0.2271</v>
      </c>
      <c r="GE86" s="120">
        <f>SUM(GE54, -GE57)</f>
        <v>0.2263</v>
      </c>
      <c r="GF86" s="176">
        <f>SUM(GF53, -GF57)</f>
        <v>0.21039999999999998</v>
      </c>
      <c r="GG86" s="224">
        <f>SUM(GG52, -GG55)</f>
        <v>0.216</v>
      </c>
      <c r="GH86" s="15">
        <f>SUM(GH52, -GH56)</f>
        <v>0.21529999999999999</v>
      </c>
      <c r="GI86" s="151">
        <f>SUM(GI52, -GI55)</f>
        <v>0.24509999999999998</v>
      </c>
      <c r="GJ86" s="146">
        <f>SUM(GJ52, -GJ55)</f>
        <v>0.23680000000000001</v>
      </c>
      <c r="GK86" s="120">
        <f>SUM(GK52, -GK56)</f>
        <v>0.2417</v>
      </c>
      <c r="GL86" s="179">
        <f>SUM(GL54, -GL58)</f>
        <v>0.26469999999999999</v>
      </c>
      <c r="GM86" s="146">
        <f>SUM(GM54, -GM57)</f>
        <v>0.2397</v>
      </c>
      <c r="GN86" s="120">
        <f>SUM(GN51, -GN52)</f>
        <v>0.24710000000000004</v>
      </c>
      <c r="GO86" s="179">
        <f>SUM(GO51, -GO52)</f>
        <v>0.2475</v>
      </c>
      <c r="GP86" s="120">
        <f>SUM(GP54, -GP58)</f>
        <v>0.23270000000000002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54" t="s">
        <v>46</v>
      </c>
      <c r="FY87" s="188" t="s">
        <v>53</v>
      </c>
      <c r="FZ87" s="199" t="s">
        <v>53</v>
      </c>
      <c r="GA87" s="154" t="s">
        <v>46</v>
      </c>
      <c r="GB87" s="122" t="s">
        <v>46</v>
      </c>
      <c r="GC87" s="186" t="s">
        <v>41</v>
      </c>
      <c r="GD87" s="200" t="s">
        <v>41</v>
      </c>
      <c r="GE87" s="188" t="s">
        <v>53</v>
      </c>
      <c r="GF87" s="186" t="s">
        <v>41</v>
      </c>
      <c r="GG87" s="223" t="s">
        <v>60</v>
      </c>
      <c r="GH87" s="36" t="s">
        <v>41</v>
      </c>
      <c r="GI87" s="233" t="s">
        <v>53</v>
      </c>
      <c r="GJ87" s="142" t="s">
        <v>70</v>
      </c>
      <c r="GK87" s="168" t="s">
        <v>48</v>
      </c>
      <c r="GL87" s="186" t="s">
        <v>41</v>
      </c>
      <c r="GM87" s="164" t="s">
        <v>53</v>
      </c>
      <c r="GN87" s="117" t="s">
        <v>70</v>
      </c>
      <c r="GO87" s="177" t="s">
        <v>70</v>
      </c>
      <c r="GP87" s="260" t="s">
        <v>54</v>
      </c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202">SUM(DE52, -DE55)</f>
        <v>0.21659999999999999</v>
      </c>
      <c r="DF88" s="146">
        <f t="shared" si="202"/>
        <v>0.23190000000000002</v>
      </c>
      <c r="DG88" s="120">
        <f t="shared" si="202"/>
        <v>0.23139999999999999</v>
      </c>
      <c r="DH88" s="179">
        <f t="shared" si="202"/>
        <v>0.23710000000000001</v>
      </c>
      <c r="DI88" s="146">
        <f t="shared" si="202"/>
        <v>0.22919999999999999</v>
      </c>
      <c r="DJ88" s="120">
        <f t="shared" si="202"/>
        <v>0.2407</v>
      </c>
      <c r="DK88" s="179">
        <f t="shared" si="202"/>
        <v>0.2074</v>
      </c>
      <c r="DL88" s="120">
        <f t="shared" si="202"/>
        <v>0.214</v>
      </c>
      <c r="DM88" s="120">
        <f t="shared" si="202"/>
        <v>0.19929999999999998</v>
      </c>
      <c r="DN88" s="330">
        <f t="shared" si="202"/>
        <v>0.23680000000000001</v>
      </c>
      <c r="DO88" s="346">
        <f>SUM(DO73, -DO78)</f>
        <v>0</v>
      </c>
      <c r="DP88" s="120">
        <f t="shared" ref="DP88:DU88" si="203">SUM(DP52, -DP55)</f>
        <v>0.25539999999999996</v>
      </c>
      <c r="DQ88" s="179">
        <f t="shared" si="203"/>
        <v>0.22369999999999998</v>
      </c>
      <c r="DR88" s="146">
        <f t="shared" si="203"/>
        <v>0.21279999999999999</v>
      </c>
      <c r="DS88" s="120">
        <f t="shared" si="203"/>
        <v>0.20549999999999999</v>
      </c>
      <c r="DT88" s="179">
        <f t="shared" si="203"/>
        <v>0.21829999999999999</v>
      </c>
      <c r="DU88" s="146">
        <f t="shared" si="203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 t="shared" ref="FP88:FW88" si="204">SUM(FP51, -FP53)</f>
        <v>0.24810000000000001</v>
      </c>
      <c r="FQ88" s="178">
        <f t="shared" si="204"/>
        <v>0.27559999999999996</v>
      </c>
      <c r="FR88" s="148">
        <f t="shared" si="204"/>
        <v>0.26170000000000004</v>
      </c>
      <c r="FS88" s="118">
        <f t="shared" si="204"/>
        <v>0.2591</v>
      </c>
      <c r="FT88" s="178">
        <f t="shared" si="204"/>
        <v>0.25209999999999999</v>
      </c>
      <c r="FU88" s="148">
        <f t="shared" si="204"/>
        <v>0.26449999999999996</v>
      </c>
      <c r="FV88" s="118">
        <f t="shared" si="204"/>
        <v>0.25339999999999996</v>
      </c>
      <c r="FW88" s="178">
        <f t="shared" si="204"/>
        <v>0.25519999999999998</v>
      </c>
      <c r="FX88" s="246">
        <f>SUM(FX55, -FX58)</f>
        <v>0.2606</v>
      </c>
      <c r="FY88" s="208">
        <f>SUM(FY51, -FY54)</f>
        <v>0.25409999999999999</v>
      </c>
      <c r="FZ88" s="187">
        <f>SUM(FZ51, -FZ54)</f>
        <v>0.21369999999999997</v>
      </c>
      <c r="GA88" s="246">
        <f>SUM(GA55, -GA58)</f>
        <v>0.23699999999999999</v>
      </c>
      <c r="GB88" s="247">
        <f>SUM(GB55, -GB58)</f>
        <v>0.21589999999999998</v>
      </c>
      <c r="GC88" s="179">
        <f>SUM(GC52, -GC56)</f>
        <v>0.20619999999999999</v>
      </c>
      <c r="GD88" s="146">
        <f>SUM(GD52, -GD56)</f>
        <v>0.2223</v>
      </c>
      <c r="GE88" s="208">
        <f>SUM(GE51, -GE53)</f>
        <v>0.21150000000000002</v>
      </c>
      <c r="GF88" s="179">
        <f>SUM(GF52, -GF55)</f>
        <v>0.2056</v>
      </c>
      <c r="GG88" s="224">
        <f>SUM(GG54, -GG58)</f>
        <v>0.21439999999999998</v>
      </c>
      <c r="GH88" s="15">
        <f>SUM(GH52, -GH55)</f>
        <v>0.21360000000000001</v>
      </c>
      <c r="GI88" s="236">
        <f>SUM(GI51, -GI53)</f>
        <v>0.22699999999999998</v>
      </c>
      <c r="GJ88" s="146">
        <f>SUM(GJ54, -GJ58)</f>
        <v>0.22459999999999999</v>
      </c>
      <c r="GK88" s="120">
        <f>SUM(GK52, -GK55)</f>
        <v>0.23830000000000001</v>
      </c>
      <c r="GL88" s="179">
        <f>SUM(GL52, -GL55)</f>
        <v>0.2445</v>
      </c>
      <c r="GM88" s="166">
        <f>SUM(GM51, -GM53)</f>
        <v>0.23220000000000002</v>
      </c>
      <c r="GN88" s="120">
        <f>SUM(GN54, -GN58)</f>
        <v>0.22710000000000002</v>
      </c>
      <c r="GO88" s="179">
        <f>SUM(GO54, -GO58)</f>
        <v>0.2397</v>
      </c>
      <c r="GP88" s="120">
        <f>SUM(GP51, -GP52)</f>
        <v>0.2162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64" t="s">
        <v>55</v>
      </c>
      <c r="FY89" s="188" t="s">
        <v>55</v>
      </c>
      <c r="FZ89" s="186" t="s">
        <v>41</v>
      </c>
      <c r="GA89" s="164" t="s">
        <v>55</v>
      </c>
      <c r="GB89" s="122" t="s">
        <v>45</v>
      </c>
      <c r="GC89" s="199" t="s">
        <v>55</v>
      </c>
      <c r="GD89" s="164" t="s">
        <v>55</v>
      </c>
      <c r="GE89" s="168" t="s">
        <v>48</v>
      </c>
      <c r="GF89" s="177" t="s">
        <v>60</v>
      </c>
      <c r="GG89" s="227" t="s">
        <v>63</v>
      </c>
      <c r="GH89" s="42" t="s">
        <v>60</v>
      </c>
      <c r="GI89" s="147" t="s">
        <v>60</v>
      </c>
      <c r="GJ89" s="142" t="s">
        <v>60</v>
      </c>
      <c r="GK89" s="188" t="s">
        <v>53</v>
      </c>
      <c r="GL89" s="177" t="s">
        <v>60</v>
      </c>
      <c r="GM89" s="161" t="s">
        <v>54</v>
      </c>
      <c r="GN89" s="117" t="s">
        <v>60</v>
      </c>
      <c r="GO89" s="177" t="s">
        <v>60</v>
      </c>
      <c r="GP89" s="117" t="s">
        <v>70</v>
      </c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205">SUM(CZ53, -CZ56)</f>
        <v>0.19919999999999999</v>
      </c>
      <c r="DA90" s="120">
        <f t="shared" si="205"/>
        <v>0.1968</v>
      </c>
      <c r="DB90" s="179">
        <f t="shared" si="205"/>
        <v>0.19270000000000001</v>
      </c>
      <c r="DC90" s="146">
        <f t="shared" si="205"/>
        <v>0.17620000000000002</v>
      </c>
      <c r="DD90" s="120">
        <f t="shared" si="205"/>
        <v>0.1749</v>
      </c>
      <c r="DE90" s="179">
        <f t="shared" si="20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206">SUM(DH55, -DH58)</f>
        <v>0.18809999999999999</v>
      </c>
      <c r="DI90" s="148">
        <f t="shared" si="206"/>
        <v>0.19260000000000002</v>
      </c>
      <c r="DJ90" s="118">
        <f t="shared" si="206"/>
        <v>0.18720000000000001</v>
      </c>
      <c r="DK90" s="178">
        <f t="shared" si="206"/>
        <v>0.193</v>
      </c>
      <c r="DL90" s="118">
        <f t="shared" si="206"/>
        <v>0.18990000000000001</v>
      </c>
      <c r="DM90" s="118">
        <f t="shared" si="206"/>
        <v>0.19640000000000002</v>
      </c>
      <c r="DN90" s="338">
        <f t="shared" si="20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07">SUM(EC79, -EC86)</f>
        <v>0</v>
      </c>
      <c r="ED90" s="6">
        <f t="shared" si="207"/>
        <v>0</v>
      </c>
      <c r="EE90" s="6">
        <f t="shared" si="207"/>
        <v>0</v>
      </c>
      <c r="EF90" s="6">
        <f t="shared" si="207"/>
        <v>0</v>
      </c>
      <c r="EG90" s="6">
        <f t="shared" si="207"/>
        <v>0</v>
      </c>
      <c r="EH90" s="6">
        <f t="shared" si="207"/>
        <v>0</v>
      </c>
      <c r="EI90" s="6">
        <f t="shared" si="20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 t="shared" ref="FR90:FW90" si="208">SUM(FR55, -FR58)</f>
        <v>0.2482</v>
      </c>
      <c r="FS90" s="247">
        <f t="shared" si="208"/>
        <v>0.25769999999999998</v>
      </c>
      <c r="FT90" s="273">
        <f t="shared" si="208"/>
        <v>0.23880000000000001</v>
      </c>
      <c r="FU90" s="246">
        <f t="shared" si="208"/>
        <v>0.23779999999999998</v>
      </c>
      <c r="FV90" s="247">
        <f t="shared" si="208"/>
        <v>0.2422</v>
      </c>
      <c r="FW90" s="273">
        <f t="shared" si="208"/>
        <v>0.2485</v>
      </c>
      <c r="FX90" s="148">
        <f>SUM(FX51, -FX53)</f>
        <v>0.25490000000000002</v>
      </c>
      <c r="FY90" s="118">
        <f>SUM(FY51, -FY53)</f>
        <v>0.2364</v>
      </c>
      <c r="FZ90" s="179">
        <f>SUM(FZ52, -FZ56)</f>
        <v>0.21360000000000001</v>
      </c>
      <c r="GA90" s="148">
        <f>SUM(GA51, -GA54)</f>
        <v>0.21679999999999999</v>
      </c>
      <c r="GB90" s="208">
        <f>SUM(GB55, -GB57)</f>
        <v>0.19</v>
      </c>
      <c r="GC90" s="178">
        <f>SUM(GC51, -GC54)</f>
        <v>0.19439999999999999</v>
      </c>
      <c r="GD90" s="148">
        <f>SUM(GD51, -GD54)</f>
        <v>0.22180000000000002</v>
      </c>
      <c r="GE90" s="120">
        <f>SUM(GE52, -GE56)</f>
        <v>0.21109999999999998</v>
      </c>
      <c r="GF90" s="179">
        <f>SUM(GF54, -GF58)</f>
        <v>0.19849999999999998</v>
      </c>
      <c r="GG90" s="226">
        <f>SUM(GG53, -GG57)</f>
        <v>0.21340000000000001</v>
      </c>
      <c r="GH90" s="15">
        <f>SUM(GH54, -GH58)</f>
        <v>0.20099999999999998</v>
      </c>
      <c r="GI90" s="151">
        <f>SUM(GI54, -GI58)</f>
        <v>0.20879999999999999</v>
      </c>
      <c r="GJ90" s="146">
        <f>SUM(GJ54, -GJ57)</f>
        <v>0.2185</v>
      </c>
      <c r="GK90" s="208">
        <f>SUM(GK51, -GK53)</f>
        <v>0.2359</v>
      </c>
      <c r="GL90" s="179">
        <f>SUM(GL54, -GL57)</f>
        <v>0.2387</v>
      </c>
      <c r="GM90" s="146">
        <f>SUM(GM51, -GM52)</f>
        <v>0.22620000000000001</v>
      </c>
      <c r="GN90" s="120">
        <f>SUM(GN54, -GN57)</f>
        <v>0.21150000000000002</v>
      </c>
      <c r="GO90" s="179">
        <f>SUM(GO54, -GO57)</f>
        <v>0.22819999999999999</v>
      </c>
      <c r="GP90" s="120">
        <f>SUM(GP54, -GP57)</f>
        <v>0.21440000000000001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209">SUM(GU79, -GU86)</f>
        <v>0</v>
      </c>
      <c r="GV90" s="6">
        <f t="shared" si="209"/>
        <v>0</v>
      </c>
      <c r="GW90" s="6">
        <f t="shared" si="209"/>
        <v>0</v>
      </c>
      <c r="GX90" s="6">
        <f t="shared" si="209"/>
        <v>0</v>
      </c>
      <c r="GY90" s="6">
        <f t="shared" si="209"/>
        <v>0</v>
      </c>
      <c r="GZ90" s="6">
        <f t="shared" si="209"/>
        <v>0</v>
      </c>
      <c r="HA90" s="6">
        <f t="shared" si="209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10">SUM(JM79, -JM86)</f>
        <v>0</v>
      </c>
      <c r="JN90" s="6">
        <f t="shared" si="210"/>
        <v>0</v>
      </c>
      <c r="JO90" s="6">
        <f t="shared" si="210"/>
        <v>0</v>
      </c>
      <c r="JP90" s="6">
        <f t="shared" si="210"/>
        <v>0</v>
      </c>
      <c r="JQ90" s="6">
        <f t="shared" si="210"/>
        <v>0</v>
      </c>
      <c r="JR90" s="6">
        <f t="shared" si="210"/>
        <v>0</v>
      </c>
      <c r="JS90" s="6">
        <f t="shared" si="210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58" t="s">
        <v>39</v>
      </c>
      <c r="FY91" s="119" t="s">
        <v>39</v>
      </c>
      <c r="FZ91" s="199" t="s">
        <v>55</v>
      </c>
      <c r="GA91" s="164" t="s">
        <v>53</v>
      </c>
      <c r="GB91" s="168" t="s">
        <v>48</v>
      </c>
      <c r="GC91" s="180" t="s">
        <v>39</v>
      </c>
      <c r="GD91" s="164" t="s">
        <v>53</v>
      </c>
      <c r="GE91" s="168" t="s">
        <v>41</v>
      </c>
      <c r="GF91" s="177" t="s">
        <v>70</v>
      </c>
      <c r="GG91" s="223" t="s">
        <v>70</v>
      </c>
      <c r="GH91" s="42" t="s">
        <v>70</v>
      </c>
      <c r="GI91" s="147" t="s">
        <v>70</v>
      </c>
      <c r="GJ91" s="164" t="s">
        <v>53</v>
      </c>
      <c r="GK91" s="117" t="s">
        <v>60</v>
      </c>
      <c r="GL91" s="199" t="s">
        <v>53</v>
      </c>
      <c r="GM91" s="158" t="s">
        <v>39</v>
      </c>
      <c r="GN91" s="119" t="s">
        <v>39</v>
      </c>
      <c r="GO91" s="180" t="s">
        <v>39</v>
      </c>
      <c r="GP91" s="168" t="s">
        <v>48</v>
      </c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 t="shared" ref="FR92:FY92" si="211">SUM(FR56, -FR58)</f>
        <v>0.23520000000000002</v>
      </c>
      <c r="FS92" s="116">
        <f t="shared" si="211"/>
        <v>0.23280000000000001</v>
      </c>
      <c r="FT92" s="176">
        <f t="shared" si="211"/>
        <v>0.22600000000000003</v>
      </c>
      <c r="FU92" s="144">
        <f t="shared" si="211"/>
        <v>0.21449999999999997</v>
      </c>
      <c r="FV92" s="116">
        <f t="shared" si="211"/>
        <v>0.216</v>
      </c>
      <c r="FW92" s="176">
        <f t="shared" si="211"/>
        <v>0.22409999999999999</v>
      </c>
      <c r="FX92" s="144">
        <f t="shared" si="211"/>
        <v>0.23620000000000002</v>
      </c>
      <c r="FY92" s="116">
        <f t="shared" si="211"/>
        <v>0.2364</v>
      </c>
      <c r="FZ92" s="178">
        <f>SUM(FZ51, -FZ53)</f>
        <v>0.20289999999999997</v>
      </c>
      <c r="GA92" s="166">
        <f>SUM(GA51, -GA53)</f>
        <v>0.19679999999999997</v>
      </c>
      <c r="GB92" s="120">
        <f>SUM(GB52, -GB55)</f>
        <v>0.18049999999999999</v>
      </c>
      <c r="GC92" s="176">
        <f>SUM(GC56, -GC58)</f>
        <v>0.18360000000000001</v>
      </c>
      <c r="GD92" s="166">
        <f>SUM(GD51, -GD53)</f>
        <v>0.19790000000000002</v>
      </c>
      <c r="GE92" s="120">
        <f>SUM(GE52, -GE55)</f>
        <v>0.20049999999999998</v>
      </c>
      <c r="GF92" s="179">
        <f>SUM(GF54, -GF57)</f>
        <v>0.18259999999999998</v>
      </c>
      <c r="GG92" s="224">
        <f>SUM(GG54, -GG57)</f>
        <v>0.18629999999999999</v>
      </c>
      <c r="GH92" s="15">
        <f>SUM(GH54, -GH57)</f>
        <v>0.19769999999999999</v>
      </c>
      <c r="GI92" s="151">
        <f>SUM(GI54, -GI57)</f>
        <v>0.20579999999999998</v>
      </c>
      <c r="GJ92" s="166">
        <f>SUM(GJ51, -GJ53)</f>
        <v>0.21689999999999998</v>
      </c>
      <c r="GK92" s="120">
        <f>SUM(GK54, -GK57)</f>
        <v>0.21840000000000001</v>
      </c>
      <c r="GL92" s="187">
        <f>SUM(GL51, -GL53)</f>
        <v>0.2079</v>
      </c>
      <c r="GM92" s="144">
        <f>SUM(GM55, -GM58)</f>
        <v>0.16910000000000003</v>
      </c>
      <c r="GN92" s="116">
        <f>SUM(GN55, -GN58)</f>
        <v>0.15510000000000002</v>
      </c>
      <c r="GO92" s="176">
        <f>SUM(GO55, -GO58)</f>
        <v>0.16689999999999999</v>
      </c>
      <c r="GP92" s="120">
        <f>SUM(GP52, -GP56)</f>
        <v>0.18099999999999999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161" t="s">
        <v>54</v>
      </c>
      <c r="FY93" s="122" t="s">
        <v>45</v>
      </c>
      <c r="FZ93" s="183" t="s">
        <v>45</v>
      </c>
      <c r="GA93" s="154" t="s">
        <v>45</v>
      </c>
      <c r="GB93" s="188" t="s">
        <v>55</v>
      </c>
      <c r="GC93" s="199" t="s">
        <v>53</v>
      </c>
      <c r="GD93" s="158" t="s">
        <v>39</v>
      </c>
      <c r="GE93" s="119" t="s">
        <v>39</v>
      </c>
      <c r="GF93" s="263" t="s">
        <v>54</v>
      </c>
      <c r="GG93" s="228" t="s">
        <v>68</v>
      </c>
      <c r="GH93" s="36" t="s">
        <v>68</v>
      </c>
      <c r="GI93" s="165" t="s">
        <v>68</v>
      </c>
      <c r="GJ93" s="200" t="s">
        <v>68</v>
      </c>
      <c r="GK93" s="122" t="s">
        <v>46</v>
      </c>
      <c r="GL93" s="182" t="s">
        <v>47</v>
      </c>
      <c r="GM93" s="158" t="s">
        <v>38</v>
      </c>
      <c r="GN93" s="168" t="s">
        <v>48</v>
      </c>
      <c r="GO93" s="186" t="s">
        <v>48</v>
      </c>
      <c r="GP93" s="119" t="s">
        <v>38</v>
      </c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212">SUM(BU54, -BU56)</f>
        <v>0.1968</v>
      </c>
      <c r="BV94" s="146">
        <f t="shared" si="212"/>
        <v>0.19769999999999999</v>
      </c>
      <c r="BW94" s="120">
        <f t="shared" si="212"/>
        <v>0.17959999999999998</v>
      </c>
      <c r="BX94" s="179">
        <f t="shared" si="212"/>
        <v>0.1862</v>
      </c>
      <c r="BY94" s="224">
        <f t="shared" si="212"/>
        <v>0.19790000000000002</v>
      </c>
      <c r="BZ94" s="15">
        <f t="shared" si="212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213">SUM(DC54, -DC56)</f>
        <v>0.15679999999999999</v>
      </c>
      <c r="DD94" s="120">
        <f t="shared" si="213"/>
        <v>0.16189999999999999</v>
      </c>
      <c r="DE94" s="179">
        <f t="shared" si="213"/>
        <v>0.18730000000000002</v>
      </c>
      <c r="DF94" s="146">
        <f t="shared" si="213"/>
        <v>0.18480000000000002</v>
      </c>
      <c r="DG94" s="120">
        <f t="shared" si="213"/>
        <v>0.18049999999999999</v>
      </c>
      <c r="DH94" s="179">
        <f t="shared" si="213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46">
        <f>SUM(FX51, -FX52)</f>
        <v>0.21850000000000003</v>
      </c>
      <c r="FY94" s="208">
        <f>SUM(FY55, -FY57)</f>
        <v>0.20630000000000001</v>
      </c>
      <c r="FZ94" s="187">
        <f>SUM(FZ55, -FZ57)</f>
        <v>0.1943</v>
      </c>
      <c r="GA94" s="166">
        <f>SUM(GA55, -GA57)</f>
        <v>0.191</v>
      </c>
      <c r="GB94" s="118">
        <f>SUM(GB51, -GB54)</f>
        <v>0.1759</v>
      </c>
      <c r="GC94" s="187">
        <f>SUM(GC51, -GC53)</f>
        <v>0.1681</v>
      </c>
      <c r="GD94" s="144">
        <f>SUM(GD56, -GD58)</f>
        <v>0.18440000000000001</v>
      </c>
      <c r="GE94" s="116">
        <f>SUM(GE55, -GE58)</f>
        <v>0.1527</v>
      </c>
      <c r="GF94" s="179">
        <f>SUM(GF51, -GF52)</f>
        <v>0.15180000000000002</v>
      </c>
      <c r="GG94" s="226">
        <f>SUM(GG52, -GG54)</f>
        <v>0.15130000000000002</v>
      </c>
      <c r="GH94" s="93">
        <f>SUM(GH52, -GH54)</f>
        <v>0.15410000000000001</v>
      </c>
      <c r="GI94" s="150">
        <f>SUM(GI52, -GI54)</f>
        <v>0.1673</v>
      </c>
      <c r="GJ94" s="144">
        <f>SUM(GJ52, -GJ54)</f>
        <v>0.1535</v>
      </c>
      <c r="GK94" s="247">
        <f>SUM(GK55, -GK58)</f>
        <v>0.16560000000000002</v>
      </c>
      <c r="GL94" s="179">
        <f>SUM(GL53, -GL56)</f>
        <v>0.1817</v>
      </c>
      <c r="GM94" s="148">
        <f>SUM(GM55, -GM57)</f>
        <v>0.15989999999999999</v>
      </c>
      <c r="GN94" s="120">
        <f>SUM(GN52, -GN56)</f>
        <v>0.14360000000000001</v>
      </c>
      <c r="GO94" s="179">
        <f>SUM(GO52, -GO56)</f>
        <v>0.15770000000000001</v>
      </c>
      <c r="GP94" s="118">
        <f>SUM(GP55, -GP58)</f>
        <v>0.15690000000000001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54" t="s">
        <v>45</v>
      </c>
      <c r="FY95" s="260" t="s">
        <v>54</v>
      </c>
      <c r="FZ95" s="180" t="s">
        <v>39</v>
      </c>
      <c r="GA95" s="200" t="s">
        <v>48</v>
      </c>
      <c r="GB95" s="119" t="s">
        <v>39</v>
      </c>
      <c r="GC95" s="183" t="s">
        <v>45</v>
      </c>
      <c r="GD95" s="154" t="s">
        <v>45</v>
      </c>
      <c r="GE95" s="119" t="s">
        <v>38</v>
      </c>
      <c r="GF95" s="186" t="s">
        <v>68</v>
      </c>
      <c r="GG95" s="259" t="s">
        <v>38</v>
      </c>
      <c r="GH95" s="11" t="s">
        <v>38</v>
      </c>
      <c r="GI95" s="162" t="s">
        <v>45</v>
      </c>
      <c r="GJ95" s="154" t="s">
        <v>46</v>
      </c>
      <c r="GK95" s="119" t="s">
        <v>39</v>
      </c>
      <c r="GL95" s="180" t="s">
        <v>39</v>
      </c>
      <c r="GM95" s="200" t="s">
        <v>48</v>
      </c>
      <c r="GN95" s="119" t="s">
        <v>38</v>
      </c>
      <c r="GO95" s="180" t="s">
        <v>38</v>
      </c>
      <c r="GP95" s="168" t="s">
        <v>41</v>
      </c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14">SUM(EC85, -EC92)</f>
        <v>0</v>
      </c>
      <c r="ED96" s="6">
        <f t="shared" si="214"/>
        <v>0</v>
      </c>
      <c r="EE96" s="6">
        <f t="shared" si="214"/>
        <v>0</v>
      </c>
      <c r="EF96" s="6">
        <f t="shared" si="214"/>
        <v>0</v>
      </c>
      <c r="EG96" s="6">
        <f t="shared" si="214"/>
        <v>0</v>
      </c>
      <c r="EH96" s="6">
        <f t="shared" si="214"/>
        <v>0</v>
      </c>
      <c r="EI96" s="6">
        <f t="shared" si="214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166">
        <f>SUM(FX55, -FX57)</f>
        <v>0.2056</v>
      </c>
      <c r="FY96" s="120">
        <f>SUM(FY51, -FY52)</f>
        <v>0.184</v>
      </c>
      <c r="FZ96" s="176">
        <f>SUM(FZ56, -FZ58)</f>
        <v>0.17599999999999999</v>
      </c>
      <c r="GA96" s="146">
        <f>SUM(GA52, -GA55)</f>
        <v>0.17899999999999999</v>
      </c>
      <c r="GB96" s="116">
        <f>SUM(GB56, -GB58)</f>
        <v>0.16449999999999998</v>
      </c>
      <c r="GC96" s="187">
        <f>SUM(GC55, -GC57)</f>
        <v>0.16539999999999999</v>
      </c>
      <c r="GD96" s="166">
        <f>SUM(GD55, -GD57)</f>
        <v>0.1774</v>
      </c>
      <c r="GE96" s="118">
        <f>SUM(GE55, -GE57)</f>
        <v>0.14580000000000001</v>
      </c>
      <c r="GF96" s="176">
        <f>SUM(GF52, -GF54)</f>
        <v>0.1434</v>
      </c>
      <c r="GG96" s="225">
        <f>SUM(GG55, -GG58)</f>
        <v>0.1497</v>
      </c>
      <c r="GH96" s="96">
        <f>SUM(GH55, -GH58)</f>
        <v>0.14149999999999999</v>
      </c>
      <c r="GI96" s="236">
        <f>SUM(GI55, -GI58)</f>
        <v>0.13100000000000001</v>
      </c>
      <c r="GJ96" s="246">
        <f>SUM(GJ55, -GJ58)</f>
        <v>0.14129999999999998</v>
      </c>
      <c r="GK96" s="116">
        <f>SUM(GK56, -GK58)</f>
        <v>0.16220000000000001</v>
      </c>
      <c r="GL96" s="176">
        <f>SUM(GL55, -GL58)</f>
        <v>0.17479999999999998</v>
      </c>
      <c r="GM96" s="146">
        <f>SUM(GM52, -GM56)</f>
        <v>0.15659999999999999</v>
      </c>
      <c r="GN96" s="118">
        <f>SUM(GN55, -GN57)</f>
        <v>0.13950000000000001</v>
      </c>
      <c r="GO96" s="178">
        <f>SUM(GO55, -GO57)</f>
        <v>0.15539999999999998</v>
      </c>
      <c r="GP96" s="120">
        <f>SUM(GP52, -GP55)</f>
        <v>0.1507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215">SUM(GU85, -GU92)</f>
        <v>0</v>
      </c>
      <c r="GV96" s="6">
        <f t="shared" si="215"/>
        <v>0</v>
      </c>
      <c r="GW96" s="6">
        <f t="shared" si="215"/>
        <v>0</v>
      </c>
      <c r="GX96" s="6">
        <f t="shared" si="215"/>
        <v>0</v>
      </c>
      <c r="GY96" s="6">
        <f t="shared" si="215"/>
        <v>0</v>
      </c>
      <c r="GZ96" s="6">
        <f t="shared" si="215"/>
        <v>0</v>
      </c>
      <c r="HA96" s="6">
        <f t="shared" si="215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16">SUM(JM85, -JM92)</f>
        <v>0</v>
      </c>
      <c r="JN96" s="6">
        <f t="shared" si="216"/>
        <v>0</v>
      </c>
      <c r="JO96" s="6">
        <f t="shared" si="216"/>
        <v>0</v>
      </c>
      <c r="JP96" s="6">
        <f t="shared" si="216"/>
        <v>0</v>
      </c>
      <c r="JQ96" s="6">
        <f t="shared" si="216"/>
        <v>0</v>
      </c>
      <c r="JR96" s="6">
        <f t="shared" si="216"/>
        <v>0</v>
      </c>
      <c r="JS96" s="6">
        <f t="shared" si="216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58" t="s">
        <v>38</v>
      </c>
      <c r="FY97" s="119" t="s">
        <v>38</v>
      </c>
      <c r="FZ97" s="186" t="s">
        <v>48</v>
      </c>
      <c r="GA97" s="163" t="s">
        <v>40</v>
      </c>
      <c r="GB97" s="188" t="s">
        <v>53</v>
      </c>
      <c r="GC97" s="186" t="s">
        <v>48</v>
      </c>
      <c r="GD97" s="200" t="s">
        <v>48</v>
      </c>
      <c r="GE97" s="122" t="s">
        <v>46</v>
      </c>
      <c r="GF97" s="180" t="s">
        <v>38</v>
      </c>
      <c r="GG97" s="232" t="s">
        <v>45</v>
      </c>
      <c r="GH97" s="18" t="s">
        <v>45</v>
      </c>
      <c r="GI97" s="155" t="s">
        <v>38</v>
      </c>
      <c r="GJ97" s="158" t="s">
        <v>39</v>
      </c>
      <c r="GK97" s="168" t="s">
        <v>68</v>
      </c>
      <c r="GL97" s="186" t="s">
        <v>68</v>
      </c>
      <c r="GM97" s="163" t="s">
        <v>47</v>
      </c>
      <c r="GN97" s="122" t="s">
        <v>46</v>
      </c>
      <c r="GO97" s="182" t="s">
        <v>47</v>
      </c>
      <c r="GP97" s="123" t="s">
        <v>47</v>
      </c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217">SUM(ES56, -ES57)</f>
        <v>0.1905</v>
      </c>
      <c r="ET98" s="166">
        <f t="shared" si="217"/>
        <v>0.1933</v>
      </c>
      <c r="EU98" s="208">
        <f t="shared" si="217"/>
        <v>0.19350000000000001</v>
      </c>
      <c r="EV98" s="187">
        <f t="shared" si="217"/>
        <v>0.1973</v>
      </c>
      <c r="EW98" s="166">
        <f t="shared" si="217"/>
        <v>0.1961</v>
      </c>
      <c r="EX98" s="247">
        <f t="shared" si="217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218">SUM(FK56, -FK57)</f>
        <v>0.2011</v>
      </c>
      <c r="FL98" s="166">
        <f t="shared" si="218"/>
        <v>0.21800000000000003</v>
      </c>
      <c r="FM98" s="208">
        <f t="shared" si="218"/>
        <v>0.20580000000000001</v>
      </c>
      <c r="FN98" s="187">
        <f t="shared" si="218"/>
        <v>0.20130000000000001</v>
      </c>
      <c r="FO98" s="166">
        <f t="shared" si="218"/>
        <v>0.2039</v>
      </c>
      <c r="FP98" s="208">
        <f t="shared" si="218"/>
        <v>0.21519999999999997</v>
      </c>
      <c r="FQ98" s="187">
        <f t="shared" si="218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48">
        <f>SUM(FX56, -FX57)</f>
        <v>0.1812</v>
      </c>
      <c r="FY98" s="118">
        <f>SUM(FY56, -FY57)</f>
        <v>0.17910000000000001</v>
      </c>
      <c r="FZ98" s="179">
        <f>SUM(FZ52, -FZ55)</f>
        <v>0.14480000000000001</v>
      </c>
      <c r="GA98" s="146">
        <f>SUM(GA53, -GA56)</f>
        <v>0.16299999999999998</v>
      </c>
      <c r="GB98" s="208">
        <f>SUM(GB51, -GB53)</f>
        <v>0.1517</v>
      </c>
      <c r="GC98" s="179">
        <f>SUM(GC52, -GC55)</f>
        <v>0.1641</v>
      </c>
      <c r="GD98" s="146">
        <f>SUM(GD52, -GD55)</f>
        <v>0.17480000000000001</v>
      </c>
      <c r="GE98" s="247">
        <f>SUM(GE56, -GE58)</f>
        <v>0.1421</v>
      </c>
      <c r="GF98" s="178">
        <f>SUM(GF55, -GF58)</f>
        <v>0.13629999999999998</v>
      </c>
      <c r="GG98" s="234">
        <f>SUM(GG56, -GG58)</f>
        <v>0.14219999999999999</v>
      </c>
      <c r="GH98" s="219">
        <f>SUM(GH56, -GH58)</f>
        <v>0.13979999999999998</v>
      </c>
      <c r="GI98" s="149">
        <f>SUM(GI56, -GI58)</f>
        <v>0.1295</v>
      </c>
      <c r="GJ98" s="144">
        <f>SUM(GJ56, -GJ58)</f>
        <v>0.1394</v>
      </c>
      <c r="GK98" s="116">
        <f>SUM(GK52, -GK54)</f>
        <v>0.15809999999999999</v>
      </c>
      <c r="GL98" s="176">
        <f>SUM(GL52, -GL54)</f>
        <v>0.15459999999999999</v>
      </c>
      <c r="GM98" s="146">
        <f>SUM(GM53, -GM56)</f>
        <v>0.15060000000000001</v>
      </c>
      <c r="GN98" s="247">
        <f>SUM(GN56, -GN58)</f>
        <v>0.13720000000000002</v>
      </c>
      <c r="GO98" s="179">
        <f>SUM(GO53, -GO56)</f>
        <v>0.1394</v>
      </c>
      <c r="GP98" s="120">
        <f>SUM(GP53, -GP56)</f>
        <v>0.14990000000000001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200" t="s">
        <v>41</v>
      </c>
      <c r="FY99" s="168" t="s">
        <v>41</v>
      </c>
      <c r="FZ99" s="177" t="s">
        <v>42</v>
      </c>
      <c r="GA99" s="158" t="s">
        <v>39</v>
      </c>
      <c r="GB99" s="123" t="s">
        <v>40</v>
      </c>
      <c r="GC99" s="182" t="s">
        <v>40</v>
      </c>
      <c r="GD99" s="158" t="s">
        <v>38</v>
      </c>
      <c r="GE99" s="122" t="s">
        <v>45</v>
      </c>
      <c r="GF99" s="183" t="s">
        <v>45</v>
      </c>
      <c r="GG99" s="228" t="s">
        <v>64</v>
      </c>
      <c r="GH99" s="11" t="s">
        <v>39</v>
      </c>
      <c r="GI99" s="162" t="s">
        <v>46</v>
      </c>
      <c r="GJ99" s="163" t="s">
        <v>40</v>
      </c>
      <c r="GK99" s="123" t="s">
        <v>40</v>
      </c>
      <c r="GL99" s="182" t="s">
        <v>40</v>
      </c>
      <c r="GM99" s="154" t="s">
        <v>46</v>
      </c>
      <c r="GN99" s="123" t="s">
        <v>47</v>
      </c>
      <c r="GO99" s="183" t="s">
        <v>46</v>
      </c>
      <c r="GP99" s="119" t="s">
        <v>39</v>
      </c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219">SUM(BS56, -BS58)</f>
        <v>0.1308</v>
      </c>
      <c r="BT100" s="116">
        <f t="shared" si="219"/>
        <v>0.11999999999999998</v>
      </c>
      <c r="BU100" s="178">
        <f t="shared" si="219"/>
        <v>0.13389999999999999</v>
      </c>
      <c r="BV100" s="148">
        <f t="shared" si="219"/>
        <v>0.14529999999999998</v>
      </c>
      <c r="BW100" s="118">
        <f t="shared" si="219"/>
        <v>0.15360000000000001</v>
      </c>
      <c r="BX100" s="178">
        <f t="shared" si="219"/>
        <v>0.15440000000000001</v>
      </c>
      <c r="BY100" s="225">
        <f t="shared" si="219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220">SUM(EM52, -EM56)</f>
        <v>0.1613</v>
      </c>
      <c r="EN100" s="146">
        <f t="shared" si="220"/>
        <v>0.16400000000000001</v>
      </c>
      <c r="EO100" s="120">
        <f t="shared" si="220"/>
        <v>0.16200000000000001</v>
      </c>
      <c r="EP100" s="179">
        <f t="shared" si="220"/>
        <v>0.1633</v>
      </c>
      <c r="EQ100" s="146">
        <f t="shared" si="220"/>
        <v>0.1545</v>
      </c>
      <c r="ER100" s="120">
        <f t="shared" si="220"/>
        <v>0.14460000000000001</v>
      </c>
      <c r="ES100" s="179">
        <f t="shared" si="220"/>
        <v>0.1545</v>
      </c>
      <c r="ET100" s="146">
        <f t="shared" si="220"/>
        <v>0.15029999999999999</v>
      </c>
      <c r="EU100" s="120">
        <f t="shared" si="220"/>
        <v>0.13469999999999999</v>
      </c>
      <c r="EV100" s="179">
        <f t="shared" si="220"/>
        <v>0.10389999999999999</v>
      </c>
      <c r="EW100" s="146">
        <f t="shared" si="220"/>
        <v>0.11760000000000001</v>
      </c>
      <c r="EX100" s="120">
        <f t="shared" si="220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221">SUM(FK52, -FK56)</f>
        <v>0.18160000000000001</v>
      </c>
      <c r="FL100" s="146">
        <f t="shared" si="221"/>
        <v>0.16259999999999999</v>
      </c>
      <c r="FM100" s="120">
        <f t="shared" si="221"/>
        <v>0.15740000000000001</v>
      </c>
      <c r="FN100" s="179">
        <f t="shared" si="221"/>
        <v>0.1603</v>
      </c>
      <c r="FO100" s="146">
        <f t="shared" si="221"/>
        <v>0.17699999999999999</v>
      </c>
      <c r="FP100" s="120">
        <f t="shared" si="221"/>
        <v>0.16789999999999999</v>
      </c>
      <c r="FQ100" s="179">
        <f t="shared" si="221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46">
        <f>SUM(FX52, -FX56)</f>
        <v>0.16449999999999998</v>
      </c>
      <c r="FY100" s="120">
        <f>SUM(FY52, -FY56)</f>
        <v>0.17549999999999999</v>
      </c>
      <c r="FZ100" s="179">
        <f>SUM(FZ53, -FZ56)</f>
        <v>0.14100000000000001</v>
      </c>
      <c r="GA100" s="144">
        <f>SUM(GA56, -GA58)</f>
        <v>0.16119999999999998</v>
      </c>
      <c r="GB100" s="120">
        <f>SUM(GB53, -GB56)</f>
        <v>0.14650000000000002</v>
      </c>
      <c r="GC100" s="179">
        <f>SUM(GC53, -GC56)</f>
        <v>0.12559999999999999</v>
      </c>
      <c r="GD100" s="148">
        <f>SUM(GD56, -GD57)</f>
        <v>0.12990000000000002</v>
      </c>
      <c r="GE100" s="208">
        <f>SUM(GE56, -GE57)</f>
        <v>0.13520000000000001</v>
      </c>
      <c r="GF100" s="187">
        <f>SUM(GF56, -GF58)</f>
        <v>0.12659999999999999</v>
      </c>
      <c r="GG100" s="224">
        <f>SUM(GG52, -GG53)</f>
        <v>0.1242</v>
      </c>
      <c r="GH100" s="93">
        <f>SUM(GH55, -GH57)</f>
        <v>0.13819999999999999</v>
      </c>
      <c r="GI100" s="271">
        <f>SUM(GI55, -GI57)</f>
        <v>0.128</v>
      </c>
      <c r="GJ100" s="146">
        <f>SUM(GJ53, -GJ56)</f>
        <v>0.13700000000000001</v>
      </c>
      <c r="GK100" s="120">
        <f>SUM(GK53, -GK56)</f>
        <v>0.1414</v>
      </c>
      <c r="GL100" s="179">
        <f>SUM(GL53, -GL55)</f>
        <v>0.1522</v>
      </c>
      <c r="GM100" s="246">
        <f>SUM(GM56, -GM58)</f>
        <v>0.13830000000000003</v>
      </c>
      <c r="GN100" s="120">
        <f>SUM(GN53, -GN56)</f>
        <v>0.12709999999999999</v>
      </c>
      <c r="GO100" s="273">
        <f>SUM(GO56, -GO58)</f>
        <v>0.1241</v>
      </c>
      <c r="GP100" s="116">
        <f>SUM(GP55, -GP57)</f>
        <v>0.1386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200" t="s">
        <v>48</v>
      </c>
      <c r="FY101" s="168" t="s">
        <v>48</v>
      </c>
      <c r="FZ101" s="263" t="s">
        <v>54</v>
      </c>
      <c r="GA101" s="142" t="s">
        <v>42</v>
      </c>
      <c r="GB101" s="119" t="s">
        <v>38</v>
      </c>
      <c r="GC101" s="180" t="s">
        <v>38</v>
      </c>
      <c r="GD101" s="200" t="s">
        <v>68</v>
      </c>
      <c r="GE101" s="168" t="s">
        <v>68</v>
      </c>
      <c r="GF101" s="180" t="s">
        <v>39</v>
      </c>
      <c r="GG101" s="259" t="s">
        <v>39</v>
      </c>
      <c r="GH101" s="18" t="s">
        <v>46</v>
      </c>
      <c r="GI101" s="155" t="s">
        <v>39</v>
      </c>
      <c r="GJ101" s="154" t="s">
        <v>45</v>
      </c>
      <c r="GK101" s="122" t="s">
        <v>45</v>
      </c>
      <c r="GL101" s="180" t="s">
        <v>38</v>
      </c>
      <c r="GM101" s="154" t="s">
        <v>45</v>
      </c>
      <c r="GN101" s="168" t="s">
        <v>41</v>
      </c>
      <c r="GO101" s="177" t="s">
        <v>49</v>
      </c>
      <c r="GP101" s="122" t="s">
        <v>45</v>
      </c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22">SUM(BL57, -BL58)</f>
        <v>0.11630000000000001</v>
      </c>
      <c r="BM102" s="116">
        <f t="shared" si="222"/>
        <v>0.11269999999999999</v>
      </c>
      <c r="BN102" s="176">
        <f t="shared" si="222"/>
        <v>0.11739999999999999</v>
      </c>
      <c r="BO102" s="118">
        <f t="shared" si="222"/>
        <v>0.1109</v>
      </c>
      <c r="BP102" s="118">
        <f t="shared" si="222"/>
        <v>0.11410000000000001</v>
      </c>
      <c r="BQ102" s="118">
        <f t="shared" si="222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23">SUM(EC91, -EC98)</f>
        <v>0</v>
      </c>
      <c r="ED102" s="6">
        <f t="shared" si="223"/>
        <v>0</v>
      </c>
      <c r="EE102" s="6">
        <f t="shared" si="223"/>
        <v>0</v>
      </c>
      <c r="EF102" s="6">
        <f t="shared" si="223"/>
        <v>0</v>
      </c>
      <c r="EG102" s="6">
        <f t="shared" si="223"/>
        <v>0</v>
      </c>
      <c r="EH102" s="6">
        <f t="shared" si="223"/>
        <v>0</v>
      </c>
      <c r="EI102" s="6">
        <f t="shared" si="223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24">SUM(ER53, -ER56)</f>
        <v>0.11599999999999999</v>
      </c>
      <c r="ES102" s="179">
        <f t="shared" si="224"/>
        <v>0.13800000000000001</v>
      </c>
      <c r="ET102" s="146">
        <f t="shared" si="224"/>
        <v>0.1168</v>
      </c>
      <c r="EU102" s="120">
        <f t="shared" si="224"/>
        <v>0.11699999999999999</v>
      </c>
      <c r="EV102" s="179">
        <f t="shared" si="224"/>
        <v>0.1008</v>
      </c>
      <c r="EW102" s="146">
        <f t="shared" si="224"/>
        <v>0.10050000000000001</v>
      </c>
      <c r="EX102" s="120">
        <f t="shared" si="224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 t="shared" ref="FO102:FY102" si="225">SUM(FO52, -FO55)</f>
        <v>0.17280000000000001</v>
      </c>
      <c r="FP102" s="120">
        <f t="shared" si="225"/>
        <v>0.16419999999999998</v>
      </c>
      <c r="FQ102" s="179">
        <f t="shared" si="225"/>
        <v>0.1719</v>
      </c>
      <c r="FR102" s="146">
        <f t="shared" si="225"/>
        <v>0.18870000000000001</v>
      </c>
      <c r="FS102" s="120">
        <f t="shared" si="225"/>
        <v>0.17300000000000001</v>
      </c>
      <c r="FT102" s="179">
        <f t="shared" si="225"/>
        <v>0.17009999999999997</v>
      </c>
      <c r="FU102" s="146">
        <f t="shared" si="225"/>
        <v>0.16879999999999998</v>
      </c>
      <c r="FV102" s="120">
        <f t="shared" si="225"/>
        <v>0.1638</v>
      </c>
      <c r="FW102" s="179">
        <f t="shared" si="225"/>
        <v>0.159</v>
      </c>
      <c r="FX102" s="146">
        <f t="shared" si="225"/>
        <v>0.1401</v>
      </c>
      <c r="FY102" s="120">
        <f t="shared" si="225"/>
        <v>0.14829999999999999</v>
      </c>
      <c r="FZ102" s="179">
        <f>SUM(FZ51, -FZ52)</f>
        <v>0.13029999999999997</v>
      </c>
      <c r="GA102" s="146">
        <f>SUM(GA54, -GA56)</f>
        <v>0.14299999999999999</v>
      </c>
      <c r="GB102" s="118">
        <f>SUM(GB56, -GB57)</f>
        <v>0.1386</v>
      </c>
      <c r="GC102" s="178">
        <f>SUM(GC56, -GC57)</f>
        <v>0.12329999999999999</v>
      </c>
      <c r="GD102" s="144">
        <f>SUM(GD52, -GD54)</f>
        <v>0.12510000000000002</v>
      </c>
      <c r="GE102" s="116">
        <f>SUM(GE52, -GE54)</f>
        <v>0.12</v>
      </c>
      <c r="GF102" s="176">
        <f>SUM(GF55, -GF57)</f>
        <v>0.12039999999999999</v>
      </c>
      <c r="GG102" s="226">
        <f>SUM(GG55, -GG57)</f>
        <v>0.12160000000000001</v>
      </c>
      <c r="GH102" s="277">
        <f>SUM(GH56, -GH57)</f>
        <v>0.13650000000000001</v>
      </c>
      <c r="GI102" s="150">
        <f>SUM(GI56, -GI57)</f>
        <v>0.1265</v>
      </c>
      <c r="GJ102" s="166">
        <f>SUM(GJ55, -GJ57)</f>
        <v>0.13519999999999999</v>
      </c>
      <c r="GK102" s="208">
        <f>SUM(GK55, -GK57)</f>
        <v>0.13819999999999999</v>
      </c>
      <c r="GL102" s="178">
        <f>SUM(GL55, -GL57)</f>
        <v>0.14879999999999999</v>
      </c>
      <c r="GM102" s="166">
        <f>SUM(GM56, -GM57)</f>
        <v>0.12909999999999999</v>
      </c>
      <c r="GN102" s="120">
        <f>SUM(GN52, -GN55)</f>
        <v>0.12570000000000001</v>
      </c>
      <c r="GO102" s="179">
        <f>SUM(GO54, -GO56)</f>
        <v>0.11560000000000001</v>
      </c>
      <c r="GP102" s="208">
        <f>SUM(GP56, -GP58)</f>
        <v>0.12659999999999999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26">SUM(GU91, -GU98)</f>
        <v>0</v>
      </c>
      <c r="GV102" s="6">
        <f t="shared" si="226"/>
        <v>0</v>
      </c>
      <c r="GW102" s="6">
        <f t="shared" si="226"/>
        <v>0</v>
      </c>
      <c r="GX102" s="6">
        <f t="shared" si="226"/>
        <v>0</v>
      </c>
      <c r="GY102" s="6">
        <f t="shared" si="226"/>
        <v>0</v>
      </c>
      <c r="GZ102" s="6">
        <f t="shared" si="226"/>
        <v>0</v>
      </c>
      <c r="HA102" s="6">
        <f t="shared" si="226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27">SUM(JM91, -JM98)</f>
        <v>0</v>
      </c>
      <c r="JN102" s="6">
        <f t="shared" si="227"/>
        <v>0</v>
      </c>
      <c r="JO102" s="6">
        <f t="shared" si="227"/>
        <v>0</v>
      </c>
      <c r="JP102" s="6">
        <f t="shared" si="227"/>
        <v>0</v>
      </c>
      <c r="JQ102" s="6">
        <f t="shared" si="227"/>
        <v>0</v>
      </c>
      <c r="JR102" s="6">
        <f t="shared" si="227"/>
        <v>0</v>
      </c>
      <c r="JS102" s="6">
        <f t="shared" si="227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42" t="s">
        <v>42</v>
      </c>
      <c r="FY103" s="117" t="s">
        <v>42</v>
      </c>
      <c r="FZ103" s="182" t="s">
        <v>40</v>
      </c>
      <c r="GA103" s="158" t="s">
        <v>38</v>
      </c>
      <c r="GB103" s="117" t="s">
        <v>42</v>
      </c>
      <c r="GC103" s="186" t="s">
        <v>68</v>
      </c>
      <c r="GD103" s="163" t="s">
        <v>40</v>
      </c>
      <c r="GE103" s="260" t="s">
        <v>54</v>
      </c>
      <c r="GF103" s="186" t="s">
        <v>64</v>
      </c>
      <c r="GG103" s="270" t="s">
        <v>54</v>
      </c>
      <c r="GH103" s="264" t="s">
        <v>54</v>
      </c>
      <c r="GI103" s="157" t="s">
        <v>40</v>
      </c>
      <c r="GJ103" s="163" t="s">
        <v>47</v>
      </c>
      <c r="GK103" s="123" t="s">
        <v>47</v>
      </c>
      <c r="GL103" s="183" t="s">
        <v>46</v>
      </c>
      <c r="GM103" s="200" t="s">
        <v>41</v>
      </c>
      <c r="GN103" s="122" t="s">
        <v>45</v>
      </c>
      <c r="GO103" s="186" t="s">
        <v>41</v>
      </c>
      <c r="GP103" s="123" t="s">
        <v>40</v>
      </c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28">SUM(BE56, -BE58)</f>
        <v>0.1037</v>
      </c>
      <c r="BF104" s="166">
        <f t="shared" si="228"/>
        <v>0.1012</v>
      </c>
      <c r="BG104" s="208">
        <f t="shared" si="228"/>
        <v>0.10639999999999999</v>
      </c>
      <c r="BH104" s="178">
        <f t="shared" si="228"/>
        <v>0.1026</v>
      </c>
      <c r="BI104" s="148">
        <f t="shared" si="228"/>
        <v>0.10390000000000001</v>
      </c>
      <c r="BJ104" s="118">
        <f t="shared" si="228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29">SUM(ER52, -ER55)</f>
        <v>0.1143</v>
      </c>
      <c r="ES104" s="179">
        <f t="shared" si="229"/>
        <v>0.12440000000000001</v>
      </c>
      <c r="ET104" s="146">
        <f t="shared" si="229"/>
        <v>0.1167</v>
      </c>
      <c r="EU104" s="120">
        <f t="shared" si="229"/>
        <v>0.10249999999999999</v>
      </c>
      <c r="EV104" s="179">
        <f t="shared" si="229"/>
        <v>7.46E-2</v>
      </c>
      <c r="EW104" s="146">
        <f t="shared" si="229"/>
        <v>9.0200000000000002E-2</v>
      </c>
      <c r="EX104" s="120">
        <f t="shared" si="229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 t="shared" ref="FO104:FY104" si="230">SUM(FO53, -FO56)</f>
        <v>0.15670000000000001</v>
      </c>
      <c r="FP104" s="120">
        <f t="shared" si="230"/>
        <v>0.14119999999999999</v>
      </c>
      <c r="FQ104" s="179">
        <f t="shared" si="230"/>
        <v>0.1249</v>
      </c>
      <c r="FR104" s="146">
        <f t="shared" si="230"/>
        <v>0.14000000000000001</v>
      </c>
      <c r="FS104" s="120">
        <f t="shared" si="230"/>
        <v>0.13289999999999999</v>
      </c>
      <c r="FT104" s="179">
        <f t="shared" si="230"/>
        <v>0.12759999999999999</v>
      </c>
      <c r="FU104" s="146">
        <f t="shared" si="230"/>
        <v>0.1278</v>
      </c>
      <c r="FV104" s="120">
        <f t="shared" si="230"/>
        <v>0.14069999999999999</v>
      </c>
      <c r="FW104" s="179">
        <f t="shared" si="230"/>
        <v>0.1326</v>
      </c>
      <c r="FX104" s="146">
        <f t="shared" si="230"/>
        <v>0.12809999999999999</v>
      </c>
      <c r="FY104" s="120">
        <f t="shared" si="230"/>
        <v>0.1231</v>
      </c>
      <c r="FZ104" s="179">
        <f>SUM(FZ54, -FZ56)</f>
        <v>0.13019999999999998</v>
      </c>
      <c r="GA104" s="148">
        <f>SUM(GA56, -GA57)</f>
        <v>0.1152</v>
      </c>
      <c r="GB104" s="120">
        <f>SUM(GB54, -GB56)</f>
        <v>0.12230000000000001</v>
      </c>
      <c r="GC104" s="176">
        <f>SUM(GC52, -GC54)</f>
        <v>0.1069</v>
      </c>
      <c r="GD104" s="146">
        <f>SUM(GD53, -GD56)</f>
        <v>0.1211</v>
      </c>
      <c r="GE104" s="120">
        <f>SUM(GE51, -GE52)</f>
        <v>0.11410000000000003</v>
      </c>
      <c r="GF104" s="179">
        <f>SUM(GF52, -GF53)</f>
        <v>0.11559999999999999</v>
      </c>
      <c r="GG104" s="224">
        <f>SUM(GG51, -GG52)</f>
        <v>0.11829999999999999</v>
      </c>
      <c r="GH104" s="15">
        <f>SUM(GH51, -GH52)</f>
        <v>0.12529999999999997</v>
      </c>
      <c r="GI104" s="151">
        <f>SUM(GI53, -GI56)</f>
        <v>0.12640000000000001</v>
      </c>
      <c r="GJ104" s="146">
        <f>SUM(GJ53, -GJ55)</f>
        <v>0.1351</v>
      </c>
      <c r="GK104" s="120">
        <f>SUM(GK53, -GK55)</f>
        <v>0.13800000000000001</v>
      </c>
      <c r="GL104" s="273">
        <f>SUM(GL56, -GL58)</f>
        <v>0.14529999999999998</v>
      </c>
      <c r="GM104" s="146">
        <f>SUM(GM52, -GM55)</f>
        <v>0.1258</v>
      </c>
      <c r="GN104" s="208">
        <f>SUM(GN56, -GN57)</f>
        <v>0.12160000000000001</v>
      </c>
      <c r="GO104" s="179">
        <f>SUM(GO52, -GO55)</f>
        <v>0.1149</v>
      </c>
      <c r="GP104" s="120">
        <f>SUM(GP53, -GP55)</f>
        <v>0.1196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42" t="s">
        <v>49</v>
      </c>
      <c r="FY105" s="123" t="s">
        <v>40</v>
      </c>
      <c r="FZ105" s="180" t="s">
        <v>38</v>
      </c>
      <c r="GA105" s="200" t="s">
        <v>68</v>
      </c>
      <c r="GB105" s="168" t="s">
        <v>68</v>
      </c>
      <c r="GC105" s="177" t="s">
        <v>42</v>
      </c>
      <c r="GD105" s="200" t="s">
        <v>64</v>
      </c>
      <c r="GE105" s="123" t="s">
        <v>47</v>
      </c>
      <c r="GF105" s="183" t="s">
        <v>46</v>
      </c>
      <c r="GG105" s="232" t="s">
        <v>46</v>
      </c>
      <c r="GH105" s="32" t="s">
        <v>47</v>
      </c>
      <c r="GI105" s="157" t="s">
        <v>47</v>
      </c>
      <c r="GJ105" s="158" t="s">
        <v>38</v>
      </c>
      <c r="GK105" s="260" t="s">
        <v>54</v>
      </c>
      <c r="GL105" s="177" t="s">
        <v>49</v>
      </c>
      <c r="GM105" s="163" t="s">
        <v>40</v>
      </c>
      <c r="GN105" s="123" t="s">
        <v>40</v>
      </c>
      <c r="GO105" s="183" t="s">
        <v>45</v>
      </c>
      <c r="GP105" s="122" t="s">
        <v>46</v>
      </c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31">SUM(FH53, -FH55)</f>
        <v>0.1164</v>
      </c>
      <c r="FI106" s="146">
        <f t="shared" si="231"/>
        <v>0.11109999999999999</v>
      </c>
      <c r="FJ106" s="120">
        <f t="shared" si="231"/>
        <v>0.1169</v>
      </c>
      <c r="FK106" s="179">
        <f t="shared" si="231"/>
        <v>0.1477</v>
      </c>
      <c r="FL106" s="146">
        <f t="shared" si="231"/>
        <v>0.14050000000000001</v>
      </c>
      <c r="FM106" s="120">
        <f t="shared" si="231"/>
        <v>0.13020000000000001</v>
      </c>
      <c r="FN106" s="179">
        <f t="shared" si="231"/>
        <v>0.13250000000000001</v>
      </c>
      <c r="FO106" s="146">
        <f t="shared" si="231"/>
        <v>0.1525</v>
      </c>
      <c r="FP106" s="120">
        <f t="shared" si="231"/>
        <v>0.13749999999999998</v>
      </c>
      <c r="FQ106" s="179">
        <f t="shared" si="231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46">
        <f>SUM(FX53, -FX55)</f>
        <v>0.10369999999999999</v>
      </c>
      <c r="FY106" s="120">
        <f>SUM(FY54, -FY56)</f>
        <v>0.10539999999999999</v>
      </c>
      <c r="FZ106" s="178">
        <f>SUM(FZ56, -FZ57)</f>
        <v>0.1255</v>
      </c>
      <c r="GA106" s="144">
        <f>SUM(GA52, -GA54)</f>
        <v>0.11180000000000001</v>
      </c>
      <c r="GB106" s="116">
        <f>SUM(GB52, -GB54)</f>
        <v>0.1096</v>
      </c>
      <c r="GC106" s="179">
        <f>SUM(GC54, -GC56)</f>
        <v>9.9299999999999999E-2</v>
      </c>
      <c r="GD106" s="146">
        <f>SUM(GD52, -GD53)</f>
        <v>0.10120000000000001</v>
      </c>
      <c r="GE106" s="120">
        <f>SUM(GE53, -GE56)</f>
        <v>0.1137</v>
      </c>
      <c r="GF106" s="273">
        <f>SUM(GF56, -GF57)</f>
        <v>0.11069999999999999</v>
      </c>
      <c r="GG106" s="238">
        <f>SUM(GG56, -GG57)</f>
        <v>0.11410000000000001</v>
      </c>
      <c r="GH106" s="15">
        <f>SUM(GH53, -GH56)</f>
        <v>0.1103</v>
      </c>
      <c r="GI106" s="151">
        <f>SUM(GI53, -GI55)</f>
        <v>0.12490000000000001</v>
      </c>
      <c r="GJ106" s="148">
        <f>SUM(GJ56, -GJ57)</f>
        <v>0.1333</v>
      </c>
      <c r="GK106" s="120">
        <f>SUM(GK51, -GK52)</f>
        <v>0.1356</v>
      </c>
      <c r="GL106" s="179">
        <f>SUM(GL54, -GL56)</f>
        <v>0.11940000000000001</v>
      </c>
      <c r="GM106" s="146">
        <f>SUM(GM53, -GM55)</f>
        <v>0.1198</v>
      </c>
      <c r="GN106" s="120">
        <f>SUM(GN53, -GN55)</f>
        <v>0.10919999999999999</v>
      </c>
      <c r="GO106" s="187">
        <f>SUM(GO56, -GO57)</f>
        <v>0.11259999999999999</v>
      </c>
      <c r="GP106" s="247">
        <f>SUM(GP56, -GP57)</f>
        <v>0.10829999999999999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63" t="s">
        <v>40</v>
      </c>
      <c r="FY107" s="117" t="s">
        <v>49</v>
      </c>
      <c r="FZ107" s="186" t="s">
        <v>64</v>
      </c>
      <c r="GA107" s="161" t="s">
        <v>54</v>
      </c>
      <c r="GB107" s="123" t="s">
        <v>47</v>
      </c>
      <c r="GC107" s="263" t="s">
        <v>54</v>
      </c>
      <c r="GD107" s="142" t="s">
        <v>42</v>
      </c>
      <c r="GE107" s="123" t="s">
        <v>40</v>
      </c>
      <c r="GF107" s="182" t="s">
        <v>47</v>
      </c>
      <c r="GG107" s="227" t="s">
        <v>47</v>
      </c>
      <c r="GH107" s="32" t="s">
        <v>40</v>
      </c>
      <c r="GI107" s="165" t="s">
        <v>64</v>
      </c>
      <c r="GJ107" s="161" t="s">
        <v>54</v>
      </c>
      <c r="GK107" s="119" t="s">
        <v>38</v>
      </c>
      <c r="GL107" s="183" t="s">
        <v>45</v>
      </c>
      <c r="GM107" s="142" t="s">
        <v>49</v>
      </c>
      <c r="GN107" s="117" t="s">
        <v>49</v>
      </c>
      <c r="GO107" s="182" t="s">
        <v>40</v>
      </c>
      <c r="GP107" s="117" t="s">
        <v>49</v>
      </c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32">SUM(EC97, -EC104)</f>
        <v>0</v>
      </c>
      <c r="ED108" s="6">
        <f t="shared" si="232"/>
        <v>0</v>
      </c>
      <c r="EE108" s="6">
        <f t="shared" si="232"/>
        <v>0</v>
      </c>
      <c r="EF108" s="6">
        <f t="shared" si="232"/>
        <v>0</v>
      </c>
      <c r="EG108" s="6">
        <f t="shared" si="232"/>
        <v>0</v>
      </c>
      <c r="EH108" s="6">
        <f t="shared" si="232"/>
        <v>0</v>
      </c>
      <c r="EI108" s="6">
        <f t="shared" si="232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33">SUM(FB53, -FB55)</f>
        <v>8.5100000000000009E-2</v>
      </c>
      <c r="FC108" s="418">
        <f t="shared" si="233"/>
        <v>8.0600000000000005E-2</v>
      </c>
      <c r="FD108" s="376">
        <f t="shared" si="233"/>
        <v>8.0499999999999988E-2</v>
      </c>
      <c r="FE108" s="419">
        <f t="shared" si="233"/>
        <v>9.7700000000000009E-2</v>
      </c>
      <c r="FF108" s="146">
        <f t="shared" si="233"/>
        <v>9.4500000000000001E-2</v>
      </c>
      <c r="FG108" s="120">
        <f t="shared" si="233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46">
        <f>SUM(FX54, -FX56)</f>
        <v>9.2599999999999988E-2</v>
      </c>
      <c r="FY108" s="120">
        <f>SUM(FY53, -FY55)</f>
        <v>9.5899999999999999E-2</v>
      </c>
      <c r="FZ108" s="179">
        <f>SUM(FZ52, -FZ54)</f>
        <v>8.3400000000000002E-2</v>
      </c>
      <c r="GA108" s="146">
        <f>SUM(GA51, -GA52)</f>
        <v>0.10499999999999998</v>
      </c>
      <c r="GB108" s="120">
        <f>SUM(GB53, -GB55)</f>
        <v>9.5100000000000004E-2</v>
      </c>
      <c r="GC108" s="179">
        <f>SUM(GC51, -GC52)</f>
        <v>8.7499999999999994E-2</v>
      </c>
      <c r="GD108" s="146">
        <f>SUM(GD54, -GD56)</f>
        <v>9.7200000000000009E-2</v>
      </c>
      <c r="GE108" s="120">
        <f>SUM(GE53, -GE55)</f>
        <v>0.1031</v>
      </c>
      <c r="GF108" s="179">
        <f>SUM(GF53, -GF56)</f>
        <v>9.9699999999999997E-2</v>
      </c>
      <c r="GG108" s="224">
        <f>SUM(GG53, -GG56)</f>
        <v>9.9299999999999999E-2</v>
      </c>
      <c r="GH108" s="15">
        <f>SUM(GH53, -GH55)</f>
        <v>0.1086</v>
      </c>
      <c r="GI108" s="151">
        <f>SUM(GI52, -GI53)</f>
        <v>0.1202</v>
      </c>
      <c r="GJ108" s="146">
        <f>SUM(GJ51, -GJ52)</f>
        <v>0.1152</v>
      </c>
      <c r="GK108" s="118">
        <f>SUM(GK56, -GK57)</f>
        <v>0.1348</v>
      </c>
      <c r="GL108" s="187">
        <f>SUM(GL56, -GL57)</f>
        <v>0.11929999999999999</v>
      </c>
      <c r="GM108" s="146">
        <f>SUM(GM54, -GM56)</f>
        <v>0.11059999999999999</v>
      </c>
      <c r="GN108" s="120">
        <f>SUM(GN54, -GN56)</f>
        <v>8.9899999999999994E-2</v>
      </c>
      <c r="GO108" s="179">
        <f>SUM(GO53, -GO55)</f>
        <v>9.6600000000000005E-2</v>
      </c>
      <c r="GP108" s="120">
        <f>SUM(GP54, -GP56)</f>
        <v>0.1061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34">SUM(GU97, -GU104)</f>
        <v>0</v>
      </c>
      <c r="GV108" s="6">
        <f t="shared" si="234"/>
        <v>0</v>
      </c>
      <c r="GW108" s="6">
        <f t="shared" si="234"/>
        <v>0</v>
      </c>
      <c r="GX108" s="6">
        <f t="shared" si="234"/>
        <v>0</v>
      </c>
      <c r="GY108" s="6">
        <f t="shared" si="234"/>
        <v>0</v>
      </c>
      <c r="GZ108" s="6">
        <f t="shared" si="234"/>
        <v>0</v>
      </c>
      <c r="HA108" s="6">
        <f t="shared" si="234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35">SUM(JM97, -JM104)</f>
        <v>0</v>
      </c>
      <c r="JN108" s="6">
        <f t="shared" si="235"/>
        <v>0</v>
      </c>
      <c r="JO108" s="6">
        <f t="shared" si="235"/>
        <v>0</v>
      </c>
      <c r="JP108" s="6">
        <f t="shared" si="235"/>
        <v>0</v>
      </c>
      <c r="JQ108" s="6">
        <f t="shared" si="235"/>
        <v>0</v>
      </c>
      <c r="JR108" s="6">
        <f t="shared" si="235"/>
        <v>0</v>
      </c>
      <c r="JS108" s="6">
        <f t="shared" si="235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200" t="s">
        <v>64</v>
      </c>
      <c r="FY109" s="123" t="s">
        <v>47</v>
      </c>
      <c r="FZ109" s="186" t="s">
        <v>68</v>
      </c>
      <c r="GA109" s="200" t="s">
        <v>64</v>
      </c>
      <c r="GB109" s="168" t="s">
        <v>64</v>
      </c>
      <c r="GC109" s="182" t="s">
        <v>47</v>
      </c>
      <c r="GD109" s="161" t="s">
        <v>54</v>
      </c>
      <c r="GE109" s="168" t="s">
        <v>64</v>
      </c>
      <c r="GF109" s="182" t="s">
        <v>40</v>
      </c>
      <c r="GG109" s="227" t="s">
        <v>40</v>
      </c>
      <c r="GH109" s="36" t="s">
        <v>64</v>
      </c>
      <c r="GI109" s="269" t="s">
        <v>54</v>
      </c>
      <c r="GJ109" s="200" t="s">
        <v>64</v>
      </c>
      <c r="GK109" s="168" t="s">
        <v>64</v>
      </c>
      <c r="GL109" s="263" t="s">
        <v>54</v>
      </c>
      <c r="GM109" s="142" t="s">
        <v>42</v>
      </c>
      <c r="GN109" s="117" t="s">
        <v>42</v>
      </c>
      <c r="GO109" s="177" t="s">
        <v>42</v>
      </c>
      <c r="GP109" s="117" t="s">
        <v>42</v>
      </c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36">SUM(CX51, -CX53)</f>
        <v>7.51E-2</v>
      </c>
      <c r="CY110" s="179">
        <f t="shared" si="236"/>
        <v>6.6400000000000015E-2</v>
      </c>
      <c r="CZ110" s="148">
        <f t="shared" si="236"/>
        <v>5.7499999999999996E-2</v>
      </c>
      <c r="DA110" s="118">
        <f t="shared" si="236"/>
        <v>4.3099999999999986E-2</v>
      </c>
      <c r="DB110" s="176">
        <f t="shared" si="236"/>
        <v>5.4799999999999988E-2</v>
      </c>
      <c r="DC110" s="144">
        <f t="shared" si="236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37">SUM(EN54, -EN55)</f>
        <v>8.5300000000000001E-2</v>
      </c>
      <c r="EO110" s="120">
        <f t="shared" si="237"/>
        <v>9.2700000000000005E-2</v>
      </c>
      <c r="EP110" s="179">
        <f t="shared" si="237"/>
        <v>9.9199999999999997E-2</v>
      </c>
      <c r="EQ110" s="146">
        <f t="shared" si="237"/>
        <v>8.1199999999999994E-2</v>
      </c>
      <c r="ER110" s="120">
        <f t="shared" si="237"/>
        <v>6.25E-2</v>
      </c>
      <c r="ES110" s="179">
        <f t="shared" si="237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 t="shared" ref="FO110:FV110" si="238">SUM(FO54, -FO55)</f>
        <v>9.4799999999999995E-2</v>
      </c>
      <c r="FP110" s="120">
        <f t="shared" si="238"/>
        <v>8.5999999999999993E-2</v>
      </c>
      <c r="FQ110" s="179">
        <f t="shared" si="238"/>
        <v>9.5299999999999996E-2</v>
      </c>
      <c r="FR110" s="146">
        <f t="shared" si="238"/>
        <v>0.12130000000000001</v>
      </c>
      <c r="FS110" s="120">
        <f t="shared" si="238"/>
        <v>9.8299999999999998E-2</v>
      </c>
      <c r="FT110" s="179">
        <f t="shared" si="238"/>
        <v>0.1055</v>
      </c>
      <c r="FU110" s="146">
        <f t="shared" si="238"/>
        <v>9.2599999999999988E-2</v>
      </c>
      <c r="FV110" s="120">
        <f t="shared" si="238"/>
        <v>8.3299999999999999E-2</v>
      </c>
      <c r="FW110" s="179">
        <f>SUM(FW52, -FW54)</f>
        <v>8.3299999999999999E-2</v>
      </c>
      <c r="FX110" s="146">
        <f>SUM(FX52, -FX54)</f>
        <v>7.1899999999999992E-2</v>
      </c>
      <c r="FY110" s="120">
        <f>SUM(FY54, -FY55)</f>
        <v>7.8200000000000006E-2</v>
      </c>
      <c r="FZ110" s="176">
        <f>SUM(FZ52, -FZ53)</f>
        <v>7.2599999999999998E-2</v>
      </c>
      <c r="GA110" s="146">
        <f>SUM(GA52, -GA53)</f>
        <v>9.1800000000000007E-2</v>
      </c>
      <c r="GB110" s="120">
        <f>SUM(GB52, -GB53)</f>
        <v>8.5400000000000004E-2</v>
      </c>
      <c r="GC110" s="179">
        <f>SUM(GC53, -GC55)</f>
        <v>8.3499999999999991E-2</v>
      </c>
      <c r="GD110" s="146">
        <f>SUM(GD51, -GD52)</f>
        <v>9.6700000000000008E-2</v>
      </c>
      <c r="GE110" s="120">
        <f>SUM(GE52, -GE53)</f>
        <v>9.7399999999999987E-2</v>
      </c>
      <c r="GF110" s="179">
        <f>SUM(GF53, -GF55)</f>
        <v>0.09</v>
      </c>
      <c r="GG110" s="224">
        <f>SUM(GG53, -GG55)</f>
        <v>9.1799999999999993E-2</v>
      </c>
      <c r="GH110" s="15">
        <f>SUM(GH52, -GH53)</f>
        <v>0.10500000000000001</v>
      </c>
      <c r="GI110" s="151">
        <f>SUM(GI51, -GI52)</f>
        <v>0.10679999999999998</v>
      </c>
      <c r="GJ110" s="146">
        <f>SUM(GJ52, -GJ53)</f>
        <v>0.10169999999999998</v>
      </c>
      <c r="GK110" s="120">
        <f>SUM(GK52, -GK53)</f>
        <v>0.1003</v>
      </c>
      <c r="GL110" s="179">
        <f>SUM(GL51, -GL52)</f>
        <v>0.11560000000000001</v>
      </c>
      <c r="GM110" s="146">
        <f>SUM(GM54, -GM55)</f>
        <v>7.9799999999999996E-2</v>
      </c>
      <c r="GN110" s="120">
        <f>SUM(GN54, -GN55)</f>
        <v>7.2000000000000008E-2</v>
      </c>
      <c r="GO110" s="179">
        <f>SUM(GO54, -GO55)</f>
        <v>7.2800000000000004E-2</v>
      </c>
      <c r="GP110" s="120">
        <f>SUM(GP54, -GP55)</f>
        <v>7.5800000000000006E-2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63" t="s">
        <v>47</v>
      </c>
      <c r="FY111" s="168" t="s">
        <v>64</v>
      </c>
      <c r="FZ111" s="177" t="s">
        <v>49</v>
      </c>
      <c r="GA111" s="163" t="s">
        <v>47</v>
      </c>
      <c r="GB111" s="117" t="s">
        <v>49</v>
      </c>
      <c r="GC111" s="186" t="s">
        <v>64</v>
      </c>
      <c r="GD111" s="163" t="s">
        <v>47</v>
      </c>
      <c r="GE111" s="117" t="s">
        <v>49</v>
      </c>
      <c r="GF111" s="177" t="s">
        <v>49</v>
      </c>
      <c r="GG111" s="223" t="s">
        <v>49</v>
      </c>
      <c r="GH111" s="42" t="s">
        <v>49</v>
      </c>
      <c r="GI111" s="147" t="s">
        <v>42</v>
      </c>
      <c r="GJ111" s="142" t="s">
        <v>42</v>
      </c>
      <c r="GK111" s="117" t="s">
        <v>42</v>
      </c>
      <c r="GL111" s="186" t="s">
        <v>64</v>
      </c>
      <c r="GM111" s="200" t="s">
        <v>68</v>
      </c>
      <c r="GN111" s="168" t="s">
        <v>68</v>
      </c>
      <c r="GO111" s="180" t="s">
        <v>36</v>
      </c>
      <c r="GP111" s="168" t="s">
        <v>68</v>
      </c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 t="shared" ref="FO112:FV112" si="239">SUM(FO52, -FO54)</f>
        <v>7.8E-2</v>
      </c>
      <c r="FP112" s="120">
        <f t="shared" si="239"/>
        <v>7.8199999999999992E-2</v>
      </c>
      <c r="FQ112" s="179">
        <f t="shared" si="239"/>
        <v>7.6599999999999988E-2</v>
      </c>
      <c r="FR112" s="146">
        <f t="shared" si="239"/>
        <v>6.7400000000000002E-2</v>
      </c>
      <c r="FS112" s="120">
        <f t="shared" si="239"/>
        <v>7.4700000000000003E-2</v>
      </c>
      <c r="FT112" s="179">
        <f t="shared" si="239"/>
        <v>6.4599999999999991E-2</v>
      </c>
      <c r="FU112" s="146">
        <f t="shared" si="239"/>
        <v>7.619999999999999E-2</v>
      </c>
      <c r="FV112" s="120">
        <f t="shared" si="239"/>
        <v>8.0500000000000002E-2</v>
      </c>
      <c r="FW112" s="179">
        <f>SUM(FW54, -FW55)</f>
        <v>7.5700000000000003E-2</v>
      </c>
      <c r="FX112" s="146">
        <f>SUM(FX54, -FX55)</f>
        <v>6.8199999999999997E-2</v>
      </c>
      <c r="FY112" s="120">
        <f>SUM(FY52, -FY54)</f>
        <v>7.0099999999999996E-2</v>
      </c>
      <c r="FZ112" s="179">
        <f>SUM(FZ53, -FZ55)</f>
        <v>7.22E-2</v>
      </c>
      <c r="GA112" s="146">
        <f>SUM(GA53, -GA55)</f>
        <v>8.72E-2</v>
      </c>
      <c r="GB112" s="120">
        <f>SUM(GB54, -GB55)</f>
        <v>7.0900000000000005E-2</v>
      </c>
      <c r="GC112" s="179">
        <f>SUM(GC52, -GC53)</f>
        <v>8.0600000000000005E-2</v>
      </c>
      <c r="GD112" s="146">
        <f>SUM(GD53, -GD55)</f>
        <v>7.3599999999999999E-2</v>
      </c>
      <c r="GE112" s="120">
        <f t="shared" ref="GE112:GK112" si="240">SUM(GE54, -GE56)</f>
        <v>9.11E-2</v>
      </c>
      <c r="GF112" s="179">
        <f t="shared" si="240"/>
        <v>7.1899999999999992E-2</v>
      </c>
      <c r="GG112" s="224">
        <f t="shared" si="240"/>
        <v>7.22E-2</v>
      </c>
      <c r="GH112" s="15">
        <f t="shared" si="240"/>
        <v>6.1199999999999997E-2</v>
      </c>
      <c r="GI112" s="151">
        <f t="shared" si="240"/>
        <v>7.9300000000000009E-2</v>
      </c>
      <c r="GJ112" s="146">
        <f t="shared" si="240"/>
        <v>8.5199999999999998E-2</v>
      </c>
      <c r="GK112" s="120">
        <f t="shared" si="240"/>
        <v>8.3600000000000008E-2</v>
      </c>
      <c r="GL112" s="179">
        <f>SUM(GL52, -GL53)</f>
        <v>9.2299999999999993E-2</v>
      </c>
      <c r="GM112" s="144">
        <f>SUM(GM52, -GM54)</f>
        <v>4.5999999999999999E-2</v>
      </c>
      <c r="GN112" s="116">
        <f>SUM(GN52, -GN54)</f>
        <v>5.3699999999999998E-2</v>
      </c>
      <c r="GO112" s="176">
        <f>SUM(GO55, -GO56)</f>
        <v>4.2799999999999998E-2</v>
      </c>
      <c r="GP112" s="116">
        <f>SUM(GP52, -GP54)</f>
        <v>7.4899999999999994E-2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56" t="s">
        <v>57</v>
      </c>
      <c r="FY113" s="121" t="s">
        <v>57</v>
      </c>
      <c r="FZ113" s="183" t="s">
        <v>36</v>
      </c>
      <c r="GA113" s="154" t="s">
        <v>36</v>
      </c>
      <c r="GB113" s="260" t="s">
        <v>54</v>
      </c>
      <c r="GC113" s="184" t="s">
        <v>57</v>
      </c>
      <c r="GD113" s="156" t="s">
        <v>57</v>
      </c>
      <c r="GE113" s="117" t="s">
        <v>42</v>
      </c>
      <c r="GF113" s="177" t="s">
        <v>42</v>
      </c>
      <c r="GG113" s="223" t="s">
        <v>42</v>
      </c>
      <c r="GH113" s="42" t="s">
        <v>42</v>
      </c>
      <c r="GI113" s="147" t="s">
        <v>49</v>
      </c>
      <c r="GJ113" s="142" t="s">
        <v>49</v>
      </c>
      <c r="GK113" s="117" t="s">
        <v>49</v>
      </c>
      <c r="GL113" s="177" t="s">
        <v>42</v>
      </c>
      <c r="GM113" s="163" t="s">
        <v>65</v>
      </c>
      <c r="GN113" s="123" t="s">
        <v>65</v>
      </c>
      <c r="GO113" s="186" t="s">
        <v>68</v>
      </c>
      <c r="GP113" s="123" t="s">
        <v>65</v>
      </c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41">SUM(BE55, -BE57)</f>
        <v>4.1400000000000006E-2</v>
      </c>
      <c r="BF114" s="144">
        <f t="shared" si="241"/>
        <v>3.209999999999999E-2</v>
      </c>
      <c r="BG114" s="116">
        <f t="shared" si="241"/>
        <v>3.8699999999999998E-2</v>
      </c>
      <c r="BH114" s="273">
        <f t="shared" si="241"/>
        <v>3.3799999999999997E-2</v>
      </c>
      <c r="BI114" s="246">
        <f t="shared" si="241"/>
        <v>3.5799999999999998E-2</v>
      </c>
      <c r="BJ114" s="247">
        <f t="shared" si="241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42">SUM(DF57, -DF58)</f>
        <v>3.1200000000000006E-2</v>
      </c>
      <c r="DG114" s="116">
        <f t="shared" si="242"/>
        <v>3.4299999999999997E-2</v>
      </c>
      <c r="DH114" s="176">
        <f t="shared" si="242"/>
        <v>2.9399999999999982E-2</v>
      </c>
      <c r="DI114" s="144">
        <f t="shared" si="242"/>
        <v>3.8200000000000012E-2</v>
      </c>
      <c r="DJ114" s="116">
        <f t="shared" si="242"/>
        <v>3.7900000000000017E-2</v>
      </c>
      <c r="DK114" s="176">
        <f t="shared" si="242"/>
        <v>4.4700000000000017E-2</v>
      </c>
      <c r="DL114" s="116">
        <f t="shared" si="242"/>
        <v>3.8000000000000006E-2</v>
      </c>
      <c r="DM114" s="116">
        <f t="shared" si="242"/>
        <v>3.4100000000000019E-2</v>
      </c>
      <c r="DN114" s="335">
        <f t="shared" si="242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 t="shared" ref="FQ114:FW114" si="243">SUM(FQ52, -FQ53)</f>
        <v>4.7199999999999992E-2</v>
      </c>
      <c r="FR114" s="144">
        <f t="shared" si="243"/>
        <v>6.1700000000000005E-2</v>
      </c>
      <c r="FS114" s="116">
        <f t="shared" si="243"/>
        <v>6.5000000000000016E-2</v>
      </c>
      <c r="FT114" s="176">
        <f t="shared" si="243"/>
        <v>5.5299999999999988E-2</v>
      </c>
      <c r="FU114" s="144">
        <f t="shared" si="243"/>
        <v>6.4299999999999982E-2</v>
      </c>
      <c r="FV114" s="116">
        <f t="shared" si="243"/>
        <v>4.9299999999999997E-2</v>
      </c>
      <c r="FW114" s="176">
        <f t="shared" si="243"/>
        <v>5.0799999999999998E-2</v>
      </c>
      <c r="FX114" s="144">
        <f>SUM(FX57, -FX58)</f>
        <v>5.5000000000000021E-2</v>
      </c>
      <c r="FY114" s="116">
        <f>SUM(FY57, -FY58)</f>
        <v>5.729999999999999E-2</v>
      </c>
      <c r="FZ114" s="176">
        <f>SUM(FZ55, -FZ56)</f>
        <v>6.88E-2</v>
      </c>
      <c r="GA114" s="144">
        <f>SUM(GA55, -GA56)</f>
        <v>7.5799999999999992E-2</v>
      </c>
      <c r="GB114" s="120">
        <f>SUM(GB51, -GB52)</f>
        <v>6.6299999999999998E-2</v>
      </c>
      <c r="GC114" s="176">
        <f>SUM(GC57, -GC58)</f>
        <v>6.030000000000002E-2</v>
      </c>
      <c r="GD114" s="144">
        <f>SUM(GD57, -GD58)</f>
        <v>5.4499999999999993E-2</v>
      </c>
      <c r="GE114" s="120">
        <f t="shared" ref="GE114:GL114" si="244">SUM(GE54, -GE55)</f>
        <v>8.0500000000000002E-2</v>
      </c>
      <c r="GF114" s="179">
        <f t="shared" si="244"/>
        <v>6.2199999999999998E-2</v>
      </c>
      <c r="GG114" s="224">
        <f t="shared" si="244"/>
        <v>6.4699999999999994E-2</v>
      </c>
      <c r="GH114" s="15">
        <f t="shared" si="244"/>
        <v>5.9499999999999997E-2</v>
      </c>
      <c r="GI114" s="151">
        <f t="shared" si="244"/>
        <v>7.7800000000000008E-2</v>
      </c>
      <c r="GJ114" s="146">
        <f t="shared" si="244"/>
        <v>8.3300000000000013E-2</v>
      </c>
      <c r="GK114" s="120">
        <f t="shared" si="244"/>
        <v>8.0199999999999994E-2</v>
      </c>
      <c r="GL114" s="179">
        <f t="shared" si="244"/>
        <v>8.9899999999999994E-2</v>
      </c>
      <c r="GM114" s="146">
        <f>SUM(GM53, -GM54)</f>
        <v>4.0000000000000008E-2</v>
      </c>
      <c r="GN114" s="120">
        <f>SUM(GN53, -GN54)</f>
        <v>3.7199999999999997E-2</v>
      </c>
      <c r="GO114" s="176">
        <f>SUM(GO52, -GO54)</f>
        <v>4.2099999999999992E-2</v>
      </c>
      <c r="GP114" s="120">
        <f>SUM(GP53, -GP54)</f>
        <v>4.3799999999999999E-2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200" t="s">
        <v>68</v>
      </c>
      <c r="FY115" s="168" t="s">
        <v>68</v>
      </c>
      <c r="FZ115" s="182" t="s">
        <v>47</v>
      </c>
      <c r="GA115" s="142" t="s">
        <v>49</v>
      </c>
      <c r="GB115" s="122" t="s">
        <v>36</v>
      </c>
      <c r="GC115" s="177" t="s">
        <v>49</v>
      </c>
      <c r="GD115" s="142" t="s">
        <v>49</v>
      </c>
      <c r="GE115" s="123" t="s">
        <v>65</v>
      </c>
      <c r="GF115" s="182" t="s">
        <v>65</v>
      </c>
      <c r="GG115" s="231" t="s">
        <v>57</v>
      </c>
      <c r="GH115" s="32" t="s">
        <v>65</v>
      </c>
      <c r="GI115" s="157" t="s">
        <v>65</v>
      </c>
      <c r="GJ115" s="163" t="s">
        <v>65</v>
      </c>
      <c r="GK115" s="123" t="s">
        <v>65</v>
      </c>
      <c r="GL115" s="182" t="s">
        <v>65</v>
      </c>
      <c r="GM115" s="158" t="s">
        <v>36</v>
      </c>
      <c r="GN115" s="119" t="s">
        <v>36</v>
      </c>
      <c r="GO115" s="182" t="s">
        <v>65</v>
      </c>
      <c r="GP115" s="168" t="s">
        <v>64</v>
      </c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45">SUM(EC105, -EC112)</f>
        <v>0</v>
      </c>
      <c r="ED116" s="6">
        <f t="shared" si="245"/>
        <v>0</v>
      </c>
      <c r="EE116" s="6">
        <f t="shared" si="245"/>
        <v>0</v>
      </c>
      <c r="EF116" s="6">
        <f t="shared" si="245"/>
        <v>0</v>
      </c>
      <c r="EG116" s="6">
        <f t="shared" si="245"/>
        <v>0</v>
      </c>
      <c r="EH116" s="6">
        <f t="shared" si="245"/>
        <v>0</v>
      </c>
      <c r="EI116" s="6">
        <f t="shared" si="245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44">
        <f>SUM(FX52, -FX53)</f>
        <v>3.6400000000000002E-2</v>
      </c>
      <c r="FY116" s="116">
        <f>SUM(FY52, -FY53)</f>
        <v>5.2399999999999988E-2</v>
      </c>
      <c r="FZ116" s="179">
        <f>SUM(FZ54, -FZ55)</f>
        <v>6.1399999999999996E-2</v>
      </c>
      <c r="GA116" s="146">
        <f>SUM(GA54, -GA55)</f>
        <v>6.7199999999999996E-2</v>
      </c>
      <c r="GB116" s="116">
        <f>SUM(GB55, -GB56)</f>
        <v>5.1400000000000001E-2</v>
      </c>
      <c r="GC116" s="179">
        <f>SUM(GC54, -GC55)</f>
        <v>5.7200000000000001E-2</v>
      </c>
      <c r="GD116" s="146">
        <f>SUM(GD54, -GD55)</f>
        <v>4.9700000000000001E-2</v>
      </c>
      <c r="GE116" s="120">
        <f>SUM(GE53, -GE54)</f>
        <v>2.2599999999999995E-2</v>
      </c>
      <c r="GF116" s="179">
        <f>SUM(GF53, -GF54)</f>
        <v>2.7799999999999998E-2</v>
      </c>
      <c r="GG116" s="226">
        <f>SUM(GG57, -GG58)</f>
        <v>2.8099999999999986E-2</v>
      </c>
      <c r="GH116" s="15">
        <f>SUM(GH53, -GH54)</f>
        <v>4.9099999999999998E-2</v>
      </c>
      <c r="GI116" s="151">
        <f>SUM(GI53, -GI54)</f>
        <v>4.7100000000000003E-2</v>
      </c>
      <c r="GJ116" s="146">
        <f>SUM(GJ53, -GJ54)</f>
        <v>5.1800000000000006E-2</v>
      </c>
      <c r="GK116" s="120">
        <f>SUM(GK53, -GK54)</f>
        <v>5.7799999999999997E-2</v>
      </c>
      <c r="GL116" s="179">
        <f>SUM(GL53, -GL54)</f>
        <v>6.2299999999999994E-2</v>
      </c>
      <c r="GM116" s="144">
        <f>SUM(GM55, -GM56)</f>
        <v>3.0799999999999994E-2</v>
      </c>
      <c r="GN116" s="116">
        <f>SUM(GN55, -GN56)</f>
        <v>1.7899999999999992E-2</v>
      </c>
      <c r="GO116" s="179">
        <f>SUM(GO53, -GO54)</f>
        <v>2.3800000000000002E-2</v>
      </c>
      <c r="GP116" s="120">
        <f>SUM(GP52, -GP53)</f>
        <v>3.1100000000000003E-2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46">SUM(GU105, -GU112)</f>
        <v>0</v>
      </c>
      <c r="GV116" s="6">
        <f t="shared" si="246"/>
        <v>0</v>
      </c>
      <c r="GW116" s="6">
        <f t="shared" si="246"/>
        <v>0</v>
      </c>
      <c r="GX116" s="6">
        <f t="shared" si="246"/>
        <v>0</v>
      </c>
      <c r="GY116" s="6">
        <f t="shared" si="246"/>
        <v>0</v>
      </c>
      <c r="GZ116" s="6">
        <f t="shared" si="246"/>
        <v>0</v>
      </c>
      <c r="HA116" s="6">
        <f t="shared" si="246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47">SUM(JM105, -JM112)</f>
        <v>0</v>
      </c>
      <c r="JN116" s="6">
        <f t="shared" si="247"/>
        <v>0</v>
      </c>
      <c r="JO116" s="6">
        <f t="shared" si="247"/>
        <v>0</v>
      </c>
      <c r="JP116" s="6">
        <f t="shared" si="247"/>
        <v>0</v>
      </c>
      <c r="JQ116" s="6">
        <f t="shared" si="247"/>
        <v>0</v>
      </c>
      <c r="JR116" s="6">
        <f t="shared" si="247"/>
        <v>0</v>
      </c>
      <c r="JS116" s="6">
        <f t="shared" si="247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42" t="s">
        <v>65</v>
      </c>
      <c r="FY117" s="122" t="s">
        <v>36</v>
      </c>
      <c r="FZ117" s="184" t="s">
        <v>57</v>
      </c>
      <c r="GA117" s="156" t="s">
        <v>57</v>
      </c>
      <c r="GB117" s="121" t="s">
        <v>57</v>
      </c>
      <c r="GC117" s="183" t="s">
        <v>36</v>
      </c>
      <c r="GD117" s="154" t="s">
        <v>36</v>
      </c>
      <c r="GE117" s="119" t="s">
        <v>36</v>
      </c>
      <c r="GF117" s="174" t="s">
        <v>57</v>
      </c>
      <c r="GG117" s="227" t="s">
        <v>65</v>
      </c>
      <c r="GH117" s="45" t="s">
        <v>57</v>
      </c>
      <c r="GI117" s="143" t="s">
        <v>57</v>
      </c>
      <c r="GJ117" s="156" t="s">
        <v>57</v>
      </c>
      <c r="GK117" s="121" t="s">
        <v>57</v>
      </c>
      <c r="GL117" s="180" t="s">
        <v>36</v>
      </c>
      <c r="GM117" s="156" t="s">
        <v>57</v>
      </c>
      <c r="GN117" s="168" t="s">
        <v>64</v>
      </c>
      <c r="GO117" s="186" t="s">
        <v>64</v>
      </c>
      <c r="GP117" s="119" t="s">
        <v>36</v>
      </c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46">
        <f>SUM(FX53, -FX54)</f>
        <v>3.5499999999999997E-2</v>
      </c>
      <c r="FY118" s="116">
        <f>SUM(FY55, -FY56)</f>
        <v>2.7199999999999998E-2</v>
      </c>
      <c r="FZ118" s="176">
        <f>SUM(FZ57, -FZ58)</f>
        <v>5.0499999999999989E-2</v>
      </c>
      <c r="GA118" s="144">
        <f>SUM(GA57, -GA58)</f>
        <v>4.5999999999999985E-2</v>
      </c>
      <c r="GB118" s="116">
        <f>SUM(GB57, -GB58)</f>
        <v>2.5900000000000006E-2</v>
      </c>
      <c r="GC118" s="176">
        <f>SUM(GC55, -GC56)</f>
        <v>4.2099999999999999E-2</v>
      </c>
      <c r="GD118" s="144">
        <f>SUM(GD55, -GD56)</f>
        <v>4.7500000000000001E-2</v>
      </c>
      <c r="GE118" s="116">
        <f>SUM(GE55, -GE56)</f>
        <v>1.0599999999999998E-2</v>
      </c>
      <c r="GF118" s="176">
        <f>SUM(GF57, -GF58)</f>
        <v>1.5899999999999997E-2</v>
      </c>
      <c r="GG118" s="224">
        <f>SUM(GG53, -GG54)</f>
        <v>2.7099999999999999E-2</v>
      </c>
      <c r="GH118" s="93">
        <f>SUM(GH57, -GH58)</f>
        <v>3.2999999999999974E-3</v>
      </c>
      <c r="GI118" s="150">
        <f>SUM(GI57, -GI58)</f>
        <v>3.0000000000000027E-3</v>
      </c>
      <c r="GJ118" s="144">
        <f>SUM(GJ57, -GJ58)</f>
        <v>6.0999999999999943E-3</v>
      </c>
      <c r="GK118" s="116">
        <f>SUM(GK57, -GK58)</f>
        <v>2.7400000000000008E-2</v>
      </c>
      <c r="GL118" s="176">
        <f>SUM(GL55, -GL56)</f>
        <v>2.9500000000000005E-2</v>
      </c>
      <c r="GM118" s="144">
        <f>SUM(GM57, -GM58)</f>
        <v>9.2000000000000137E-3</v>
      </c>
      <c r="GN118" s="120">
        <f>SUM(GN52, -GN53)</f>
        <v>1.6500000000000001E-2</v>
      </c>
      <c r="GO118" s="179">
        <f>SUM(GO52, -GO53)</f>
        <v>1.829999999999999E-2</v>
      </c>
      <c r="GP118" s="116">
        <f>SUM(GP55, -GP56)</f>
        <v>3.0300000000000007E-2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54" t="s">
        <v>36</v>
      </c>
      <c r="FY119" s="117" t="s">
        <v>65</v>
      </c>
      <c r="FZ119" s="177" t="s">
        <v>65</v>
      </c>
      <c r="GA119" s="163" t="s">
        <v>65</v>
      </c>
      <c r="GB119" s="123" t="s">
        <v>65</v>
      </c>
      <c r="GC119" s="182" t="s">
        <v>65</v>
      </c>
      <c r="GD119" s="163" t="s">
        <v>65</v>
      </c>
      <c r="GE119" s="121" t="s">
        <v>57</v>
      </c>
      <c r="GF119" s="180" t="s">
        <v>36</v>
      </c>
      <c r="GG119" s="259" t="s">
        <v>36</v>
      </c>
      <c r="GH119" s="11" t="s">
        <v>36</v>
      </c>
      <c r="GI119" s="162" t="s">
        <v>36</v>
      </c>
      <c r="GJ119" s="154" t="s">
        <v>36</v>
      </c>
      <c r="GK119" s="122" t="s">
        <v>36</v>
      </c>
      <c r="GL119" s="184" t="s">
        <v>57</v>
      </c>
      <c r="GM119" s="200" t="s">
        <v>64</v>
      </c>
      <c r="GN119" s="121" t="s">
        <v>57</v>
      </c>
      <c r="GO119" s="184" t="s">
        <v>57</v>
      </c>
      <c r="GP119" s="114" t="s">
        <v>57</v>
      </c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48">SUM(AM56, -AM57)</f>
        <v>1.6199999999999992E-2</v>
      </c>
      <c r="AN120" s="246">
        <f t="shared" si="248"/>
        <v>1.1999999999999927E-3</v>
      </c>
      <c r="AO120" s="247">
        <f t="shared" si="248"/>
        <v>1.1200000000000002E-2</v>
      </c>
      <c r="AP120" s="273">
        <f t="shared" si="248"/>
        <v>5.3999999999999881E-3</v>
      </c>
      <c r="AQ120" s="246">
        <f t="shared" si="248"/>
        <v>8.3000000000000018E-3</v>
      </c>
      <c r="AR120" s="247">
        <f t="shared" si="248"/>
        <v>1.1000000000000038E-3</v>
      </c>
      <c r="AS120" s="273">
        <f t="shared" si="248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49">SUM(CR53, -CR54)</f>
        <v>6.6999999999999976E-3</v>
      </c>
      <c r="CS120" s="178">
        <f t="shared" si="249"/>
        <v>9.099999999999997E-3</v>
      </c>
      <c r="CT120" s="166">
        <f t="shared" si="249"/>
        <v>3.4000000000000002E-3</v>
      </c>
      <c r="CU120" s="208">
        <f t="shared" si="249"/>
        <v>1.0500000000000009E-2</v>
      </c>
      <c r="CV120" s="187">
        <f t="shared" si="249"/>
        <v>1.2800000000000006E-2</v>
      </c>
      <c r="CW120" s="166">
        <f t="shared" si="249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50">SUM(FC53, -FC54)</f>
        <v>3.6000000000000004E-2</v>
      </c>
      <c r="FD120" s="384">
        <f t="shared" si="250"/>
        <v>3.1399999999999997E-2</v>
      </c>
      <c r="FE120" s="435">
        <f t="shared" si="250"/>
        <v>2.3800000000000002E-2</v>
      </c>
      <c r="FF120" s="148">
        <f t="shared" si="250"/>
        <v>2.3400000000000004E-2</v>
      </c>
      <c r="FG120" s="118">
        <f t="shared" si="250"/>
        <v>1.8700000000000008E-2</v>
      </c>
      <c r="FH120" s="178">
        <f t="shared" si="250"/>
        <v>3.2399999999999998E-2</v>
      </c>
      <c r="FI120" s="148">
        <f t="shared" si="250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66">
        <f>SUM(FX55, -FX56)</f>
        <v>2.4399999999999998E-2</v>
      </c>
      <c r="FY120" s="118">
        <f t="shared" ref="FY120:GD120" si="251">SUM(FY53, -FY54)</f>
        <v>1.77E-2</v>
      </c>
      <c r="FZ120" s="178">
        <f t="shared" si="251"/>
        <v>1.0800000000000004E-2</v>
      </c>
      <c r="GA120" s="148">
        <f t="shared" si="251"/>
        <v>1.9999999999999997E-2</v>
      </c>
      <c r="GB120" s="118">
        <f t="shared" si="251"/>
        <v>2.4199999999999999E-2</v>
      </c>
      <c r="GC120" s="178">
        <f t="shared" si="251"/>
        <v>2.6299999999999997E-2</v>
      </c>
      <c r="GD120" s="148">
        <f t="shared" si="251"/>
        <v>2.3899999999999998E-2</v>
      </c>
      <c r="GE120" s="208">
        <f>SUM(GE57, -GE58)</f>
        <v>6.8999999999999895E-3</v>
      </c>
      <c r="GF120" s="187">
        <f t="shared" ref="GF120:GK120" si="252">SUM(GF55, -GF56)</f>
        <v>9.7000000000000003E-3</v>
      </c>
      <c r="GG120" s="234">
        <f t="shared" si="252"/>
        <v>7.4999999999999997E-3</v>
      </c>
      <c r="GH120" s="219">
        <f t="shared" si="252"/>
        <v>1.7000000000000001E-3</v>
      </c>
      <c r="GI120" s="236">
        <f t="shared" si="252"/>
        <v>1.5000000000000013E-3</v>
      </c>
      <c r="GJ120" s="166">
        <f t="shared" si="252"/>
        <v>1.8999999999999989E-3</v>
      </c>
      <c r="GK120" s="208">
        <f t="shared" si="252"/>
        <v>3.4000000000000002E-3</v>
      </c>
      <c r="GL120" s="187">
        <f>SUM(GL57, -GL58)</f>
        <v>2.5999999999999995E-2</v>
      </c>
      <c r="GM120" s="148">
        <f>SUM(GM52, -GM53)</f>
        <v>5.9999999999999915E-3</v>
      </c>
      <c r="GN120" s="208">
        <f>SUM(GN57, -GN58)</f>
        <v>1.5600000000000003E-2</v>
      </c>
      <c r="GO120" s="187">
        <f>SUM(GO57, -GO58)</f>
        <v>1.150000000000001E-2</v>
      </c>
      <c r="GP120" s="116">
        <f>SUM(GP57, -GP58)</f>
        <v>1.8300000000000011E-2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9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15"/>
      <c r="GG124" s="15"/>
      <c r="GH124" s="15"/>
      <c r="GI124" s="15"/>
      <c r="GJ124" s="15"/>
      <c r="GK124" s="15"/>
      <c r="GL124" s="15"/>
      <c r="GM124" t="s">
        <v>62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2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2">
        <v>3.6400000000000002E-2</v>
      </c>
      <c r="GF125" s="6"/>
      <c r="GG125" s="6" t="s">
        <v>62</v>
      </c>
      <c r="GH125" s="6"/>
      <c r="GI125" s="6" t="s">
        <v>62</v>
      </c>
      <c r="GJ125" s="6" t="s">
        <v>62</v>
      </c>
      <c r="GK125" s="6"/>
      <c r="GL125" s="6" t="s">
        <v>62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2">
        <v>2.7E-2</v>
      </c>
      <c r="FY126" s="16">
        <v>3.1E-2</v>
      </c>
      <c r="FZ126" s="92">
        <v>3.4599999999999999E-2</v>
      </c>
      <c r="GA126" s="6"/>
      <c r="GC126" s="92">
        <v>2.86E-2</v>
      </c>
      <c r="GD126" s="48">
        <v>2.2800000000000001E-2</v>
      </c>
      <c r="GE126" s="35">
        <v>2.6200000000000001E-2</v>
      </c>
      <c r="GF126" s="6"/>
      <c r="GH126" s="6"/>
      <c r="GI126" s="53"/>
      <c r="GK126" s="6"/>
      <c r="GL126" s="53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2">
        <v>1.6500000000000001E-2</v>
      </c>
      <c r="GE127" s="7">
        <v>2.12E-2</v>
      </c>
      <c r="GF127" s="6"/>
      <c r="GG127" s="6" t="s">
        <v>62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6"/>
      <c r="GG128" t="s">
        <v>62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6"/>
      <c r="GG129" s="6"/>
      <c r="GH129" s="6"/>
      <c r="GI129" s="6"/>
      <c r="GJ129" s="6"/>
      <c r="GK129" s="6"/>
      <c r="GL129" s="6"/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6"/>
      <c r="GG130" s="6"/>
      <c r="GH130" s="6"/>
      <c r="GI130" s="6"/>
      <c r="GJ130" s="6"/>
      <c r="GK130" s="6"/>
      <c r="GL130" s="6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10"/>
      <c r="GG131" s="10" t="s">
        <v>62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275"/>
      <c r="FY133" s="77">
        <v>43544</v>
      </c>
      <c r="FZ133" s="276"/>
      <c r="GA133" s="275"/>
      <c r="GB133" s="77">
        <v>43545</v>
      </c>
      <c r="GC133" s="276"/>
      <c r="GD133" s="275"/>
      <c r="GE133" s="77">
        <v>43546</v>
      </c>
      <c r="GF133" s="276"/>
      <c r="GG133" s="248"/>
      <c r="GH133" s="65">
        <v>43549</v>
      </c>
      <c r="GI133" s="250"/>
      <c r="GJ133" s="248"/>
      <c r="GK133" s="65">
        <v>43550</v>
      </c>
      <c r="GL133" s="250"/>
      <c r="GM133" s="248"/>
      <c r="GN133" s="65">
        <v>43551</v>
      </c>
      <c r="GO133" s="250"/>
      <c r="GP133" s="67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125" t="s">
        <v>78</v>
      </c>
      <c r="FY134" s="56" t="s">
        <v>79</v>
      </c>
      <c r="FZ134" s="126" t="s">
        <v>80</v>
      </c>
      <c r="GA134" s="125" t="s">
        <v>78</v>
      </c>
      <c r="GB134" s="56" t="s">
        <v>79</v>
      </c>
      <c r="GC134" s="126" t="s">
        <v>80</v>
      </c>
      <c r="GD134" s="125" t="s">
        <v>78</v>
      </c>
      <c r="GE134" s="56" t="s">
        <v>79</v>
      </c>
      <c r="GF134" s="126" t="s">
        <v>80</v>
      </c>
      <c r="GG134" s="125" t="s">
        <v>78</v>
      </c>
      <c r="GH134" s="56" t="s">
        <v>79</v>
      </c>
      <c r="GI134" s="126" t="s">
        <v>80</v>
      </c>
      <c r="GJ134" s="125" t="s">
        <v>78</v>
      </c>
      <c r="GK134" s="56" t="s">
        <v>79</v>
      </c>
      <c r="GL134" s="126" t="s">
        <v>80</v>
      </c>
      <c r="GM134" s="125" t="s">
        <v>78</v>
      </c>
      <c r="GN134" s="56" t="s">
        <v>79</v>
      </c>
      <c r="GO134" s="126" t="s">
        <v>80</v>
      </c>
      <c r="GP134" s="26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27" t="s">
        <v>81</v>
      </c>
      <c r="FY135" s="55" t="s">
        <v>82</v>
      </c>
      <c r="FZ135" s="128" t="s">
        <v>83</v>
      </c>
      <c r="GA135" s="127" t="s">
        <v>81</v>
      </c>
      <c r="GB135" s="55" t="s">
        <v>82</v>
      </c>
      <c r="GC135" s="128" t="s">
        <v>83</v>
      </c>
      <c r="GD135" s="127" t="s">
        <v>81</v>
      </c>
      <c r="GE135" s="55" t="s">
        <v>82</v>
      </c>
      <c r="GF135" s="128" t="s">
        <v>83</v>
      </c>
      <c r="GG135" s="127" t="s">
        <v>81</v>
      </c>
      <c r="GH135" s="55" t="s">
        <v>82</v>
      </c>
      <c r="GI135" s="128" t="s">
        <v>83</v>
      </c>
      <c r="GJ135" s="127" t="s">
        <v>81</v>
      </c>
      <c r="GK135" s="55" t="s">
        <v>82</v>
      </c>
      <c r="GL135" s="128" t="s">
        <v>83</v>
      </c>
      <c r="GM135" s="127" t="s">
        <v>81</v>
      </c>
      <c r="GN135" s="55" t="s">
        <v>82</v>
      </c>
      <c r="GO135" s="128" t="s">
        <v>83</v>
      </c>
      <c r="GP135" s="104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37">
        <v>6.4100000000000004E-2</v>
      </c>
      <c r="FY136" s="35">
        <v>7.51E-2</v>
      </c>
      <c r="FZ136" s="89">
        <v>8.5599999999999996E-2</v>
      </c>
      <c r="GA136" s="137">
        <v>0.1113</v>
      </c>
      <c r="GB136" s="35">
        <v>0.11</v>
      </c>
      <c r="GC136" s="89">
        <v>9.5200000000000007E-2</v>
      </c>
      <c r="GD136" s="137">
        <v>0.1072</v>
      </c>
      <c r="GE136" s="35">
        <v>9.8299999999999998E-2</v>
      </c>
      <c r="GF136" s="89">
        <v>9.6000000000000002E-2</v>
      </c>
      <c r="GG136" s="137">
        <v>0.109</v>
      </c>
      <c r="GH136" s="35">
        <v>0.1052</v>
      </c>
      <c r="GI136" s="89">
        <v>0.1242</v>
      </c>
      <c r="GJ136" s="137">
        <v>0.1172</v>
      </c>
      <c r="GK136" s="35">
        <v>0.11940000000000001</v>
      </c>
      <c r="GL136" s="89">
        <v>0.1293</v>
      </c>
      <c r="GM136" s="130">
        <v>5.0500000000000003E-2</v>
      </c>
      <c r="GN136" s="48">
        <v>5.8299999999999998E-2</v>
      </c>
      <c r="GO136" s="85">
        <v>5.7200000000000001E-2</v>
      </c>
      <c r="GP136" s="105">
        <v>7.2300000000000003E-2</v>
      </c>
      <c r="GQ136" s="48"/>
      <c r="GR136" s="48"/>
      <c r="GS136" s="48"/>
      <c r="GT136" s="48"/>
      <c r="GU136" s="48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31">
        <v>2.3900000000000001E-2</v>
      </c>
      <c r="FY137" s="16">
        <v>2.6700000000000002E-2</v>
      </c>
      <c r="FZ137" s="136">
        <v>4.07E-2</v>
      </c>
      <c r="GA137" s="131">
        <v>3.2199999999999999E-2</v>
      </c>
      <c r="GB137" s="31">
        <v>3.6900000000000002E-2</v>
      </c>
      <c r="GC137" s="86">
        <v>4.6199999999999998E-2</v>
      </c>
      <c r="GD137" s="132">
        <v>3.5499999999999997E-2</v>
      </c>
      <c r="GE137" s="48">
        <v>5.79E-2</v>
      </c>
      <c r="GF137" s="85">
        <v>8.2799999999999999E-2</v>
      </c>
      <c r="GG137" s="130">
        <v>8.4199999999999997E-2</v>
      </c>
      <c r="GH137" s="48">
        <v>6.6199999999999995E-2</v>
      </c>
      <c r="GI137" s="85">
        <v>6.3899999999999998E-2</v>
      </c>
      <c r="GJ137" s="130">
        <v>5.1900000000000002E-2</v>
      </c>
      <c r="GK137" s="31">
        <v>3.1399999999999997E-2</v>
      </c>
      <c r="GL137" s="91">
        <v>4.9299999999999997E-2</v>
      </c>
      <c r="GM137" s="135">
        <v>3.8899999999999997E-2</v>
      </c>
      <c r="GN137" s="92">
        <v>4.1599999999999998E-2</v>
      </c>
      <c r="GO137" s="86">
        <v>3.6400000000000002E-2</v>
      </c>
      <c r="GP137" s="111">
        <v>4.8800000000000003E-2</v>
      </c>
      <c r="GQ137" s="35"/>
      <c r="GR137" s="35"/>
      <c r="GS137" s="35"/>
      <c r="GT137" s="35"/>
      <c r="GU137" s="35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34">
        <v>2.3699999999999999E-2</v>
      </c>
      <c r="FY138" s="31">
        <v>1.7299999999999999E-2</v>
      </c>
      <c r="FZ138" s="86">
        <v>2.7E-2</v>
      </c>
      <c r="GA138" s="135">
        <v>3.1800000000000002E-2</v>
      </c>
      <c r="GB138" s="16">
        <v>2.9399999999999999E-2</v>
      </c>
      <c r="GC138" s="136">
        <v>3.1E-2</v>
      </c>
      <c r="GD138" s="131">
        <v>3.2300000000000002E-2</v>
      </c>
      <c r="GE138" s="92">
        <v>3.2500000000000001E-2</v>
      </c>
      <c r="GF138" s="86">
        <v>3.4599999999999999E-2</v>
      </c>
      <c r="GG138" s="132">
        <v>2.3800000000000002E-2</v>
      </c>
      <c r="GH138" s="92">
        <v>3.0599999999999999E-2</v>
      </c>
      <c r="GI138" s="86">
        <v>2.86E-2</v>
      </c>
      <c r="GJ138" s="135">
        <v>2.7799999999999998E-2</v>
      </c>
      <c r="GK138" s="48">
        <v>2.8299999999999999E-2</v>
      </c>
      <c r="GL138" s="85">
        <v>2.2800000000000001E-2</v>
      </c>
      <c r="GM138" s="137">
        <v>3.2599999999999997E-2</v>
      </c>
      <c r="GN138" s="35">
        <v>2.63E-2</v>
      </c>
      <c r="GO138" s="89">
        <v>2.6200000000000001E-2</v>
      </c>
      <c r="GP138" s="110">
        <v>0.03</v>
      </c>
      <c r="GQ138" s="31"/>
      <c r="GR138" s="31"/>
      <c r="GS138" s="31"/>
      <c r="GT138" s="31"/>
      <c r="GU138" s="31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33">
        <v>9.4999999999999998E-3</v>
      </c>
      <c r="FY139" s="7">
        <v>9.4999999999999998E-3</v>
      </c>
      <c r="FZ139" s="91">
        <v>1.4500000000000001E-2</v>
      </c>
      <c r="GA139" s="132">
        <v>2.18E-2</v>
      </c>
      <c r="GB139" s="48">
        <v>2.64E-2</v>
      </c>
      <c r="GC139" s="91">
        <v>2.69E-2</v>
      </c>
      <c r="GD139" s="135">
        <v>1.83E-2</v>
      </c>
      <c r="GE139" s="31">
        <v>1.32E-2</v>
      </c>
      <c r="GF139" s="88">
        <v>2.9999999999999997E-4</v>
      </c>
      <c r="GG139" s="133">
        <v>2.8999999999999998E-3</v>
      </c>
      <c r="GH139" s="31">
        <v>1.2500000000000001E-2</v>
      </c>
      <c r="GI139" s="91">
        <v>1.6299999999999999E-2</v>
      </c>
      <c r="GJ139" s="132">
        <v>2.5700000000000001E-2</v>
      </c>
      <c r="GK139" s="92">
        <v>2.3400000000000001E-2</v>
      </c>
      <c r="GL139" s="86">
        <v>1.6500000000000001E-2</v>
      </c>
      <c r="GM139" s="132">
        <v>2.7400000000000001E-2</v>
      </c>
      <c r="GN139" s="31">
        <v>2.2100000000000002E-2</v>
      </c>
      <c r="GO139" s="88">
        <v>2.12E-2</v>
      </c>
      <c r="GP139" s="108">
        <v>2.1700000000000001E-2</v>
      </c>
      <c r="GQ139" s="92"/>
      <c r="GR139" s="92"/>
      <c r="GS139" s="92"/>
      <c r="GT139" s="92"/>
      <c r="GU139" s="92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35">
        <v>4.4999999999999997E-3</v>
      </c>
      <c r="FY140" s="92">
        <v>1E-3</v>
      </c>
      <c r="FZ140" s="85">
        <v>8.8000000000000005E-3</v>
      </c>
      <c r="GA140" s="130">
        <v>8.0999999999999996E-3</v>
      </c>
      <c r="GB140" s="92">
        <v>0.02</v>
      </c>
      <c r="GC140" s="85">
        <v>1.8200000000000001E-2</v>
      </c>
      <c r="GD140" s="130">
        <v>1.3299999999999999E-2</v>
      </c>
      <c r="GE140" s="7">
        <v>7.7000000000000002E-3</v>
      </c>
      <c r="GF140" s="91">
        <v>-7.3000000000000001E-3</v>
      </c>
      <c r="GG140" s="135">
        <v>-2.8999999999999998E-3</v>
      </c>
      <c r="GH140" s="7">
        <v>1.5E-3</v>
      </c>
      <c r="GI140" s="88">
        <v>-1.2500000000000001E-2</v>
      </c>
      <c r="GJ140" s="133">
        <v>-1.1599999999999999E-2</v>
      </c>
      <c r="GK140" s="22">
        <v>-3.8999999999999998E-3</v>
      </c>
      <c r="GL140" s="88">
        <v>-5.3E-3</v>
      </c>
      <c r="GM140" s="133">
        <v>1.67E-2</v>
      </c>
      <c r="GN140" s="22">
        <v>1.4500000000000001E-2</v>
      </c>
      <c r="GO140" s="91">
        <v>2.0199999999999999E-2</v>
      </c>
      <c r="GP140" s="107">
        <v>8.0000000000000002E-3</v>
      </c>
      <c r="GQ140" s="7"/>
      <c r="GR140" s="7"/>
      <c r="GS140" s="7"/>
      <c r="GT140" s="7"/>
      <c r="GU140" s="7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32">
        <v>-1.1000000000000001E-3</v>
      </c>
      <c r="FY141" s="22">
        <v>2.0000000000000001E-4</v>
      </c>
      <c r="FZ141" s="88">
        <v>-1.8100000000000002E-2</v>
      </c>
      <c r="GA141" s="133">
        <v>-3.3599999999999998E-2</v>
      </c>
      <c r="GB141" s="7">
        <v>-1.2E-2</v>
      </c>
      <c r="GC141" s="88">
        <v>-1.1000000000000001E-3</v>
      </c>
      <c r="GD141" s="133">
        <v>-5.1999999999999998E-3</v>
      </c>
      <c r="GE141" s="16">
        <v>-1.29E-2</v>
      </c>
      <c r="GF141" s="87">
        <v>-1.11E-2</v>
      </c>
      <c r="GG141" s="131">
        <v>-1.46E-2</v>
      </c>
      <c r="GH141" s="16">
        <v>-1.0200000000000001E-2</v>
      </c>
      <c r="GI141" s="136">
        <v>-2.1000000000000001E-2</v>
      </c>
      <c r="GJ141" s="131">
        <v>-1.9699999999999999E-2</v>
      </c>
      <c r="GK141" s="7">
        <v>-1.24E-2</v>
      </c>
      <c r="GL141" s="87">
        <v>-1.4E-2</v>
      </c>
      <c r="GM141" s="134">
        <v>-1E-4</v>
      </c>
      <c r="GN141" s="7">
        <v>1.0500000000000001E-2</v>
      </c>
      <c r="GO141" s="87">
        <v>1.4800000000000001E-2</v>
      </c>
      <c r="GP141" s="112">
        <v>6.1000000000000004E-3</v>
      </c>
      <c r="GQ141" s="22"/>
      <c r="GR141" s="22"/>
      <c r="GS141" s="22"/>
      <c r="GT141" s="22"/>
      <c r="GU141" s="22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30">
        <v>-2.3800000000000002E-2</v>
      </c>
      <c r="FY142" s="48">
        <v>-2.4E-2</v>
      </c>
      <c r="FZ142" s="87">
        <v>-4.2999999999999997E-2</v>
      </c>
      <c r="GA142" s="134">
        <v>-4.2599999999999999E-2</v>
      </c>
      <c r="GB142" s="22">
        <v>-8.2600000000000007E-2</v>
      </c>
      <c r="GC142" s="87">
        <v>-7.6200000000000004E-2</v>
      </c>
      <c r="GD142" s="134">
        <v>-5.5E-2</v>
      </c>
      <c r="GE142" s="22">
        <v>-4.65E-2</v>
      </c>
      <c r="GF142" s="136">
        <v>-1.9400000000000001E-2</v>
      </c>
      <c r="GG142" s="134">
        <v>-3.1600000000000003E-2</v>
      </c>
      <c r="GH142" s="22">
        <v>-2.8400000000000002E-2</v>
      </c>
      <c r="GI142" s="87">
        <v>-2.7900000000000001E-2</v>
      </c>
      <c r="GJ142" s="134">
        <v>-2.6499999999999999E-2</v>
      </c>
      <c r="GK142" s="16">
        <v>-1.9E-2</v>
      </c>
      <c r="GL142" s="136">
        <v>-4.48E-2</v>
      </c>
      <c r="GM142" s="131">
        <v>-2.41E-2</v>
      </c>
      <c r="GN142" s="16">
        <v>-1.7399999999999999E-2</v>
      </c>
      <c r="GO142" s="136">
        <v>-3.1600000000000003E-2</v>
      </c>
      <c r="GP142" s="109">
        <v>-3.2300000000000002E-2</v>
      </c>
      <c r="GQ142" s="16"/>
      <c r="GR142" s="16"/>
      <c r="GS142" s="16"/>
      <c r="GT142" s="16"/>
      <c r="GU142" s="16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29">
        <v>-0.1008</v>
      </c>
      <c r="FY143" s="41">
        <v>-0.10580000000000001</v>
      </c>
      <c r="FZ143" s="90">
        <v>-0.11550000000000001</v>
      </c>
      <c r="GA143" s="129">
        <v>-0.129</v>
      </c>
      <c r="GB143" s="41">
        <v>-0.12809999999999999</v>
      </c>
      <c r="GC143" s="90">
        <v>-0.14019999999999999</v>
      </c>
      <c r="GD143" s="129">
        <v>-0.1464</v>
      </c>
      <c r="GE143" s="41">
        <v>-0.1502</v>
      </c>
      <c r="GF143" s="90">
        <v>-0.1759</v>
      </c>
      <c r="GG143" s="129">
        <v>-0.17080000000000001</v>
      </c>
      <c r="GH143" s="41">
        <v>-0.1774</v>
      </c>
      <c r="GI143" s="90">
        <v>-0.1716</v>
      </c>
      <c r="GJ143" s="129">
        <v>-0.1648</v>
      </c>
      <c r="GK143" s="41">
        <v>-0.16719999999999999</v>
      </c>
      <c r="GL143" s="90">
        <v>-0.15379999999999999</v>
      </c>
      <c r="GM143" s="129">
        <v>-0.1419</v>
      </c>
      <c r="GN143" s="41">
        <v>-0.15590000000000001</v>
      </c>
      <c r="GO143" s="90">
        <v>-0.1444</v>
      </c>
      <c r="GP143" s="106">
        <v>-0.15459999999999999</v>
      </c>
      <c r="GQ143" s="41"/>
      <c r="GR143" s="41"/>
      <c r="GS143" s="41"/>
      <c r="GT143" s="41"/>
      <c r="GU143" s="41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8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11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6">
        <v>1.89E-2</v>
      </c>
      <c r="FM145" s="453">
        <v>1.0200000000000001E-2</v>
      </c>
      <c r="FN145" s="455">
        <v>1.14E-2</v>
      </c>
      <c r="FO145" s="460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7">
        <v>1.1599999999999999E-2</v>
      </c>
      <c r="FW145" s="465">
        <v>1.1599999999999999E-2</v>
      </c>
      <c r="FX145" s="456">
        <v>6.1999999999999998E-3</v>
      </c>
      <c r="FY145" s="459">
        <v>1.2800000000000001E-2</v>
      </c>
      <c r="FZ145" s="449">
        <v>3.2800000000000003E-2</v>
      </c>
      <c r="GA145" s="460">
        <v>2.5700000000000001E-2</v>
      </c>
      <c r="GB145" s="453">
        <v>2.1600000000000001E-2</v>
      </c>
      <c r="GC145" s="465">
        <v>2.6200000000000001E-2</v>
      </c>
      <c r="GD145" s="411">
        <v>2.12E-2</v>
      </c>
      <c r="GE145" s="450">
        <v>4.4600000000000001E-2</v>
      </c>
      <c r="GF145" s="451">
        <v>3.5400000000000001E-2</v>
      </c>
      <c r="GG145" s="460">
        <v>1.2999999999999999E-2</v>
      </c>
      <c r="GH145" s="459">
        <v>1.54E-2</v>
      </c>
      <c r="GI145" s="462">
        <v>1.9E-2</v>
      </c>
      <c r="GJ145" s="454">
        <v>1.15E-2</v>
      </c>
      <c r="GK145" s="370">
        <v>2.2599999999999999E-2</v>
      </c>
      <c r="GL145" s="455">
        <v>1.7899999999999999E-2</v>
      </c>
      <c r="GM145" s="464">
        <v>2.7699999999999999E-2</v>
      </c>
      <c r="GN145" s="370">
        <v>1.46E-2</v>
      </c>
      <c r="GO145" s="448">
        <v>1.15E-2</v>
      </c>
      <c r="GP145" s="470">
        <v>2.2599999999999999E-2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6">
        <v>-1.3599999999999999E-2</v>
      </c>
      <c r="FP146" s="457">
        <v>-1.04E-2</v>
      </c>
      <c r="FQ146" s="448">
        <v>-1.9199999999999998E-2</v>
      </c>
      <c r="FR146" s="464">
        <v>-1.9E-2</v>
      </c>
      <c r="FS146" s="459">
        <v>-1.06E-2</v>
      </c>
      <c r="FT146" s="462">
        <v>-8.8999999999999999E-3</v>
      </c>
      <c r="FU146" s="454">
        <v>-8.3000000000000001E-3</v>
      </c>
      <c r="FV146" s="459">
        <v>-7.7000000000000002E-3</v>
      </c>
      <c r="FW146" s="455">
        <v>-5.3E-3</v>
      </c>
      <c r="FX146" s="460">
        <v>-1.2699999999999999E-2</v>
      </c>
      <c r="FY146" s="370">
        <v>-2.35E-2</v>
      </c>
      <c r="FZ146" s="451">
        <v>-4.3200000000000002E-2</v>
      </c>
      <c r="GA146" s="456">
        <v>-1.55E-2</v>
      </c>
      <c r="GB146" s="370">
        <v>-0.04</v>
      </c>
      <c r="GC146" s="462">
        <v>-1.4800000000000001E-2</v>
      </c>
      <c r="GD146" s="467">
        <v>-1.0699999999999999E-2</v>
      </c>
      <c r="GE146" s="461">
        <v>-4.5199999999999997E-2</v>
      </c>
      <c r="GF146" s="448">
        <v>-2.5700000000000001E-2</v>
      </c>
      <c r="GG146" s="411">
        <v>-2.0500000000000001E-2</v>
      </c>
      <c r="GH146" s="450">
        <v>-1.7999999999999999E-2</v>
      </c>
      <c r="GI146" s="452">
        <v>-1.4E-2</v>
      </c>
      <c r="GJ146" s="464">
        <v>-1.2E-2</v>
      </c>
      <c r="GK146" s="450">
        <v>-2.3599999999999999E-2</v>
      </c>
      <c r="GL146" s="469">
        <v>-2.58E-2</v>
      </c>
      <c r="GM146" s="460">
        <v>-9.6699999999999994E-2</v>
      </c>
      <c r="GN146" s="459">
        <v>-1.6799999999999999E-2</v>
      </c>
      <c r="GO146" s="469">
        <v>-1.4200000000000001E-2</v>
      </c>
      <c r="GP146" s="372">
        <v>-1.47E-2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3">
        <v>1.78E-2</v>
      </c>
      <c r="FU147" s="138"/>
      <c r="FV147" s="139"/>
      <c r="FW147" s="373">
        <v>1.2800000000000001E-2</v>
      </c>
      <c r="FX147" s="138"/>
      <c r="FY147" s="139"/>
      <c r="FZ147" s="373">
        <v>3.2500000000000001E-2</v>
      </c>
      <c r="GA147" s="138"/>
      <c r="GB147" s="139"/>
      <c r="GC147" s="373">
        <v>1.9199999999999998E-2</v>
      </c>
      <c r="GD147" s="138"/>
      <c r="GE147" s="139"/>
      <c r="GF147" s="371">
        <v>6.5100000000000005E-2</v>
      </c>
      <c r="GG147" s="138"/>
      <c r="GH147" s="139"/>
      <c r="GI147" s="446">
        <v>2.8199999999999999E-2</v>
      </c>
      <c r="GJ147" s="138"/>
      <c r="GK147" s="139"/>
      <c r="GL147" s="463">
        <v>3.3000000000000002E-2</v>
      </c>
      <c r="GM147" s="138"/>
      <c r="GN147" s="139"/>
      <c r="GO147" s="468">
        <v>3.44E-2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8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3">
        <v>-2.1299999999999999E-2</v>
      </c>
      <c r="FX148" s="138" t="s">
        <v>62</v>
      </c>
      <c r="FY148" s="139" t="s">
        <v>62</v>
      </c>
      <c r="FZ148" s="371">
        <v>-6.5299999999999997E-2</v>
      </c>
      <c r="GA148" s="138" t="s">
        <v>62</v>
      </c>
      <c r="GB148" s="139" t="s">
        <v>62</v>
      </c>
      <c r="GC148" s="371">
        <v>-3.32E-2</v>
      </c>
      <c r="GD148" s="138" t="s">
        <v>62</v>
      </c>
      <c r="GE148" s="139" t="s">
        <v>62</v>
      </c>
      <c r="GF148" s="466">
        <v>-5.04E-2</v>
      </c>
      <c r="GG148" s="138" t="s">
        <v>62</v>
      </c>
      <c r="GH148" s="139" t="s">
        <v>62</v>
      </c>
      <c r="GI148" s="468">
        <v>-1.89E-2</v>
      </c>
      <c r="GJ148" s="138" t="s">
        <v>62</v>
      </c>
      <c r="GK148" s="139" t="s">
        <v>62</v>
      </c>
      <c r="GL148" s="468">
        <v>-4.1099999999999998E-2</v>
      </c>
      <c r="GM148" s="138" t="s">
        <v>62</v>
      </c>
      <c r="GN148" s="139" t="s">
        <v>62</v>
      </c>
      <c r="GO148" s="446">
        <v>-0.1031</v>
      </c>
      <c r="GP148" t="s">
        <v>62</v>
      </c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61">
        <v>0.91159999999999997</v>
      </c>
      <c r="FY149" s="257">
        <v>0.9133</v>
      </c>
      <c r="FZ149" s="262">
        <v>0.91559999999999997</v>
      </c>
      <c r="GA149" s="261">
        <v>0.92020000000000002</v>
      </c>
      <c r="GB149" s="257">
        <v>0.92010000000000003</v>
      </c>
      <c r="GC149" s="262">
        <v>0.91910000000000003</v>
      </c>
      <c r="GD149" s="261">
        <v>0.92090000000000005</v>
      </c>
      <c r="GE149" s="257">
        <v>0.92090000000000005</v>
      </c>
      <c r="GF149" s="262">
        <v>0.92359999999999998</v>
      </c>
      <c r="GG149" s="268">
        <v>0.92430000000000001</v>
      </c>
      <c r="GH149" s="218">
        <v>0.92449999999999999</v>
      </c>
      <c r="GI149" s="258">
        <v>0.92579999999999996</v>
      </c>
      <c r="GJ149" s="261">
        <v>0.92410000000000003</v>
      </c>
      <c r="GK149" s="257">
        <v>0.92500000000000004</v>
      </c>
      <c r="GL149" s="262">
        <v>0.92410000000000003</v>
      </c>
      <c r="GM149" s="261">
        <v>82.49</v>
      </c>
      <c r="GN149" s="257">
        <v>82.34</v>
      </c>
      <c r="GO149" s="262">
        <v>82.4</v>
      </c>
      <c r="GP149" s="257">
        <v>82.12</v>
      </c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200" t="s">
        <v>68</v>
      </c>
      <c r="FY150" s="168" t="s">
        <v>68</v>
      </c>
      <c r="FZ150" s="186" t="s">
        <v>68</v>
      </c>
      <c r="GA150" s="200" t="s">
        <v>68</v>
      </c>
      <c r="GB150" s="168" t="s">
        <v>68</v>
      </c>
      <c r="GC150" s="186" t="s">
        <v>68</v>
      </c>
      <c r="GD150" s="200" t="s">
        <v>68</v>
      </c>
      <c r="GE150" s="168" t="s">
        <v>68</v>
      </c>
      <c r="GF150" s="186" t="s">
        <v>68</v>
      </c>
      <c r="GG150" s="228" t="s">
        <v>68</v>
      </c>
      <c r="GH150" s="36" t="s">
        <v>68</v>
      </c>
      <c r="GI150" s="165" t="s">
        <v>68</v>
      </c>
      <c r="GJ150" s="200" t="s">
        <v>68</v>
      </c>
      <c r="GK150" s="168" t="s">
        <v>68</v>
      </c>
      <c r="GL150" s="186" t="s">
        <v>68</v>
      </c>
      <c r="GM150" s="152" t="s">
        <v>70</v>
      </c>
      <c r="GN150" s="114" t="s">
        <v>70</v>
      </c>
      <c r="GO150" s="174" t="s">
        <v>70</v>
      </c>
      <c r="GP150" s="114" t="s">
        <v>70</v>
      </c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53">SUM(BS136, -BS143)</f>
        <v>3.2199999999999999E-2</v>
      </c>
      <c r="BT151" s="120">
        <f t="shared" si="253"/>
        <v>4.6799999999999994E-2</v>
      </c>
      <c r="BU151" s="179">
        <f t="shared" si="253"/>
        <v>6.4299999999999996E-2</v>
      </c>
      <c r="BV151" s="146">
        <f t="shared" si="253"/>
        <v>8.9200000000000002E-2</v>
      </c>
      <c r="BW151" s="120">
        <f t="shared" si="253"/>
        <v>8.8700000000000001E-2</v>
      </c>
      <c r="BX151" s="179">
        <f t="shared" si="253"/>
        <v>8.77E-2</v>
      </c>
      <c r="BY151" s="224">
        <f t="shared" si="253"/>
        <v>8.2400000000000001E-2</v>
      </c>
      <c r="BZ151" s="15">
        <f t="shared" si="253"/>
        <v>9.1600000000000001E-2</v>
      </c>
      <c r="CA151" s="151">
        <f t="shared" si="253"/>
        <v>9.0400000000000008E-2</v>
      </c>
      <c r="CB151" s="146">
        <f t="shared" si="253"/>
        <v>0.15129999999999999</v>
      </c>
      <c r="CC151" s="120">
        <f t="shared" si="253"/>
        <v>0.15250000000000002</v>
      </c>
      <c r="CD151" s="179">
        <f t="shared" si="253"/>
        <v>0.184</v>
      </c>
      <c r="CE151" s="146">
        <f t="shared" si="253"/>
        <v>0.1986</v>
      </c>
      <c r="CF151" s="120">
        <f t="shared" si="253"/>
        <v>0.18729999999999999</v>
      </c>
      <c r="CG151" s="179">
        <f t="shared" si="253"/>
        <v>0.19839999999999999</v>
      </c>
      <c r="CH151" s="146">
        <f t="shared" si="253"/>
        <v>0.20330000000000001</v>
      </c>
      <c r="CI151" s="120">
        <f t="shared" si="253"/>
        <v>0.2079</v>
      </c>
      <c r="CJ151" s="179">
        <f t="shared" si="253"/>
        <v>0.20080000000000001</v>
      </c>
      <c r="CK151" s="146">
        <f t="shared" si="253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54">SUM(CN136, -CN143)</f>
        <v>0.214</v>
      </c>
      <c r="CO151" s="120">
        <f t="shared" si="254"/>
        <v>0.21229999999999999</v>
      </c>
      <c r="CP151" s="179">
        <f t="shared" si="254"/>
        <v>0.2079</v>
      </c>
      <c r="CQ151" s="146">
        <f t="shared" si="254"/>
        <v>0.1575</v>
      </c>
      <c r="CR151" s="120">
        <f t="shared" si="254"/>
        <v>0.1694</v>
      </c>
      <c r="CS151" s="179">
        <f t="shared" si="254"/>
        <v>0.1953</v>
      </c>
      <c r="CT151" s="144">
        <f t="shared" si="254"/>
        <v>0.17520000000000002</v>
      </c>
      <c r="CU151" s="120">
        <f t="shared" si="254"/>
        <v>0.1759</v>
      </c>
      <c r="CV151" s="179">
        <f t="shared" si="254"/>
        <v>0.1782</v>
      </c>
      <c r="CW151" s="146">
        <f t="shared" si="254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55">SUM(CZ136, -CZ143)</f>
        <v>0.14529999999999998</v>
      </c>
      <c r="DA151" s="116">
        <f t="shared" si="255"/>
        <v>0.14479999999999998</v>
      </c>
      <c r="DB151" s="179">
        <f t="shared" si="255"/>
        <v>0.14679999999999999</v>
      </c>
      <c r="DC151" s="146">
        <f t="shared" si="255"/>
        <v>0.1696</v>
      </c>
      <c r="DD151" s="120">
        <f t="shared" si="255"/>
        <v>0.17349999999999999</v>
      </c>
      <c r="DE151" s="176">
        <f t="shared" si="255"/>
        <v>0.1449</v>
      </c>
      <c r="DF151" s="144">
        <f t="shared" si="255"/>
        <v>0.16470000000000001</v>
      </c>
      <c r="DG151" s="116">
        <f t="shared" si="255"/>
        <v>0.15709999999999999</v>
      </c>
      <c r="DH151" s="176">
        <f t="shared" si="255"/>
        <v>0.16420000000000001</v>
      </c>
      <c r="DI151" s="146">
        <f t="shared" si="255"/>
        <v>0.16120000000000001</v>
      </c>
      <c r="DJ151" s="116">
        <f t="shared" si="255"/>
        <v>0.17860000000000001</v>
      </c>
      <c r="DK151" s="179">
        <f t="shared" si="255"/>
        <v>0.19020000000000001</v>
      </c>
      <c r="DL151" s="120">
        <f t="shared" si="255"/>
        <v>0.1643</v>
      </c>
      <c r="DM151" s="116">
        <f t="shared" si="255"/>
        <v>0.1678</v>
      </c>
      <c r="DN151" s="335">
        <f t="shared" si="255"/>
        <v>0.1502</v>
      </c>
      <c r="DO151" s="346">
        <f>SUM(DO136, -DO143,)</f>
        <v>0</v>
      </c>
      <c r="DP151" s="115">
        <f t="shared" ref="DP151:DZ151" si="256">SUM(DP136, -DP143)</f>
        <v>0.17080000000000001</v>
      </c>
      <c r="DQ151" s="175">
        <f t="shared" si="256"/>
        <v>0.19900000000000001</v>
      </c>
      <c r="DR151" s="153">
        <f t="shared" si="256"/>
        <v>0.2175</v>
      </c>
      <c r="DS151" s="115">
        <f t="shared" si="256"/>
        <v>0.25130000000000002</v>
      </c>
      <c r="DT151" s="175">
        <f t="shared" si="256"/>
        <v>0.25900000000000001</v>
      </c>
      <c r="DU151" s="153">
        <f t="shared" si="256"/>
        <v>0.25219999999999998</v>
      </c>
      <c r="DV151" s="115">
        <f t="shared" si="256"/>
        <v>0.30459999999999998</v>
      </c>
      <c r="DW151" s="175">
        <f t="shared" si="256"/>
        <v>0.32619999999999999</v>
      </c>
      <c r="DX151" s="115">
        <f t="shared" si="256"/>
        <v>0.29630000000000001</v>
      </c>
      <c r="DY151" s="115">
        <f t="shared" si="256"/>
        <v>0.30780000000000002</v>
      </c>
      <c r="DZ151" s="115">
        <f t="shared" si="25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57">SUM(EC136, -EC143)</f>
        <v>0</v>
      </c>
      <c r="ED151" s="6">
        <f t="shared" si="257"/>
        <v>0</v>
      </c>
      <c r="EE151" s="6">
        <f t="shared" si="257"/>
        <v>0</v>
      </c>
      <c r="EF151" s="6">
        <f t="shared" si="257"/>
        <v>0</v>
      </c>
      <c r="EG151" s="6">
        <f t="shared" si="257"/>
        <v>0</v>
      </c>
      <c r="EH151" s="6">
        <f t="shared" si="257"/>
        <v>0</v>
      </c>
      <c r="EI151" s="6">
        <f t="shared" si="257"/>
        <v>0</v>
      </c>
      <c r="EK151" s="146">
        <f t="shared" ref="EK151:EX151" si="258">SUM(EK136, -EK143)</f>
        <v>5.45E-2</v>
      </c>
      <c r="EL151" s="208">
        <f t="shared" si="258"/>
        <v>6.4100000000000004E-2</v>
      </c>
      <c r="EM151" s="179">
        <f t="shared" si="258"/>
        <v>7.7100000000000002E-2</v>
      </c>
      <c r="EN151" s="144">
        <f t="shared" si="258"/>
        <v>7.7899999999999997E-2</v>
      </c>
      <c r="EO151" s="120">
        <f t="shared" si="258"/>
        <v>8.8499999999999995E-2</v>
      </c>
      <c r="EP151" s="176">
        <f t="shared" si="258"/>
        <v>0.10680000000000001</v>
      </c>
      <c r="EQ151" s="146">
        <f t="shared" si="258"/>
        <v>0.1021</v>
      </c>
      <c r="ER151" s="120">
        <f t="shared" si="258"/>
        <v>0.10980000000000001</v>
      </c>
      <c r="ES151" s="179">
        <f t="shared" si="258"/>
        <v>0.114</v>
      </c>
      <c r="ET151" s="146">
        <f t="shared" si="258"/>
        <v>0.1217</v>
      </c>
      <c r="EU151" s="120">
        <f t="shared" si="258"/>
        <v>0.13589999999999999</v>
      </c>
      <c r="EV151" s="179">
        <f t="shared" si="258"/>
        <v>0.16689999999999999</v>
      </c>
      <c r="EW151" s="146">
        <f t="shared" si="258"/>
        <v>0.1653</v>
      </c>
      <c r="EX151" s="120">
        <f t="shared" si="258"/>
        <v>0.15570000000000001</v>
      </c>
      <c r="EY151" s="179">
        <f t="shared" ref="EY151:FQ151" si="259">SUM(EY136, -EY143)</f>
        <v>0.17480000000000001</v>
      </c>
      <c r="EZ151" s="146">
        <f t="shared" si="259"/>
        <v>0.19219999999999998</v>
      </c>
      <c r="FA151" s="120">
        <f t="shared" si="259"/>
        <v>0.18240000000000001</v>
      </c>
      <c r="FB151" s="176">
        <f t="shared" si="259"/>
        <v>0.16189999999999999</v>
      </c>
      <c r="FC151" s="144">
        <f t="shared" si="259"/>
        <v>0.1686</v>
      </c>
      <c r="FD151" s="116">
        <f t="shared" si="259"/>
        <v>0.1686</v>
      </c>
      <c r="FE151" s="176">
        <f t="shared" si="259"/>
        <v>0.18159999999999998</v>
      </c>
      <c r="FF151" s="144">
        <f t="shared" si="259"/>
        <v>0.19919999999999999</v>
      </c>
      <c r="FG151" s="116">
        <f t="shared" si="259"/>
        <v>0.20219999999999999</v>
      </c>
      <c r="FH151" s="176">
        <f t="shared" si="259"/>
        <v>0.1968</v>
      </c>
      <c r="FI151" s="144">
        <f t="shared" si="259"/>
        <v>0.1757</v>
      </c>
      <c r="FJ151" s="116">
        <f t="shared" si="259"/>
        <v>0.17130000000000001</v>
      </c>
      <c r="FK151" s="176">
        <f t="shared" si="259"/>
        <v>0.16020000000000001</v>
      </c>
      <c r="FL151" s="144">
        <f t="shared" si="259"/>
        <v>0.1429</v>
      </c>
      <c r="FM151" s="116">
        <f t="shared" si="259"/>
        <v>0.1331</v>
      </c>
      <c r="FN151" s="176">
        <f t="shared" si="259"/>
        <v>0.13850000000000001</v>
      </c>
      <c r="FO151" s="144">
        <f t="shared" si="259"/>
        <v>0.14879999999999999</v>
      </c>
      <c r="FP151" s="116">
        <f t="shared" si="259"/>
        <v>0.1552</v>
      </c>
      <c r="FQ151" s="176">
        <f t="shared" si="259"/>
        <v>0.1757</v>
      </c>
      <c r="FR151" s="144">
        <f t="shared" ref="FR151" si="260">SUM(FR136, -FR143)</f>
        <v>0.19019999999999998</v>
      </c>
      <c r="FS151" s="116">
        <f t="shared" ref="FS151" si="261">SUM(FS136, -FS143)</f>
        <v>0.19350000000000001</v>
      </c>
      <c r="FT151" s="176">
        <f t="shared" ref="FT151" si="262">SUM(FT136, -FT143)</f>
        <v>0.18380000000000002</v>
      </c>
      <c r="FU151" s="144">
        <f t="shared" ref="FU151" si="263">SUM(FU136, -FU143)</f>
        <v>0.1928</v>
      </c>
      <c r="FV151" s="116">
        <f t="shared" ref="FV151" si="264">SUM(FV136, -FV143)</f>
        <v>0.17780000000000001</v>
      </c>
      <c r="FW151" s="176">
        <f t="shared" ref="FW151:FX151" si="265">SUM(FW136, -FW143)</f>
        <v>0.17929999999999999</v>
      </c>
      <c r="FX151" s="144">
        <f t="shared" si="265"/>
        <v>0.16489999999999999</v>
      </c>
      <c r="FY151" s="116">
        <f t="shared" ref="FY151:FZ151" si="266">SUM(FY136, -FY143)</f>
        <v>0.18090000000000001</v>
      </c>
      <c r="FZ151" s="176">
        <f t="shared" si="266"/>
        <v>0.2011</v>
      </c>
      <c r="GA151" s="144">
        <f t="shared" ref="GA151" si="267">SUM(GA136, -GA143)</f>
        <v>0.24030000000000001</v>
      </c>
      <c r="GB151" s="116">
        <f t="shared" ref="GB151" si="268">SUM(GB136, -GB143)</f>
        <v>0.23809999999999998</v>
      </c>
      <c r="GC151" s="176">
        <f t="shared" ref="GC151" si="269">SUM(GC136, -GC143)</f>
        <v>0.2354</v>
      </c>
      <c r="GD151" s="144">
        <f t="shared" ref="GD151" si="270">SUM(GD136, -GD143)</f>
        <v>0.25359999999999999</v>
      </c>
      <c r="GE151" s="116">
        <f t="shared" ref="GE151" si="271">SUM(GE136, -GE143)</f>
        <v>0.2485</v>
      </c>
      <c r="GF151" s="176">
        <f t="shared" ref="GF151" si="272">SUM(GF136, -GF143)</f>
        <v>0.27190000000000003</v>
      </c>
      <c r="GG151" s="226">
        <f t="shared" ref="GG151" si="273">SUM(GG136, -GG143)</f>
        <v>0.27979999999999999</v>
      </c>
      <c r="GH151" s="93">
        <f t="shared" ref="GH151" si="274">SUM(GH136, -GH143)</f>
        <v>0.28260000000000002</v>
      </c>
      <c r="GI151" s="150">
        <f t="shared" ref="GI151" si="275">SUM(GI136, -GI143)</f>
        <v>0.29580000000000001</v>
      </c>
      <c r="GJ151" s="144">
        <f t="shared" ref="GJ151:GK151" si="276">SUM(GJ136, -GJ143)</f>
        <v>0.28200000000000003</v>
      </c>
      <c r="GK151" s="116">
        <f t="shared" si="276"/>
        <v>0.28659999999999997</v>
      </c>
      <c r="GL151" s="176">
        <f t="shared" ref="GL151" si="277">SUM(GL136, -GL143)</f>
        <v>0.28310000000000002</v>
      </c>
      <c r="GM151" s="146">
        <f>SUM(GM136, -GM143)</f>
        <v>0.19240000000000002</v>
      </c>
      <c r="GN151" s="120">
        <f>SUM(GN136, -GN143)</f>
        <v>0.2142</v>
      </c>
      <c r="GO151" s="179">
        <f>SUM(GO136, -GO143)</f>
        <v>0.2016</v>
      </c>
      <c r="GP151" s="120">
        <f>SUM(GP136, -GP143)</f>
        <v>0.22689999999999999</v>
      </c>
      <c r="GQ151" s="6">
        <f>SUM(GQ137, -GQ143)</f>
        <v>0</v>
      </c>
      <c r="GR151" s="6">
        <f>SUM(GR137, -GR143)</f>
        <v>0</v>
      </c>
      <c r="GS151" s="6">
        <f>SUM(GS137, -GS143,)</f>
        <v>0</v>
      </c>
      <c r="GT151" s="6">
        <f>SUM(GT137, -GT143,)</f>
        <v>0</v>
      </c>
      <c r="GU151" s="6">
        <f>SUM(GU137, -GU143)</f>
        <v>0</v>
      </c>
      <c r="GV151" s="6">
        <f t="shared" ref="GV151:HA151" si="278">SUM(GV136, -GV143)</f>
        <v>0</v>
      </c>
      <c r="GW151" s="6">
        <f t="shared" si="278"/>
        <v>0</v>
      </c>
      <c r="GX151" s="6">
        <f t="shared" si="278"/>
        <v>0</v>
      </c>
      <c r="GY151" s="6">
        <f t="shared" si="278"/>
        <v>0</v>
      </c>
      <c r="GZ151" s="6">
        <f t="shared" si="278"/>
        <v>0</v>
      </c>
      <c r="HA151" s="6">
        <f t="shared" si="278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79">SUM(JM136, -JM143)</f>
        <v>0</v>
      </c>
      <c r="JN151" s="6">
        <f t="shared" si="279"/>
        <v>0</v>
      </c>
      <c r="JO151" s="6">
        <f t="shared" si="279"/>
        <v>0</v>
      </c>
      <c r="JP151" s="6">
        <f t="shared" si="279"/>
        <v>0</v>
      </c>
      <c r="JQ151" s="6">
        <f t="shared" si="279"/>
        <v>0</v>
      </c>
      <c r="JR151" s="6">
        <f t="shared" si="279"/>
        <v>0</v>
      </c>
      <c r="JS151" s="6">
        <f t="shared" si="279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54" t="s">
        <v>49</v>
      </c>
      <c r="FY152" s="122" t="s">
        <v>49</v>
      </c>
      <c r="FZ152" s="183" t="s">
        <v>49</v>
      </c>
      <c r="GA152" s="154" t="s">
        <v>49</v>
      </c>
      <c r="GB152" s="124" t="s">
        <v>54</v>
      </c>
      <c r="GC152" s="184" t="s">
        <v>60</v>
      </c>
      <c r="GD152" s="156" t="s">
        <v>60</v>
      </c>
      <c r="GE152" s="114" t="s">
        <v>70</v>
      </c>
      <c r="GF152" s="174" t="s">
        <v>70</v>
      </c>
      <c r="GG152" s="231" t="s">
        <v>70</v>
      </c>
      <c r="GH152" s="45" t="s">
        <v>70</v>
      </c>
      <c r="GI152" s="143" t="s">
        <v>70</v>
      </c>
      <c r="GJ152" s="152" t="s">
        <v>70</v>
      </c>
      <c r="GK152" s="123" t="s">
        <v>65</v>
      </c>
      <c r="GL152" s="182" t="s">
        <v>65</v>
      </c>
      <c r="GM152" s="163" t="s">
        <v>65</v>
      </c>
      <c r="GN152" s="121" t="s">
        <v>60</v>
      </c>
      <c r="GO152" s="184" t="s">
        <v>60</v>
      </c>
      <c r="GP152" s="168" t="s">
        <v>68</v>
      </c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80">SUM(BS137, -BS143)</f>
        <v>3.0700000000000002E-2</v>
      </c>
      <c r="BT153" s="120">
        <f t="shared" si="280"/>
        <v>0.04</v>
      </c>
      <c r="BU153" s="273">
        <f t="shared" si="280"/>
        <v>5.1200000000000002E-2</v>
      </c>
      <c r="BV153" s="144">
        <f t="shared" si="280"/>
        <v>7.3599999999999999E-2</v>
      </c>
      <c r="BW153" s="116">
        <f t="shared" si="280"/>
        <v>7.8399999999999997E-2</v>
      </c>
      <c r="BX153" s="176">
        <f t="shared" si="280"/>
        <v>7.8899999999999998E-2</v>
      </c>
      <c r="BY153" s="226">
        <f t="shared" si="280"/>
        <v>7.8299999999999995E-2</v>
      </c>
      <c r="BZ153" s="93">
        <f t="shared" si="280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81">SUM(CD136, -CD142)</f>
        <v>0.16889999999999999</v>
      </c>
      <c r="CE153" s="146">
        <f t="shared" si="281"/>
        <v>0.192</v>
      </c>
      <c r="CF153" s="120">
        <f t="shared" si="281"/>
        <v>0.17859999999999998</v>
      </c>
      <c r="CG153" s="179">
        <f t="shared" si="281"/>
        <v>0.18529999999999999</v>
      </c>
      <c r="CH153" s="146">
        <f t="shared" si="281"/>
        <v>0.18770000000000001</v>
      </c>
      <c r="CI153" s="120">
        <f t="shared" si="281"/>
        <v>0.20629999999999998</v>
      </c>
      <c r="CJ153" s="179">
        <f t="shared" si="281"/>
        <v>0.2006</v>
      </c>
      <c r="CK153" s="146">
        <f t="shared" si="281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82">SUM(CN136, -CN142)</f>
        <v>0.20479999999999998</v>
      </c>
      <c r="CO153" s="120">
        <f t="shared" si="282"/>
        <v>0.1968</v>
      </c>
      <c r="CP153" s="179">
        <f t="shared" si="282"/>
        <v>0.1893</v>
      </c>
      <c r="CQ153" s="144">
        <f t="shared" si="282"/>
        <v>0.1474</v>
      </c>
      <c r="CR153" s="116">
        <f t="shared" si="282"/>
        <v>0.15039999999999998</v>
      </c>
      <c r="CS153" s="176">
        <f t="shared" si="282"/>
        <v>0.1711</v>
      </c>
      <c r="CT153" s="146">
        <f t="shared" si="282"/>
        <v>0.15210000000000001</v>
      </c>
      <c r="CU153" s="116">
        <f t="shared" si="282"/>
        <v>0.1754</v>
      </c>
      <c r="CV153" s="179">
        <f t="shared" si="282"/>
        <v>0.16689999999999999</v>
      </c>
      <c r="CW153" s="146">
        <f t="shared" si="282"/>
        <v>0.1678</v>
      </c>
      <c r="CX153" s="120">
        <f>SUM(CX136, -CX142)</f>
        <v>0.1532</v>
      </c>
      <c r="CY153" s="176">
        <f t="shared" ref="CY153:DD153" si="283">SUM(CY136, -CY142)</f>
        <v>0.13570000000000002</v>
      </c>
      <c r="CZ153" s="146">
        <f t="shared" si="283"/>
        <v>0.12609999999999999</v>
      </c>
      <c r="DA153" s="120">
        <f t="shared" si="283"/>
        <v>0.1173</v>
      </c>
      <c r="DB153" s="176">
        <f t="shared" si="283"/>
        <v>0.14629999999999999</v>
      </c>
      <c r="DC153" s="144">
        <f t="shared" si="283"/>
        <v>0.15229999999999999</v>
      </c>
      <c r="DD153" s="116">
        <f t="shared" si="283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84">SUM(DR136, -DR142)</f>
        <v>0.16519999999999999</v>
      </c>
      <c r="DS153" s="116">
        <f t="shared" si="284"/>
        <v>0.20350000000000001</v>
      </c>
      <c r="DT153" s="176">
        <f t="shared" si="284"/>
        <v>0.1923</v>
      </c>
      <c r="DU153" s="144">
        <f t="shared" si="284"/>
        <v>0.2001</v>
      </c>
      <c r="DV153" s="116">
        <f t="shared" si="284"/>
        <v>0.2747</v>
      </c>
      <c r="DW153" s="176">
        <f t="shared" si="284"/>
        <v>0.27759999999999996</v>
      </c>
      <c r="DX153" s="116">
        <f t="shared" si="284"/>
        <v>0.26690000000000003</v>
      </c>
      <c r="DY153" s="116">
        <f t="shared" si="284"/>
        <v>0.26800000000000002</v>
      </c>
      <c r="DZ153" s="116">
        <f t="shared" si="284"/>
        <v>0.29530000000000001</v>
      </c>
      <c r="EA153" s="6">
        <f t="shared" si="284"/>
        <v>0</v>
      </c>
      <c r="EB153" s="6">
        <f t="shared" si="284"/>
        <v>0</v>
      </c>
      <c r="EC153" s="6">
        <f t="shared" si="28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85">SUM(EK137, -EK143)</f>
        <v>4.36E-2</v>
      </c>
      <c r="EL153" s="116">
        <f t="shared" si="285"/>
        <v>5.7700000000000001E-2</v>
      </c>
      <c r="EM153" s="179">
        <f t="shared" si="285"/>
        <v>7.2899999999999993E-2</v>
      </c>
      <c r="EN153" s="146">
        <f t="shared" si="285"/>
        <v>7.4400000000000008E-2</v>
      </c>
      <c r="EO153" s="116">
        <f t="shared" si="285"/>
        <v>8.5499999999999993E-2</v>
      </c>
      <c r="EP153" s="179">
        <f t="shared" si="285"/>
        <v>8.4000000000000005E-2</v>
      </c>
      <c r="EQ153" s="144">
        <f t="shared" si="285"/>
        <v>9.01E-2</v>
      </c>
      <c r="ER153" s="116">
        <f t="shared" si="285"/>
        <v>9.9900000000000003E-2</v>
      </c>
      <c r="ES153" s="176">
        <f t="shared" si="285"/>
        <v>0.112</v>
      </c>
      <c r="ET153" s="144">
        <f t="shared" si="285"/>
        <v>9.5000000000000001E-2</v>
      </c>
      <c r="EU153" s="116">
        <f t="shared" si="285"/>
        <v>0.1108</v>
      </c>
      <c r="EV153" s="179">
        <f t="shared" si="285"/>
        <v>0.13300000000000001</v>
      </c>
      <c r="EW153" s="144">
        <f t="shared" si="285"/>
        <v>0.14560000000000001</v>
      </c>
      <c r="EX153" s="116">
        <f t="shared" si="285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 t="shared" ref="FP153:GA153" si="286">SUM(FP137, -FP143)</f>
        <v>0.1177</v>
      </c>
      <c r="FQ153" s="178">
        <f t="shared" si="286"/>
        <v>0.1452</v>
      </c>
      <c r="FR153" s="146">
        <f t="shared" si="286"/>
        <v>0.1351</v>
      </c>
      <c r="FS153" s="120">
        <f t="shared" si="286"/>
        <v>0.13109999999999999</v>
      </c>
      <c r="FT153" s="179">
        <f t="shared" si="286"/>
        <v>0.13150000000000001</v>
      </c>
      <c r="FU153" s="148">
        <f t="shared" si="286"/>
        <v>0.1341</v>
      </c>
      <c r="FV153" s="118">
        <f t="shared" si="286"/>
        <v>0.123</v>
      </c>
      <c r="FW153" s="178">
        <f t="shared" si="286"/>
        <v>0.12479999999999999</v>
      </c>
      <c r="FX153" s="146">
        <f t="shared" si="286"/>
        <v>0.12470000000000001</v>
      </c>
      <c r="FY153" s="120">
        <f t="shared" si="286"/>
        <v>0.13250000000000001</v>
      </c>
      <c r="FZ153" s="179">
        <f t="shared" si="286"/>
        <v>0.15620000000000001</v>
      </c>
      <c r="GA153" s="146">
        <f t="shared" si="286"/>
        <v>0.16120000000000001</v>
      </c>
      <c r="GB153" s="118">
        <f>SUM(GB136, -GB142)</f>
        <v>0.19259999999999999</v>
      </c>
      <c r="GC153" s="179">
        <f t="shared" ref="GC153:GO153" si="287">SUM(GC137, -GC143)</f>
        <v>0.18639999999999998</v>
      </c>
      <c r="GD153" s="146">
        <f t="shared" si="287"/>
        <v>0.18190000000000001</v>
      </c>
      <c r="GE153" s="120">
        <f t="shared" si="287"/>
        <v>0.20810000000000001</v>
      </c>
      <c r="GF153" s="179">
        <f t="shared" si="287"/>
        <v>0.25869999999999999</v>
      </c>
      <c r="GG153" s="224">
        <f t="shared" si="287"/>
        <v>0.255</v>
      </c>
      <c r="GH153" s="15">
        <f t="shared" si="287"/>
        <v>0.24359999999999998</v>
      </c>
      <c r="GI153" s="151">
        <f t="shared" si="287"/>
        <v>0.23549999999999999</v>
      </c>
      <c r="GJ153" s="146">
        <f t="shared" si="287"/>
        <v>0.2167</v>
      </c>
      <c r="GK153" s="120">
        <f t="shared" si="287"/>
        <v>0.1986</v>
      </c>
      <c r="GL153" s="179">
        <f t="shared" si="287"/>
        <v>0.2031</v>
      </c>
      <c r="GM153" s="146">
        <f t="shared" si="287"/>
        <v>0.18079999999999999</v>
      </c>
      <c r="GN153" s="120">
        <f t="shared" si="287"/>
        <v>0.19750000000000001</v>
      </c>
      <c r="GO153" s="179">
        <f t="shared" si="287"/>
        <v>0.18080000000000002</v>
      </c>
      <c r="GP153" s="116">
        <f>SUM(GP137, -GP143)</f>
        <v>0.2034</v>
      </c>
      <c r="GQ153" s="6">
        <f>SUM(GQ136, -GQ143)</f>
        <v>0</v>
      </c>
      <c r="GR153" s="6">
        <f>SUM(GR137, -GR142)</f>
        <v>0</v>
      </c>
      <c r="GS153" s="6">
        <f>SUM(GS137, -GS142)</f>
        <v>0</v>
      </c>
      <c r="GT153" s="6">
        <f>SUM(GT137, -GT142)</f>
        <v>0</v>
      </c>
      <c r="GU153" s="6">
        <f>SUM(GU137,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64" t="s">
        <v>55</v>
      </c>
      <c r="FY154" s="123" t="s">
        <v>65</v>
      </c>
      <c r="FZ154" s="184" t="s">
        <v>60</v>
      </c>
      <c r="GA154" s="163" t="s">
        <v>65</v>
      </c>
      <c r="GB154" s="123" t="s">
        <v>65</v>
      </c>
      <c r="GC154" s="181" t="s">
        <v>54</v>
      </c>
      <c r="GD154" s="154" t="s">
        <v>49</v>
      </c>
      <c r="GE154" s="121" t="s">
        <v>60</v>
      </c>
      <c r="GF154" s="184" t="s">
        <v>60</v>
      </c>
      <c r="GG154" s="235" t="s">
        <v>60</v>
      </c>
      <c r="GH154" s="27" t="s">
        <v>60</v>
      </c>
      <c r="GI154" s="159" t="s">
        <v>60</v>
      </c>
      <c r="GJ154" s="163" t="s">
        <v>65</v>
      </c>
      <c r="GK154" s="114" t="s">
        <v>70</v>
      </c>
      <c r="GL154" s="174" t="s">
        <v>70</v>
      </c>
      <c r="GM154" s="200" t="s">
        <v>68</v>
      </c>
      <c r="GN154" s="168" t="s">
        <v>68</v>
      </c>
      <c r="GO154" s="186" t="s">
        <v>68</v>
      </c>
      <c r="GP154" s="123" t="s">
        <v>65</v>
      </c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88">SUM(CD137, -CD143)</f>
        <v>0.1298</v>
      </c>
      <c r="CE155" s="146">
        <f t="shared" si="288"/>
        <v>0.1429</v>
      </c>
      <c r="CF155" s="115">
        <f t="shared" si="288"/>
        <v>0.126</v>
      </c>
      <c r="CG155" s="175">
        <f t="shared" si="288"/>
        <v>0.12959999999999999</v>
      </c>
      <c r="CH155" s="144">
        <f t="shared" si="288"/>
        <v>0.1366</v>
      </c>
      <c r="CI155" s="120">
        <f t="shared" si="288"/>
        <v>0.14180000000000001</v>
      </c>
      <c r="CJ155" s="176">
        <f t="shared" si="288"/>
        <v>0.14780000000000001</v>
      </c>
      <c r="CK155" s="144">
        <f t="shared" si="288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89">SUM(CR136, -CR141)</f>
        <v>0.11309999999999999</v>
      </c>
      <c r="CS155" s="179">
        <f t="shared" si="289"/>
        <v>0.1384</v>
      </c>
      <c r="CT155" s="146">
        <f t="shared" si="289"/>
        <v>0.1246</v>
      </c>
      <c r="CU155" s="120">
        <f t="shared" si="289"/>
        <v>0.1623</v>
      </c>
      <c r="CV155" s="176">
        <f t="shared" si="289"/>
        <v>0.13750000000000001</v>
      </c>
      <c r="CW155" s="144">
        <f t="shared" si="289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90">SUM(DT136, -DT141)</f>
        <v>0.1739</v>
      </c>
      <c r="DU155" s="146">
        <f t="shared" si="290"/>
        <v>0.17580000000000001</v>
      </c>
      <c r="DV155" s="118">
        <f t="shared" si="290"/>
        <v>0.21129999999999999</v>
      </c>
      <c r="DW155" s="179">
        <f t="shared" si="290"/>
        <v>0.22099999999999997</v>
      </c>
      <c r="DX155" s="118">
        <f t="shared" si="290"/>
        <v>0.20910000000000001</v>
      </c>
      <c r="DY155" s="118">
        <f t="shared" si="290"/>
        <v>0.21890000000000001</v>
      </c>
      <c r="DZ155" s="118">
        <f t="shared" si="290"/>
        <v>0.2334</v>
      </c>
      <c r="EA155" s="6">
        <f t="shared" si="2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91">SUM(EK138, -EK143)</f>
        <v>3.4200000000000001E-2</v>
      </c>
      <c r="EL155" s="120">
        <f t="shared" si="291"/>
        <v>5.4199999999999998E-2</v>
      </c>
      <c r="EM155" s="179">
        <f t="shared" si="291"/>
        <v>6.9499999999999992E-2</v>
      </c>
      <c r="EN155" s="148">
        <f t="shared" si="291"/>
        <v>7.0900000000000005E-2</v>
      </c>
      <c r="EO155" s="120">
        <f t="shared" si="291"/>
        <v>8.3599999999999994E-2</v>
      </c>
      <c r="EP155" s="179">
        <f t="shared" si="291"/>
        <v>8.2400000000000001E-2</v>
      </c>
      <c r="EQ155" s="146">
        <f t="shared" si="291"/>
        <v>8.5699999999999998E-2</v>
      </c>
      <c r="ER155" s="120">
        <f t="shared" si="291"/>
        <v>8.8999999999999996E-2</v>
      </c>
      <c r="ES155" s="179">
        <f t="shared" si="291"/>
        <v>0.10600000000000001</v>
      </c>
      <c r="ET155" s="146">
        <f t="shared" si="291"/>
        <v>8.6499999999999994E-2</v>
      </c>
      <c r="EU155" s="120">
        <f t="shared" si="291"/>
        <v>9.8500000000000004E-2</v>
      </c>
      <c r="EV155" s="176">
        <f t="shared" si="291"/>
        <v>0.13159999999999999</v>
      </c>
      <c r="EW155" s="146">
        <f t="shared" si="291"/>
        <v>0.13169999999999998</v>
      </c>
      <c r="EX155" s="120">
        <f t="shared" si="291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 t="shared" ref="FQ155:GA155" si="292">SUM(FQ138, -FQ143)</f>
        <v>0.1137</v>
      </c>
      <c r="FR155" s="148">
        <f t="shared" si="292"/>
        <v>0.1313</v>
      </c>
      <c r="FS155" s="118">
        <f t="shared" si="292"/>
        <v>0.12870000000000001</v>
      </c>
      <c r="FT155" s="178">
        <f t="shared" si="292"/>
        <v>0.1217</v>
      </c>
      <c r="FU155" s="146">
        <f t="shared" si="292"/>
        <v>0.12890000000000001</v>
      </c>
      <c r="FV155" s="120">
        <f t="shared" si="292"/>
        <v>0.1139</v>
      </c>
      <c r="FW155" s="179">
        <f t="shared" si="292"/>
        <v>0.1202</v>
      </c>
      <c r="FX155" s="148">
        <f t="shared" si="292"/>
        <v>0.1245</v>
      </c>
      <c r="FY155" s="120">
        <f t="shared" si="292"/>
        <v>0.1231</v>
      </c>
      <c r="FZ155" s="179">
        <f t="shared" si="292"/>
        <v>0.14250000000000002</v>
      </c>
      <c r="GA155" s="146">
        <f t="shared" si="292"/>
        <v>0.1608</v>
      </c>
      <c r="GB155" s="120">
        <f>SUM(GB137, -GB143)</f>
        <v>0.16499999999999998</v>
      </c>
      <c r="GC155" s="178">
        <f>SUM(GC136, -GC142)</f>
        <v>0.1714</v>
      </c>
      <c r="GD155" s="146">
        <f t="shared" ref="GD155:GO155" si="293">SUM(GD138, -GD143)</f>
        <v>0.1787</v>
      </c>
      <c r="GE155" s="120">
        <f t="shared" si="293"/>
        <v>0.1827</v>
      </c>
      <c r="GF155" s="179">
        <f t="shared" si="293"/>
        <v>0.21049999999999999</v>
      </c>
      <c r="GG155" s="224">
        <f t="shared" si="293"/>
        <v>0.1946</v>
      </c>
      <c r="GH155" s="15">
        <f t="shared" si="293"/>
        <v>0.20799999999999999</v>
      </c>
      <c r="GI155" s="151">
        <f t="shared" si="293"/>
        <v>0.20019999999999999</v>
      </c>
      <c r="GJ155" s="146">
        <f t="shared" si="293"/>
        <v>0.19259999999999999</v>
      </c>
      <c r="GK155" s="120">
        <f t="shared" si="293"/>
        <v>0.19549999999999998</v>
      </c>
      <c r="GL155" s="179">
        <f t="shared" si="293"/>
        <v>0.17659999999999998</v>
      </c>
      <c r="GM155" s="144">
        <f t="shared" si="293"/>
        <v>0.17449999999999999</v>
      </c>
      <c r="GN155" s="116">
        <f t="shared" si="293"/>
        <v>0.1822</v>
      </c>
      <c r="GO155" s="176">
        <f t="shared" si="293"/>
        <v>0.1706</v>
      </c>
      <c r="GP155" s="120">
        <f>SUM(GP138, -GP143)</f>
        <v>0.18459999999999999</v>
      </c>
      <c r="GQ155" s="6">
        <f>SUM(GQ137, -GQ142)</f>
        <v>0</v>
      </c>
      <c r="GR155" s="6">
        <f>SUM(GR136, -GR143)</f>
        <v>0</v>
      </c>
      <c r="GS155" s="6">
        <f>SUM(GS137, -GS141)</f>
        <v>0</v>
      </c>
      <c r="GT155" s="6">
        <f>SUM(GT136, -GT143)</f>
        <v>0</v>
      </c>
      <c r="GU155" s="6">
        <f>SUM(GU136,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58" t="s">
        <v>42</v>
      </c>
      <c r="FY156" s="119" t="s">
        <v>42</v>
      </c>
      <c r="FZ156" s="182" t="s">
        <v>65</v>
      </c>
      <c r="GA156" s="185" t="s">
        <v>54</v>
      </c>
      <c r="GB156" s="122" t="s">
        <v>49</v>
      </c>
      <c r="GC156" s="183" t="s">
        <v>49</v>
      </c>
      <c r="GD156" s="163" t="s">
        <v>65</v>
      </c>
      <c r="GE156" s="123" t="s">
        <v>65</v>
      </c>
      <c r="GF156" s="180" t="s">
        <v>42</v>
      </c>
      <c r="GG156" s="259" t="s">
        <v>42</v>
      </c>
      <c r="GH156" s="32" t="s">
        <v>65</v>
      </c>
      <c r="GI156" s="157" t="s">
        <v>65</v>
      </c>
      <c r="GJ156" s="156" t="s">
        <v>60</v>
      </c>
      <c r="GK156" s="121" t="s">
        <v>60</v>
      </c>
      <c r="GL156" s="186" t="s">
        <v>48</v>
      </c>
      <c r="GM156" s="156" t="s">
        <v>60</v>
      </c>
      <c r="GN156" s="123" t="s">
        <v>65</v>
      </c>
      <c r="GO156" s="180" t="s">
        <v>42</v>
      </c>
      <c r="GP156" s="121" t="s">
        <v>60</v>
      </c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94">SUM(CS136, -CS140)</f>
        <v>0.1366</v>
      </c>
      <c r="CT157" s="148">
        <f t="shared" si="294"/>
        <v>0.11610000000000001</v>
      </c>
      <c r="CU157" s="118">
        <f t="shared" si="294"/>
        <v>0.1227</v>
      </c>
      <c r="CV157" s="179">
        <f t="shared" si="294"/>
        <v>0.10390000000000001</v>
      </c>
      <c r="CW157" s="146">
        <f t="shared" si="294"/>
        <v>0.1137</v>
      </c>
      <c r="CX157" s="116">
        <f t="shared" si="294"/>
        <v>0.10830000000000001</v>
      </c>
      <c r="CY157" s="178">
        <f t="shared" si="294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95">SUM(DT136, -DT140)</f>
        <v>0.15329999999999999</v>
      </c>
      <c r="DU157" s="148">
        <f t="shared" si="295"/>
        <v>0.15840000000000001</v>
      </c>
      <c r="DV157" s="120">
        <f t="shared" si="295"/>
        <v>0.20019999999999999</v>
      </c>
      <c r="DW157" s="178">
        <f t="shared" si="295"/>
        <v>0.21889999999999998</v>
      </c>
      <c r="DX157" s="118">
        <f t="shared" si="295"/>
        <v>0.17419999999999999</v>
      </c>
      <c r="DY157" s="118">
        <f t="shared" si="295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96">SUM(EC142, -EC153)</f>
        <v>0</v>
      </c>
      <c r="ED157" s="6">
        <f t="shared" si="296"/>
        <v>0</v>
      </c>
      <c r="EE157" s="6">
        <f t="shared" si="296"/>
        <v>0</v>
      </c>
      <c r="EF157" s="6">
        <f t="shared" si="296"/>
        <v>0</v>
      </c>
      <c r="EG157" s="6">
        <f t="shared" si="296"/>
        <v>0</v>
      </c>
      <c r="EH157" s="6">
        <f t="shared" si="296"/>
        <v>0</v>
      </c>
      <c r="EI157" s="6">
        <f t="shared" si="296"/>
        <v>0</v>
      </c>
      <c r="EK157" s="246">
        <f t="shared" ref="EK157:EX157" si="297">SUM(EK139, -EK143)</f>
        <v>3.3999999999999996E-2</v>
      </c>
      <c r="EL157" s="247">
        <f t="shared" si="297"/>
        <v>4.0599999999999997E-2</v>
      </c>
      <c r="EM157" s="176">
        <f t="shared" si="297"/>
        <v>6.6900000000000001E-2</v>
      </c>
      <c r="EN157" s="146">
        <f t="shared" si="297"/>
        <v>6.8200000000000011E-2</v>
      </c>
      <c r="EO157" s="120">
        <f t="shared" si="297"/>
        <v>6.6400000000000001E-2</v>
      </c>
      <c r="EP157" s="179">
        <f t="shared" si="297"/>
        <v>7.690000000000001E-2</v>
      </c>
      <c r="EQ157" s="146">
        <f t="shared" si="297"/>
        <v>8.4999999999999992E-2</v>
      </c>
      <c r="ER157" s="120">
        <f t="shared" si="297"/>
        <v>8.5699999999999998E-2</v>
      </c>
      <c r="ES157" s="178">
        <f t="shared" si="297"/>
        <v>7.6100000000000001E-2</v>
      </c>
      <c r="ET157" s="146">
        <f t="shared" si="297"/>
        <v>7.8099999999999989E-2</v>
      </c>
      <c r="EU157" s="120">
        <f t="shared" si="297"/>
        <v>9.3700000000000006E-2</v>
      </c>
      <c r="EV157" s="179">
        <f t="shared" si="297"/>
        <v>0.12759999999999999</v>
      </c>
      <c r="EW157" s="146">
        <f t="shared" si="297"/>
        <v>0.12789999999999999</v>
      </c>
      <c r="EX157" s="120">
        <f t="shared" si="297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 t="shared" ref="FS157:FZ157" si="298">SUM(FS139, -FS143)</f>
        <v>0.12040000000000001</v>
      </c>
      <c r="FT157" s="179">
        <f t="shared" si="298"/>
        <v>0.11360000000000001</v>
      </c>
      <c r="FU157" s="146">
        <f t="shared" si="298"/>
        <v>0.12390000000000001</v>
      </c>
      <c r="FV157" s="120">
        <f t="shared" si="298"/>
        <v>0.1096</v>
      </c>
      <c r="FW157" s="179">
        <f t="shared" si="298"/>
        <v>0.10829999999999999</v>
      </c>
      <c r="FX157" s="146">
        <f t="shared" si="298"/>
        <v>0.1103</v>
      </c>
      <c r="FY157" s="120">
        <f t="shared" si="298"/>
        <v>0.1153</v>
      </c>
      <c r="FZ157" s="179">
        <f t="shared" si="298"/>
        <v>0.13</v>
      </c>
      <c r="GA157" s="148">
        <f>SUM(GA136, -GA142)</f>
        <v>0.15389999999999998</v>
      </c>
      <c r="GB157" s="120">
        <f>SUM(GB138, -GB143)</f>
        <v>0.1575</v>
      </c>
      <c r="GC157" s="179">
        <f>SUM(GC138, -GC143)</f>
        <v>0.17119999999999999</v>
      </c>
      <c r="GD157" s="146">
        <f t="shared" ref="GD157:GK157" si="299">SUM(GD139, -GD143)</f>
        <v>0.16470000000000001</v>
      </c>
      <c r="GE157" s="120">
        <f t="shared" si="299"/>
        <v>0.16339999999999999</v>
      </c>
      <c r="GF157" s="179">
        <f t="shared" si="299"/>
        <v>0.1762</v>
      </c>
      <c r="GG157" s="224">
        <f t="shared" si="299"/>
        <v>0.17370000000000002</v>
      </c>
      <c r="GH157" s="15">
        <f t="shared" si="299"/>
        <v>0.18990000000000001</v>
      </c>
      <c r="GI157" s="151">
        <f t="shared" si="299"/>
        <v>0.18790000000000001</v>
      </c>
      <c r="GJ157" s="146">
        <f t="shared" si="299"/>
        <v>0.1905</v>
      </c>
      <c r="GK157" s="120">
        <f t="shared" si="299"/>
        <v>0.19059999999999999</v>
      </c>
      <c r="GL157" s="179">
        <f>SUM(GL136, -GL142)</f>
        <v>0.1741</v>
      </c>
      <c r="GM157" s="146">
        <f>SUM(GM139, -GM143)</f>
        <v>0.16930000000000001</v>
      </c>
      <c r="GN157" s="120">
        <f>SUM(GN139, -GN143)</f>
        <v>0.17800000000000002</v>
      </c>
      <c r="GO157" s="179">
        <f>SUM(GO139, -GO143)</f>
        <v>0.1656</v>
      </c>
      <c r="GP157" s="120">
        <f>SUM(GP139, -GP143)</f>
        <v>0.17629999999999998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>SUM(GU142, -GU153)</f>
        <v>0</v>
      </c>
      <c r="GV157" s="6">
        <f t="shared" ref="GV157:HA157" si="300">SUM(GV142, -GV153)</f>
        <v>0</v>
      </c>
      <c r="GW157" s="6">
        <f t="shared" si="300"/>
        <v>0</v>
      </c>
      <c r="GX157" s="6">
        <f t="shared" si="300"/>
        <v>0</v>
      </c>
      <c r="GY157" s="6">
        <f t="shared" si="300"/>
        <v>0</v>
      </c>
      <c r="GZ157" s="6">
        <f t="shared" si="300"/>
        <v>0</v>
      </c>
      <c r="HA157" s="6">
        <f t="shared" si="300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01">SUM(JM142, -JM153)</f>
        <v>0</v>
      </c>
      <c r="JN157" s="6">
        <f t="shared" si="301"/>
        <v>0</v>
      </c>
      <c r="JO157" s="6">
        <f t="shared" si="301"/>
        <v>0</v>
      </c>
      <c r="JP157" s="6">
        <f t="shared" si="301"/>
        <v>0</v>
      </c>
      <c r="JQ157" s="6">
        <f t="shared" si="301"/>
        <v>0</v>
      </c>
      <c r="JR157" s="6">
        <f t="shared" si="301"/>
        <v>0</v>
      </c>
      <c r="JS157" s="6">
        <f t="shared" si="301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63" t="s">
        <v>65</v>
      </c>
      <c r="FY158" s="121" t="s">
        <v>60</v>
      </c>
      <c r="FZ158" s="181" t="s">
        <v>54</v>
      </c>
      <c r="GA158" s="156" t="s">
        <v>60</v>
      </c>
      <c r="GB158" s="114" t="s">
        <v>70</v>
      </c>
      <c r="GC158" s="182" t="s">
        <v>65</v>
      </c>
      <c r="GD158" s="185" t="s">
        <v>54</v>
      </c>
      <c r="GE158" s="119" t="s">
        <v>42</v>
      </c>
      <c r="GF158" s="182" t="s">
        <v>65</v>
      </c>
      <c r="GG158" s="227" t="s">
        <v>65</v>
      </c>
      <c r="GH158" s="11" t="s">
        <v>42</v>
      </c>
      <c r="GI158" s="155" t="s">
        <v>42</v>
      </c>
      <c r="GJ158" s="158" t="s">
        <v>42</v>
      </c>
      <c r="GK158" s="188" t="s">
        <v>55</v>
      </c>
      <c r="GL158" s="184" t="s">
        <v>60</v>
      </c>
      <c r="GM158" s="158" t="s">
        <v>42</v>
      </c>
      <c r="GN158" s="188" t="s">
        <v>55</v>
      </c>
      <c r="GO158" s="182" t="s">
        <v>65</v>
      </c>
      <c r="GP158" s="119" t="s">
        <v>42</v>
      </c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302">SUM(EM140, -EM143)</f>
        <v>6.1199999999999997E-2</v>
      </c>
      <c r="EN159" s="146">
        <f t="shared" si="302"/>
        <v>6.59E-2</v>
      </c>
      <c r="EO159" s="120">
        <f t="shared" si="302"/>
        <v>6.0899999999999996E-2</v>
      </c>
      <c r="EP159" s="179">
        <f t="shared" si="302"/>
        <v>6.5100000000000005E-2</v>
      </c>
      <c r="EQ159" s="146">
        <f t="shared" si="302"/>
        <v>7.3899999999999993E-2</v>
      </c>
      <c r="ER159" s="120">
        <f t="shared" si="302"/>
        <v>8.3799999999999999E-2</v>
      </c>
      <c r="ES159" s="179">
        <f t="shared" si="302"/>
        <v>7.3900000000000007E-2</v>
      </c>
      <c r="ET159" s="146">
        <f t="shared" si="302"/>
        <v>6.54E-2</v>
      </c>
      <c r="EU159" s="120">
        <f t="shared" si="302"/>
        <v>8.0799999999999997E-2</v>
      </c>
      <c r="EV159" s="178">
        <f t="shared" si="302"/>
        <v>0.12440000000000001</v>
      </c>
      <c r="EW159" s="148">
        <f t="shared" si="302"/>
        <v>0.1201</v>
      </c>
      <c r="EX159" s="120">
        <f t="shared" si="302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 t="shared" ref="FT159:FY159" si="303">SUM(FT140, -FT143)</f>
        <v>0.11080000000000001</v>
      </c>
      <c r="FU159" s="146">
        <f t="shared" si="303"/>
        <v>0.1106</v>
      </c>
      <c r="FV159" s="120">
        <f t="shared" si="303"/>
        <v>9.7700000000000009E-2</v>
      </c>
      <c r="FW159" s="179">
        <f t="shared" si="303"/>
        <v>0.10579999999999999</v>
      </c>
      <c r="FX159" s="146">
        <f t="shared" si="303"/>
        <v>0.1053</v>
      </c>
      <c r="FY159" s="120">
        <f t="shared" si="303"/>
        <v>0.10680000000000001</v>
      </c>
      <c r="FZ159" s="178">
        <f>SUM(FZ136, -FZ142)</f>
        <v>0.12859999999999999</v>
      </c>
      <c r="GA159" s="146">
        <f>SUM(GA139, -GA143)</f>
        <v>0.15079999999999999</v>
      </c>
      <c r="GB159" s="120">
        <f>SUM(GB139, -GB143)</f>
        <v>0.1545</v>
      </c>
      <c r="GC159" s="179">
        <f>SUM(GC139, -GC143)</f>
        <v>0.1671</v>
      </c>
      <c r="GD159" s="148">
        <f>SUM(GD136, -GD142)</f>
        <v>0.16220000000000001</v>
      </c>
      <c r="GE159" s="120">
        <f t="shared" ref="GE159:GK159" si="304">SUM(GE140, -GE143)</f>
        <v>0.15790000000000001</v>
      </c>
      <c r="GF159" s="179">
        <f t="shared" si="304"/>
        <v>0.1686</v>
      </c>
      <c r="GG159" s="224">
        <f t="shared" si="304"/>
        <v>0.16789999999999999</v>
      </c>
      <c r="GH159" s="15">
        <f t="shared" si="304"/>
        <v>0.1789</v>
      </c>
      <c r="GI159" s="151">
        <f t="shared" si="304"/>
        <v>0.15909999999999999</v>
      </c>
      <c r="GJ159" s="146">
        <f t="shared" si="304"/>
        <v>0.1532</v>
      </c>
      <c r="GK159" s="118">
        <f t="shared" si="304"/>
        <v>0.1633</v>
      </c>
      <c r="GL159" s="179">
        <f>SUM(GL139, -GL143)</f>
        <v>0.17030000000000001</v>
      </c>
      <c r="GM159" s="146">
        <f>SUM(GM140, -GM143)</f>
        <v>0.15859999999999999</v>
      </c>
      <c r="GN159" s="118">
        <f>SUM(GN140, -GN143)</f>
        <v>0.17040000000000002</v>
      </c>
      <c r="GO159" s="179">
        <f>SUM(GO140, -GO143)</f>
        <v>0.1646</v>
      </c>
      <c r="GP159" s="120">
        <f>SUM(GP140, -GP143)</f>
        <v>0.16259999999999999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56" t="s">
        <v>60</v>
      </c>
      <c r="FY160" s="188" t="s">
        <v>55</v>
      </c>
      <c r="FZ160" s="174" t="s">
        <v>70</v>
      </c>
      <c r="GA160" s="200" t="s">
        <v>41</v>
      </c>
      <c r="GB160" s="121" t="s">
        <v>60</v>
      </c>
      <c r="GC160" s="174" t="s">
        <v>70</v>
      </c>
      <c r="GD160" s="152" t="s">
        <v>70</v>
      </c>
      <c r="GE160" s="124" t="s">
        <v>54</v>
      </c>
      <c r="GF160" s="199" t="s">
        <v>55</v>
      </c>
      <c r="GG160" s="232" t="s">
        <v>49</v>
      </c>
      <c r="GH160" s="18" t="s">
        <v>49</v>
      </c>
      <c r="GI160" s="160" t="s">
        <v>54</v>
      </c>
      <c r="GJ160" s="154" t="s">
        <v>49</v>
      </c>
      <c r="GK160" s="119" t="s">
        <v>42</v>
      </c>
      <c r="GL160" s="180" t="s">
        <v>42</v>
      </c>
      <c r="GM160" s="164" t="s">
        <v>55</v>
      </c>
      <c r="GN160" s="119" t="s">
        <v>42</v>
      </c>
      <c r="GO160" s="199" t="s">
        <v>55</v>
      </c>
      <c r="GP160" s="188" t="s">
        <v>55</v>
      </c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46">
        <f>SUM(FX141, -FX143)</f>
        <v>9.9699999999999997E-2</v>
      </c>
      <c r="FY161" s="118">
        <f>SUM(FY141, -FY143)</f>
        <v>0.10600000000000001</v>
      </c>
      <c r="FZ161" s="179">
        <f>SUM(FZ140, -FZ143)</f>
        <v>0.12430000000000001</v>
      </c>
      <c r="GA161" s="146">
        <f>SUM(GA136, -GA141)</f>
        <v>0.1449</v>
      </c>
      <c r="GB161" s="120">
        <f>SUM(GB140, -GB143)</f>
        <v>0.14809999999999998</v>
      </c>
      <c r="GC161" s="179">
        <f>SUM(GC140, -GC143)</f>
        <v>0.15839999999999999</v>
      </c>
      <c r="GD161" s="146">
        <f>SUM(GD140, -GD143)</f>
        <v>0.15970000000000001</v>
      </c>
      <c r="GE161" s="118">
        <f>SUM(GE136, -GE142)</f>
        <v>0.14479999999999998</v>
      </c>
      <c r="GF161" s="178">
        <f>SUM(GF141, -GF143)</f>
        <v>0.1648</v>
      </c>
      <c r="GG161" s="224">
        <f>SUM(GG141, -GG143)</f>
        <v>0.15620000000000001</v>
      </c>
      <c r="GH161" s="15">
        <f>SUM(GH141, -GH143)</f>
        <v>0.16720000000000002</v>
      </c>
      <c r="GI161" s="149">
        <f>SUM(GI136, -GI142)</f>
        <v>0.15210000000000001</v>
      </c>
      <c r="GJ161" s="146">
        <f>SUM(GJ141, -GJ143)</f>
        <v>0.14510000000000001</v>
      </c>
      <c r="GK161" s="120">
        <f>SUM(GK141, -GK143)</f>
        <v>0.15479999999999999</v>
      </c>
      <c r="GL161" s="179">
        <f>SUM(GL140, -GL143)</f>
        <v>0.14849999999999999</v>
      </c>
      <c r="GM161" s="148">
        <f>SUM(GM141, -GM143)</f>
        <v>0.14180000000000001</v>
      </c>
      <c r="GN161" s="120">
        <f>SUM(GN141, -GN143)</f>
        <v>0.16640000000000002</v>
      </c>
      <c r="GO161" s="178">
        <f>SUM(GO141, -GO143)</f>
        <v>0.15920000000000001</v>
      </c>
      <c r="GP161" s="118">
        <f>SUM(GP141, -GP143)</f>
        <v>0.16069999999999998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200" t="s">
        <v>67</v>
      </c>
      <c r="FY162" s="168" t="s">
        <v>67</v>
      </c>
      <c r="FZ162" s="186" t="s">
        <v>41</v>
      </c>
      <c r="GA162" s="152" t="s">
        <v>70</v>
      </c>
      <c r="GB162" s="168" t="s">
        <v>41</v>
      </c>
      <c r="GC162" s="180" t="s">
        <v>42</v>
      </c>
      <c r="GD162" s="158" t="s">
        <v>42</v>
      </c>
      <c r="GE162" s="122" t="s">
        <v>49</v>
      </c>
      <c r="GF162" s="183" t="s">
        <v>49</v>
      </c>
      <c r="GG162" s="229" t="s">
        <v>54</v>
      </c>
      <c r="GH162" s="23" t="s">
        <v>55</v>
      </c>
      <c r="GI162" s="162" t="s">
        <v>49</v>
      </c>
      <c r="GJ162" s="185" t="s">
        <v>54</v>
      </c>
      <c r="GK162" s="122" t="s">
        <v>49</v>
      </c>
      <c r="GL162" s="181" t="s">
        <v>54</v>
      </c>
      <c r="GM162" s="154" t="s">
        <v>49</v>
      </c>
      <c r="GN162" s="122" t="s">
        <v>49</v>
      </c>
      <c r="GO162" s="183" t="s">
        <v>49</v>
      </c>
      <c r="GP162" s="122" t="s">
        <v>49</v>
      </c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05">SUM(EC152, -EC159)</f>
        <v>0</v>
      </c>
      <c r="ED163" s="6">
        <f t="shared" si="305"/>
        <v>0</v>
      </c>
      <c r="EE163" s="6">
        <f t="shared" si="305"/>
        <v>0</v>
      </c>
      <c r="EF163" s="6">
        <f t="shared" si="305"/>
        <v>0</v>
      </c>
      <c r="EG163" s="6">
        <f t="shared" si="305"/>
        <v>0</v>
      </c>
      <c r="EH163" s="6">
        <f t="shared" si="305"/>
        <v>0</v>
      </c>
      <c r="EI163" s="6">
        <f t="shared" si="30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166">
        <f>SUM(FX136, -FX142)</f>
        <v>8.7900000000000006E-2</v>
      </c>
      <c r="FY163" s="208">
        <f>SUM(FY136, -FY142)</f>
        <v>9.9099999999999994E-2</v>
      </c>
      <c r="FZ163" s="179">
        <f>SUM(FZ136, -FZ141)</f>
        <v>0.1037</v>
      </c>
      <c r="GA163" s="146">
        <f>SUM(GA140, -GA143)</f>
        <v>0.1371</v>
      </c>
      <c r="GB163" s="120">
        <f>SUM(GB136, -GB141)</f>
        <v>0.122</v>
      </c>
      <c r="GC163" s="179">
        <f>SUM(GC141, -GC143)</f>
        <v>0.1391</v>
      </c>
      <c r="GD163" s="146">
        <f>SUM(GD141, -GD143)</f>
        <v>0.14119999999999999</v>
      </c>
      <c r="GE163" s="120">
        <f>SUM(GE141, -GE143)</f>
        <v>0.13730000000000001</v>
      </c>
      <c r="GF163" s="179">
        <f>SUM(GF142, -GF143)</f>
        <v>0.1565</v>
      </c>
      <c r="GG163" s="225">
        <f>SUM(GG136, -GG142)</f>
        <v>0.1406</v>
      </c>
      <c r="GH163" s="96">
        <f>SUM(GH142, -GH143)</f>
        <v>0.14899999999999999</v>
      </c>
      <c r="GI163" s="151">
        <f>SUM(GI141, -GI143)</f>
        <v>0.15060000000000001</v>
      </c>
      <c r="GJ163" s="148">
        <f>SUM(GJ136, -GJ142)</f>
        <v>0.14369999999999999</v>
      </c>
      <c r="GK163" s="120">
        <f>SUM(GK142, -GK143)</f>
        <v>0.1482</v>
      </c>
      <c r="GL163" s="178">
        <f>SUM(GL136, -GL141)</f>
        <v>0.14330000000000001</v>
      </c>
      <c r="GM163" s="146">
        <f>SUM(GM142, -GM143)</f>
        <v>0.1178</v>
      </c>
      <c r="GN163" s="120">
        <f>SUM(GN142, -GN143)</f>
        <v>0.13850000000000001</v>
      </c>
      <c r="GO163" s="179">
        <f>SUM(GO142, -GO143)</f>
        <v>0.1128</v>
      </c>
      <c r="GP163" s="120">
        <f>SUM(GP142, -GP143)</f>
        <v>0.12229999999999999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306">SUM(GU152, -GU159)</f>
        <v>0</v>
      </c>
      <c r="GV163" s="6">
        <f t="shared" si="306"/>
        <v>0</v>
      </c>
      <c r="GW163" s="6">
        <f t="shared" si="306"/>
        <v>0</v>
      </c>
      <c r="GX163" s="6">
        <f t="shared" si="306"/>
        <v>0</v>
      </c>
      <c r="GY163" s="6">
        <f t="shared" si="306"/>
        <v>0</v>
      </c>
      <c r="GZ163" s="6">
        <f t="shared" si="306"/>
        <v>0</v>
      </c>
      <c r="HA163" s="6">
        <f t="shared" si="306"/>
        <v>0</v>
      </c>
      <c r="HC163" s="6">
        <f t="shared" ref="HC163:HH163" si="307">SUM(HC152, -HC159)</f>
        <v>0</v>
      </c>
      <c r="HD163" s="6">
        <f t="shared" si="307"/>
        <v>0</v>
      </c>
      <c r="HE163" s="6">
        <f t="shared" si="307"/>
        <v>0</v>
      </c>
      <c r="HF163" s="6">
        <f t="shared" si="307"/>
        <v>0</v>
      </c>
      <c r="HG163" s="6">
        <f t="shared" si="307"/>
        <v>0</v>
      </c>
      <c r="HH163" s="6">
        <f t="shared" si="307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08">SUM(JM152, -JM159)</f>
        <v>0</v>
      </c>
      <c r="JN163" s="6">
        <f t="shared" si="308"/>
        <v>0</v>
      </c>
      <c r="JO163" s="6">
        <f t="shared" si="308"/>
        <v>0</v>
      </c>
      <c r="JP163" s="6">
        <f t="shared" si="308"/>
        <v>0</v>
      </c>
      <c r="JQ163" s="6">
        <f t="shared" si="308"/>
        <v>0</v>
      </c>
      <c r="JR163" s="6">
        <f t="shared" si="308"/>
        <v>0</v>
      </c>
      <c r="JS163" s="6">
        <f t="shared" si="308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52" t="s">
        <v>70</v>
      </c>
      <c r="FY164" s="114" t="s">
        <v>70</v>
      </c>
      <c r="FZ164" s="180" t="s">
        <v>42</v>
      </c>
      <c r="GA164" s="200" t="s">
        <v>67</v>
      </c>
      <c r="GB164" s="123" t="s">
        <v>53</v>
      </c>
      <c r="GC164" s="184" t="s">
        <v>51</v>
      </c>
      <c r="GD164" s="200" t="s">
        <v>41</v>
      </c>
      <c r="GE164" s="168" t="s">
        <v>48</v>
      </c>
      <c r="GF164" s="186" t="s">
        <v>48</v>
      </c>
      <c r="GG164" s="237" t="s">
        <v>55</v>
      </c>
      <c r="GH164" s="95" t="s">
        <v>54</v>
      </c>
      <c r="GI164" s="165" t="s">
        <v>48</v>
      </c>
      <c r="GJ164" s="164" t="s">
        <v>55</v>
      </c>
      <c r="GK164" s="168" t="s">
        <v>48</v>
      </c>
      <c r="GL164" s="199" t="s">
        <v>55</v>
      </c>
      <c r="GM164" s="152" t="s">
        <v>46</v>
      </c>
      <c r="GN164" s="114" t="s">
        <v>46</v>
      </c>
      <c r="GO164" s="174" t="s">
        <v>46</v>
      </c>
      <c r="GP164" s="114" t="s">
        <v>46</v>
      </c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46">
        <f>SUM(FX142, -FX143)</f>
        <v>7.6999999999999999E-2</v>
      </c>
      <c r="FY165" s="120">
        <f>SUM(FY142, -FY143)</f>
        <v>8.1800000000000012E-2</v>
      </c>
      <c r="FZ165" s="179">
        <f>SUM(FZ141, -FZ143)</f>
        <v>9.74E-2</v>
      </c>
      <c r="GA165" s="166">
        <f>SUM(GA136, -GA140)</f>
        <v>0.1032</v>
      </c>
      <c r="GB165" s="116">
        <f>SUM(GB137, -GB142)</f>
        <v>0.11950000000000001</v>
      </c>
      <c r="GC165" s="179">
        <f>SUM(GC137, -GC142)</f>
        <v>0.12240000000000001</v>
      </c>
      <c r="GD165" s="146">
        <f>SUM(GD136, -GD141)</f>
        <v>0.1124</v>
      </c>
      <c r="GE165" s="120">
        <f>SUM(GE136, -GE141)</f>
        <v>0.11119999999999999</v>
      </c>
      <c r="GF165" s="179">
        <f>SUM(GF136, -GF142)</f>
        <v>0.1154</v>
      </c>
      <c r="GG165" s="225">
        <f>SUM(GG142, -GG143)</f>
        <v>0.13919999999999999</v>
      </c>
      <c r="GH165" s="96">
        <f>SUM(GH136, -GH142)</f>
        <v>0.1336</v>
      </c>
      <c r="GI165" s="151">
        <f>SUM(GI136, -GI141)</f>
        <v>0.1452</v>
      </c>
      <c r="GJ165" s="148">
        <f>SUM(GJ142, -GJ143)</f>
        <v>0.13830000000000001</v>
      </c>
      <c r="GK165" s="120">
        <f>SUM(GK136, -GK142)</f>
        <v>0.1384</v>
      </c>
      <c r="GL165" s="178">
        <f>SUM(GL141, -GL143)</f>
        <v>0.13979999999999998</v>
      </c>
      <c r="GM165" s="246">
        <f>SUM(GM136, -GM142)</f>
        <v>7.46E-2</v>
      </c>
      <c r="GN165" s="247">
        <f>SUM(GN136, -GN142)</f>
        <v>7.569999999999999E-2</v>
      </c>
      <c r="GO165" s="273">
        <f>SUM(GO136, -GO142)</f>
        <v>8.8800000000000004E-2</v>
      </c>
      <c r="GP165" s="247">
        <f>SUM(GP136, -GP142)</f>
        <v>0.1046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200" t="s">
        <v>59</v>
      </c>
      <c r="FY166" s="124" t="s">
        <v>54</v>
      </c>
      <c r="FZ166" s="183" t="s">
        <v>44</v>
      </c>
      <c r="GA166" s="158" t="s">
        <v>42</v>
      </c>
      <c r="GB166" s="119" t="s">
        <v>42</v>
      </c>
      <c r="GC166" s="183" t="s">
        <v>44</v>
      </c>
      <c r="GD166" s="200" t="s">
        <v>67</v>
      </c>
      <c r="GE166" s="114" t="s">
        <v>52</v>
      </c>
      <c r="GF166" s="181" t="s">
        <v>54</v>
      </c>
      <c r="GG166" s="228" t="s">
        <v>48</v>
      </c>
      <c r="GH166" s="36" t="s">
        <v>48</v>
      </c>
      <c r="GI166" s="233" t="s">
        <v>55</v>
      </c>
      <c r="GJ166" s="200" t="s">
        <v>48</v>
      </c>
      <c r="GK166" s="168" t="s">
        <v>41</v>
      </c>
      <c r="GL166" s="186" t="s">
        <v>41</v>
      </c>
      <c r="GM166" s="163" t="s">
        <v>47</v>
      </c>
      <c r="GN166" s="121" t="s">
        <v>45</v>
      </c>
      <c r="GO166" s="184" t="s">
        <v>45</v>
      </c>
      <c r="GP166" s="168" t="s">
        <v>48</v>
      </c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53">
        <f>SUM(FX136, -FX141)</f>
        <v>6.5200000000000008E-2</v>
      </c>
      <c r="FY167" s="118">
        <f>SUM(FY136, -FY141)</f>
        <v>7.4899999999999994E-2</v>
      </c>
      <c r="FZ167" s="179">
        <f>SUM(FZ137, -FZ142)</f>
        <v>8.3699999999999997E-2</v>
      </c>
      <c r="GA167" s="146">
        <f>SUM(GA141, -GA143)</f>
        <v>9.5400000000000013E-2</v>
      </c>
      <c r="GB167" s="120">
        <f>SUM(GB141, -GB143)</f>
        <v>0.11609999999999999</v>
      </c>
      <c r="GC167" s="179">
        <f>SUM(GC138, -GC142)</f>
        <v>0.1072</v>
      </c>
      <c r="GD167" s="166">
        <f>SUM(GD136, -GD140)</f>
        <v>9.3900000000000011E-2</v>
      </c>
      <c r="GE167" s="115">
        <f>SUM(GE137, -GE142)</f>
        <v>0.10439999999999999</v>
      </c>
      <c r="GF167" s="178">
        <f>SUM(GF136, -GF141)</f>
        <v>0.1071</v>
      </c>
      <c r="GG167" s="224">
        <f>SUM(GG136, -GG141)</f>
        <v>0.1236</v>
      </c>
      <c r="GH167" s="15">
        <f>SUM(GH136, -GH141)</f>
        <v>0.1154</v>
      </c>
      <c r="GI167" s="149">
        <f>SUM(GI142, -GI143)</f>
        <v>0.14369999999999999</v>
      </c>
      <c r="GJ167" s="146">
        <f>SUM(GJ136, -GJ141)</f>
        <v>0.13689999999999999</v>
      </c>
      <c r="GK167" s="120">
        <f>SUM(GK136, -GK141)</f>
        <v>0.1318</v>
      </c>
      <c r="GL167" s="179">
        <f>SUM(GL136, -GL140)</f>
        <v>0.1346</v>
      </c>
      <c r="GM167" s="146">
        <f>SUM(GM137, -GM142)</f>
        <v>6.3E-2</v>
      </c>
      <c r="GN167" s="208">
        <f>SUM(GN137, -GN142)</f>
        <v>5.8999999999999997E-2</v>
      </c>
      <c r="GO167" s="187">
        <f>SUM(GO137, -GO142)</f>
        <v>6.8000000000000005E-2</v>
      </c>
      <c r="GP167" s="120">
        <f>SUM(GP137, -GP142)</f>
        <v>8.1100000000000005E-2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200" t="s">
        <v>64</v>
      </c>
      <c r="FY168" s="168" t="s">
        <v>59</v>
      </c>
      <c r="FZ168" s="186" t="s">
        <v>67</v>
      </c>
      <c r="GA168" s="200" t="s">
        <v>59</v>
      </c>
      <c r="GB168" s="122" t="s">
        <v>44</v>
      </c>
      <c r="GC168" s="182" t="s">
        <v>53</v>
      </c>
      <c r="GD168" s="164" t="s">
        <v>55</v>
      </c>
      <c r="GE168" s="188" t="s">
        <v>55</v>
      </c>
      <c r="GF168" s="186" t="s">
        <v>64</v>
      </c>
      <c r="GG168" s="231" t="s">
        <v>52</v>
      </c>
      <c r="GH168" s="36" t="s">
        <v>41</v>
      </c>
      <c r="GI168" s="165" t="s">
        <v>41</v>
      </c>
      <c r="GJ168" s="200" t="s">
        <v>41</v>
      </c>
      <c r="GK168" s="124" t="s">
        <v>54</v>
      </c>
      <c r="GL168" s="186" t="s">
        <v>59</v>
      </c>
      <c r="GM168" s="200" t="s">
        <v>48</v>
      </c>
      <c r="GN168" s="114" t="s">
        <v>39</v>
      </c>
      <c r="GO168" s="186" t="s">
        <v>48</v>
      </c>
      <c r="GP168" s="114" t="s">
        <v>52</v>
      </c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09">SUM(EC158, -EC165)</f>
        <v>0</v>
      </c>
      <c r="ED169" s="6">
        <f t="shared" si="309"/>
        <v>0</v>
      </c>
      <c r="EE169" s="6">
        <f t="shared" si="309"/>
        <v>0</v>
      </c>
      <c r="EF169" s="6">
        <f t="shared" si="309"/>
        <v>0</v>
      </c>
      <c r="EG169" s="6">
        <f t="shared" si="309"/>
        <v>0</v>
      </c>
      <c r="EH169" s="6">
        <f t="shared" si="309"/>
        <v>0</v>
      </c>
      <c r="EI169" s="6">
        <f t="shared" si="30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 t="shared" ref="FT169:FZ169" si="310">SUM(FT136, -FT140)</f>
        <v>7.2999999999999995E-2</v>
      </c>
      <c r="FU169" s="146">
        <f t="shared" si="310"/>
        <v>8.2199999999999995E-2</v>
      </c>
      <c r="FV169" s="120">
        <f t="shared" si="310"/>
        <v>8.0099999999999991E-2</v>
      </c>
      <c r="FW169" s="179">
        <f t="shared" si="310"/>
        <v>7.3499999999999996E-2</v>
      </c>
      <c r="FX169" s="146">
        <f t="shared" si="310"/>
        <v>5.9600000000000007E-2</v>
      </c>
      <c r="FY169" s="115">
        <f t="shared" si="310"/>
        <v>7.4099999999999999E-2</v>
      </c>
      <c r="FZ169" s="187">
        <f t="shared" si="310"/>
        <v>7.6799999999999993E-2</v>
      </c>
      <c r="GA169" s="153">
        <f>SUM(GA136, -GA139)</f>
        <v>8.9499999999999996E-2</v>
      </c>
      <c r="GB169" s="120">
        <f>SUM(GB138, -GB142)</f>
        <v>0.112</v>
      </c>
      <c r="GC169" s="176">
        <f>SUM(GC139, -GC142)</f>
        <v>0.1031</v>
      </c>
      <c r="GD169" s="148">
        <f>SUM(GD142, -GD143)</f>
        <v>9.1400000000000009E-2</v>
      </c>
      <c r="GE169" s="118">
        <f>SUM(GE142, -GE143)</f>
        <v>0.1037</v>
      </c>
      <c r="GF169" s="179">
        <f>SUM(GF136, -GF140)</f>
        <v>0.1033</v>
      </c>
      <c r="GG169" s="230">
        <f>SUM(GG137, -GG142)</f>
        <v>0.1158</v>
      </c>
      <c r="GH169" s="15">
        <f>SUM(GH136, -GH140)</f>
        <v>0.1037</v>
      </c>
      <c r="GI169" s="151">
        <f>SUM(GI136, -GI140)</f>
        <v>0.13670000000000002</v>
      </c>
      <c r="GJ169" s="146">
        <f>SUM(GJ136, -GJ140)</f>
        <v>0.1288</v>
      </c>
      <c r="GK169" s="118">
        <f>SUM(GK136, -GK140)</f>
        <v>0.12330000000000001</v>
      </c>
      <c r="GL169" s="175">
        <f>SUM(GL136, -GL139)</f>
        <v>0.1128</v>
      </c>
      <c r="GM169" s="146">
        <f>SUM(GM138, -GM142)</f>
        <v>5.67E-2</v>
      </c>
      <c r="GN169" s="116">
        <f>SUM(GN136, -GN141)</f>
        <v>4.7799999999999995E-2</v>
      </c>
      <c r="GO169" s="179">
        <f>SUM(GO138, -GO142)</f>
        <v>5.7800000000000004E-2</v>
      </c>
      <c r="GP169" s="115">
        <f>SUM(GP136, -GP141)</f>
        <v>6.6200000000000009E-2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311">SUM(GU158, -GU165)</f>
        <v>0</v>
      </c>
      <c r="GV169" s="6">
        <f t="shared" si="311"/>
        <v>0</v>
      </c>
      <c r="GW169" s="6">
        <f t="shared" si="311"/>
        <v>0</v>
      </c>
      <c r="GX169" s="6">
        <f t="shared" si="311"/>
        <v>0</v>
      </c>
      <c r="GY169" s="6">
        <f t="shared" si="311"/>
        <v>0</v>
      </c>
      <c r="GZ169" s="6">
        <f t="shared" si="311"/>
        <v>0</v>
      </c>
      <c r="HA169" s="6">
        <f t="shared" si="311"/>
        <v>0</v>
      </c>
      <c r="HC169" s="6">
        <f t="shared" ref="HC169:HH169" si="312">SUM(HC158, -HC165)</f>
        <v>0</v>
      </c>
      <c r="HD169" s="6">
        <f t="shared" si="312"/>
        <v>0</v>
      </c>
      <c r="HE169" s="6">
        <f t="shared" si="312"/>
        <v>0</v>
      </c>
      <c r="HF169" s="6">
        <f t="shared" si="312"/>
        <v>0</v>
      </c>
      <c r="HG169" s="6">
        <f t="shared" si="312"/>
        <v>0</v>
      </c>
      <c r="HH169" s="6">
        <f t="shared" si="312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13">SUM(JM158, -JM165)</f>
        <v>0</v>
      </c>
      <c r="JN169" s="6">
        <f t="shared" si="313"/>
        <v>0</v>
      </c>
      <c r="JO169" s="6">
        <f t="shared" si="313"/>
        <v>0</v>
      </c>
      <c r="JP169" s="6">
        <f t="shared" si="313"/>
        <v>0</v>
      </c>
      <c r="JQ169" s="6">
        <f t="shared" si="313"/>
        <v>0</v>
      </c>
      <c r="JR169" s="6">
        <f t="shared" si="313"/>
        <v>0</v>
      </c>
      <c r="JS169" s="6">
        <f t="shared" si="313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200" t="s">
        <v>41</v>
      </c>
      <c r="FY170" s="168" t="s">
        <v>41</v>
      </c>
      <c r="FZ170" s="199" t="s">
        <v>55</v>
      </c>
      <c r="GA170" s="164" t="s">
        <v>55</v>
      </c>
      <c r="GB170" s="114" t="s">
        <v>52</v>
      </c>
      <c r="GC170" s="186" t="s">
        <v>41</v>
      </c>
      <c r="GD170" s="156" t="s">
        <v>51</v>
      </c>
      <c r="GE170" s="168" t="s">
        <v>41</v>
      </c>
      <c r="GF170" s="174" t="s">
        <v>46</v>
      </c>
      <c r="GG170" s="228" t="s">
        <v>64</v>
      </c>
      <c r="GH170" s="45" t="s">
        <v>52</v>
      </c>
      <c r="GI170" s="165" t="s">
        <v>64</v>
      </c>
      <c r="GJ170" s="200" t="s">
        <v>59</v>
      </c>
      <c r="GK170" s="168" t="s">
        <v>59</v>
      </c>
      <c r="GL170" s="183" t="s">
        <v>49</v>
      </c>
      <c r="GM170" s="156" t="s">
        <v>45</v>
      </c>
      <c r="GN170" s="114" t="s">
        <v>52</v>
      </c>
      <c r="GO170" s="180" t="s">
        <v>36</v>
      </c>
      <c r="GP170" s="114" t="s">
        <v>39</v>
      </c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 t="shared" ref="FS171:FY171" si="314">SUM(FS136, -FS139)</f>
        <v>7.3099999999999998E-2</v>
      </c>
      <c r="FT171" s="179">
        <f t="shared" si="314"/>
        <v>7.0199999999999999E-2</v>
      </c>
      <c r="FU171" s="146">
        <f t="shared" si="314"/>
        <v>6.8899999999999989E-2</v>
      </c>
      <c r="FV171" s="120">
        <f t="shared" si="314"/>
        <v>6.8199999999999997E-2</v>
      </c>
      <c r="FW171" s="179">
        <f t="shared" si="314"/>
        <v>7.0999999999999994E-2</v>
      </c>
      <c r="FX171" s="146">
        <f t="shared" si="314"/>
        <v>5.4600000000000003E-2</v>
      </c>
      <c r="FY171" s="120">
        <f t="shared" si="314"/>
        <v>6.5600000000000006E-2</v>
      </c>
      <c r="FZ171" s="178">
        <f>SUM(FZ142, -FZ143)</f>
        <v>7.2500000000000009E-2</v>
      </c>
      <c r="GA171" s="148">
        <f>SUM(GA142, -GA143)</f>
        <v>8.6400000000000005E-2</v>
      </c>
      <c r="GB171" s="115">
        <f>SUM(GB139, -GB142)</f>
        <v>0.10900000000000001</v>
      </c>
      <c r="GC171" s="179">
        <f>SUM(GC136, -GC141)</f>
        <v>9.6300000000000011E-2</v>
      </c>
      <c r="GD171" s="146">
        <f>SUM(GD137, -GD142)</f>
        <v>9.0499999999999997E-2</v>
      </c>
      <c r="GE171" s="120">
        <f>SUM(GE136, -GE140)</f>
        <v>9.06E-2</v>
      </c>
      <c r="GF171" s="273">
        <f>SUM(GF137, -GF142)</f>
        <v>0.1022</v>
      </c>
      <c r="GG171" s="224">
        <f>SUM(GG136, -GG140)</f>
        <v>0.1119</v>
      </c>
      <c r="GH171" s="94">
        <f>SUM(GH137, -GH142)</f>
        <v>9.459999999999999E-2</v>
      </c>
      <c r="GI171" s="151">
        <f>SUM(GI136, -GI139)</f>
        <v>0.10790000000000001</v>
      </c>
      <c r="GJ171" s="153">
        <f>SUM(GJ136, -GJ139)</f>
        <v>9.1499999999999998E-2</v>
      </c>
      <c r="GK171" s="115">
        <f>SUM(GK136, -GK139)</f>
        <v>9.6000000000000002E-2</v>
      </c>
      <c r="GL171" s="179">
        <f>SUM(GL142, -GL143)</f>
        <v>0.10899999999999999</v>
      </c>
      <c r="GM171" s="166">
        <f>SUM(GM139, -GM142)</f>
        <v>5.1500000000000004E-2</v>
      </c>
      <c r="GN171" s="115">
        <f>SUM(GN136, -GN140)</f>
        <v>4.3799999999999999E-2</v>
      </c>
      <c r="GO171" s="176">
        <f>SUM(GO139, -GO142)</f>
        <v>5.28E-2</v>
      </c>
      <c r="GP171" s="116">
        <f>SUM(GP136, -GP140)</f>
        <v>6.4299999999999996E-2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54" t="s">
        <v>46</v>
      </c>
      <c r="FY172" s="168" t="s">
        <v>64</v>
      </c>
      <c r="FZ172" s="186" t="s">
        <v>64</v>
      </c>
      <c r="GA172" s="200" t="s">
        <v>64</v>
      </c>
      <c r="GB172" s="121" t="s">
        <v>51</v>
      </c>
      <c r="GC172" s="174" t="s">
        <v>52</v>
      </c>
      <c r="GD172" s="200" t="s">
        <v>64</v>
      </c>
      <c r="GE172" s="168" t="s">
        <v>64</v>
      </c>
      <c r="GF172" s="186" t="s">
        <v>41</v>
      </c>
      <c r="GG172" s="228" t="s">
        <v>41</v>
      </c>
      <c r="GH172" s="36" t="s">
        <v>64</v>
      </c>
      <c r="GI172" s="165" t="s">
        <v>59</v>
      </c>
      <c r="GJ172" s="200" t="s">
        <v>64</v>
      </c>
      <c r="GK172" s="168" t="s">
        <v>67</v>
      </c>
      <c r="GL172" s="186" t="s">
        <v>67</v>
      </c>
      <c r="GM172" s="152" t="s">
        <v>52</v>
      </c>
      <c r="GN172" s="168" t="s">
        <v>48</v>
      </c>
      <c r="GO172" s="182" t="s">
        <v>47</v>
      </c>
      <c r="GP172" s="123" t="s">
        <v>47</v>
      </c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6">
        <f>SUM(FX137, -FX142)</f>
        <v>4.7700000000000006E-2</v>
      </c>
      <c r="FY173" s="120">
        <f>SUM(FY136, -FY138)</f>
        <v>5.7800000000000004E-2</v>
      </c>
      <c r="FZ173" s="179">
        <f>SUM(FZ136, -FZ139)</f>
        <v>7.1099999999999997E-2</v>
      </c>
      <c r="GA173" s="146">
        <f>SUM(GA136, -GA138)</f>
        <v>7.9499999999999987E-2</v>
      </c>
      <c r="GB173" s="120">
        <f>SUM(GB140, -GB142)</f>
        <v>0.10260000000000001</v>
      </c>
      <c r="GC173" s="175">
        <f>SUM(GC140, -GC142)</f>
        <v>9.4400000000000012E-2</v>
      </c>
      <c r="GD173" s="146">
        <f>SUM(GD136, -GD139)</f>
        <v>8.8900000000000007E-2</v>
      </c>
      <c r="GE173" s="120">
        <f>SUM(GE136, -GE139)</f>
        <v>8.5099999999999995E-2</v>
      </c>
      <c r="GF173" s="179">
        <f>SUM(GF136, -GF139)</f>
        <v>9.5700000000000007E-2</v>
      </c>
      <c r="GG173" s="224">
        <f>SUM(GG136, -GG139)</f>
        <v>0.1061</v>
      </c>
      <c r="GH173" s="15">
        <f>SUM(GH136, -GH139)</f>
        <v>9.2700000000000005E-2</v>
      </c>
      <c r="GI173" s="145">
        <f>SUM(GI136, -GI138)</f>
        <v>9.5600000000000004E-2</v>
      </c>
      <c r="GJ173" s="146">
        <f>SUM(GJ136, -GJ138)</f>
        <v>8.9400000000000007E-2</v>
      </c>
      <c r="GK173" s="208">
        <f>SUM(GK136, -GK138)</f>
        <v>9.1100000000000014E-2</v>
      </c>
      <c r="GL173" s="187">
        <f>SUM(GL136, -GL138)</f>
        <v>0.1065</v>
      </c>
      <c r="GM173" s="153">
        <f>SUM(GM136, -GM141)</f>
        <v>5.0600000000000006E-2</v>
      </c>
      <c r="GN173" s="120">
        <f>SUM(GN138, -GN142)</f>
        <v>4.3700000000000003E-2</v>
      </c>
      <c r="GO173" s="179">
        <f>SUM(GO140, -GO142)</f>
        <v>5.1799999999999999E-2</v>
      </c>
      <c r="GP173" s="120">
        <f>SUM(GP138, -GP142)</f>
        <v>6.2300000000000001E-2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64" t="s">
        <v>52</v>
      </c>
      <c r="FY174" s="122" t="s">
        <v>46</v>
      </c>
      <c r="FZ174" s="184" t="s">
        <v>51</v>
      </c>
      <c r="GA174" s="200" t="s">
        <v>48</v>
      </c>
      <c r="GB174" s="168" t="s">
        <v>59</v>
      </c>
      <c r="GC174" s="186" t="s">
        <v>67</v>
      </c>
      <c r="GD174" s="154" t="s">
        <v>44</v>
      </c>
      <c r="GE174" s="121" t="s">
        <v>51</v>
      </c>
      <c r="GF174" s="174" t="s">
        <v>52</v>
      </c>
      <c r="GG174" s="231" t="s">
        <v>46</v>
      </c>
      <c r="GH174" s="45" t="s">
        <v>46</v>
      </c>
      <c r="GI174" s="143" t="s">
        <v>52</v>
      </c>
      <c r="GJ174" s="152" t="s">
        <v>52</v>
      </c>
      <c r="GK174" s="168" t="s">
        <v>64</v>
      </c>
      <c r="GL174" s="182" t="s">
        <v>47</v>
      </c>
      <c r="GM174" s="158" t="s">
        <v>36</v>
      </c>
      <c r="GN174" s="123" t="s">
        <v>47</v>
      </c>
      <c r="GO174" s="199" t="s">
        <v>44</v>
      </c>
      <c r="GP174" s="121" t="s">
        <v>45</v>
      </c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15">SUM(EC164, -EC171)</f>
        <v>0</v>
      </c>
      <c r="ED175" s="6">
        <f t="shared" si="315"/>
        <v>0</v>
      </c>
      <c r="EE175" s="6">
        <f t="shared" si="315"/>
        <v>0</v>
      </c>
      <c r="EF175" s="6">
        <f t="shared" si="315"/>
        <v>0</v>
      </c>
      <c r="EG175" s="6">
        <f t="shared" si="315"/>
        <v>0</v>
      </c>
      <c r="EH175" s="6">
        <f t="shared" si="315"/>
        <v>0</v>
      </c>
      <c r="EI175" s="6">
        <f t="shared" si="315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53">
        <f>SUM(FX138, -FX142)</f>
        <v>4.7500000000000001E-2</v>
      </c>
      <c r="FY175" s="247">
        <f>SUM(FY137, -FY142)</f>
        <v>5.0700000000000002E-2</v>
      </c>
      <c r="FZ175" s="179">
        <f>SUM(FZ138, -FZ142)</f>
        <v>6.9999999999999993E-2</v>
      </c>
      <c r="GA175" s="146">
        <f>SUM(GA136, -GA137)</f>
        <v>7.9100000000000004E-2</v>
      </c>
      <c r="GB175" s="115">
        <f>SUM(GB136, -GB140)</f>
        <v>0.09</v>
      </c>
      <c r="GC175" s="187">
        <f>SUM(GC136, -GC140)</f>
        <v>7.7000000000000013E-2</v>
      </c>
      <c r="GD175" s="146">
        <f>SUM(GD138, -GD142)</f>
        <v>8.7300000000000003E-2</v>
      </c>
      <c r="GE175" s="120">
        <f>SUM(GE138, -GE142)</f>
        <v>7.9000000000000001E-2</v>
      </c>
      <c r="GF175" s="175">
        <f>SUM(GF137, -GF141)</f>
        <v>9.3899999999999997E-2</v>
      </c>
      <c r="GG175" s="238">
        <f>SUM(GG137, -GG141)</f>
        <v>9.8799999999999999E-2</v>
      </c>
      <c r="GH175" s="277">
        <f>SUM(GH137, -GH141)</f>
        <v>7.6399999999999996E-2</v>
      </c>
      <c r="GI175" s="145">
        <f>SUM(GI137, -GI142)</f>
        <v>9.1799999999999993E-2</v>
      </c>
      <c r="GJ175" s="153">
        <f>SUM(GJ137, -GJ142)</f>
        <v>7.8399999999999997E-2</v>
      </c>
      <c r="GK175" s="120">
        <f>SUM(GK136, -GK137)</f>
        <v>8.8000000000000009E-2</v>
      </c>
      <c r="GL175" s="179">
        <f>SUM(GL137, -GL142)</f>
        <v>9.4099999999999989E-2</v>
      </c>
      <c r="GM175" s="144">
        <f>SUM(GM140, -GM142)</f>
        <v>4.0800000000000003E-2</v>
      </c>
      <c r="GN175" s="120">
        <f>SUM(GN139, -GN142)</f>
        <v>3.95E-2</v>
      </c>
      <c r="GO175" s="179">
        <f>SUM(GO141, -GO142)</f>
        <v>4.6400000000000004E-2</v>
      </c>
      <c r="GP175" s="208">
        <f>SUM(GP139, -GP142)</f>
        <v>5.4000000000000006E-2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316">SUM(GU164, -GU171)</f>
        <v>0</v>
      </c>
      <c r="GV175" s="6">
        <f t="shared" si="316"/>
        <v>0</v>
      </c>
      <c r="GW175" s="6">
        <f t="shared" si="316"/>
        <v>0</v>
      </c>
      <c r="GX175" s="6">
        <f t="shared" si="316"/>
        <v>0</v>
      </c>
      <c r="GY175" s="6">
        <f t="shared" si="316"/>
        <v>0</v>
      </c>
      <c r="GZ175" s="6">
        <f t="shared" si="316"/>
        <v>0</v>
      </c>
      <c r="HA175" s="6">
        <f t="shared" si="316"/>
        <v>0</v>
      </c>
      <c r="HC175" s="6">
        <f t="shared" ref="HC175:HH175" si="317">SUM(HC164, -HC171)</f>
        <v>0</v>
      </c>
      <c r="HD175" s="6">
        <f t="shared" si="317"/>
        <v>0</v>
      </c>
      <c r="HE175" s="6">
        <f t="shared" si="317"/>
        <v>0</v>
      </c>
      <c r="HF175" s="6">
        <f t="shared" si="317"/>
        <v>0</v>
      </c>
      <c r="HG175" s="6">
        <f t="shared" si="317"/>
        <v>0</v>
      </c>
      <c r="HH175" s="6">
        <f t="shared" si="317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18">SUM(JM164, -JM171)</f>
        <v>0</v>
      </c>
      <c r="JN175" s="6">
        <f t="shared" si="318"/>
        <v>0</v>
      </c>
      <c r="JO175" s="6">
        <f t="shared" si="318"/>
        <v>0</v>
      </c>
      <c r="JP175" s="6">
        <f t="shared" si="318"/>
        <v>0</v>
      </c>
      <c r="JQ175" s="6">
        <f t="shared" si="318"/>
        <v>0</v>
      </c>
      <c r="JR175" s="6">
        <f t="shared" si="318"/>
        <v>0</v>
      </c>
      <c r="JS175" s="6">
        <f t="shared" si="318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85" t="s">
        <v>54</v>
      </c>
      <c r="FY176" s="168" t="s">
        <v>48</v>
      </c>
      <c r="FZ176" s="183" t="s">
        <v>36</v>
      </c>
      <c r="GA176" s="154" t="s">
        <v>44</v>
      </c>
      <c r="GB176" s="168" t="s">
        <v>67</v>
      </c>
      <c r="GC176" s="180" t="s">
        <v>37</v>
      </c>
      <c r="GD176" s="200" t="s">
        <v>48</v>
      </c>
      <c r="GE176" s="114" t="s">
        <v>46</v>
      </c>
      <c r="GF176" s="174" t="s">
        <v>63</v>
      </c>
      <c r="GG176" s="231" t="s">
        <v>63</v>
      </c>
      <c r="GH176" s="36" t="s">
        <v>59</v>
      </c>
      <c r="GI176" s="143" t="s">
        <v>46</v>
      </c>
      <c r="GJ176" s="152" t="s">
        <v>46</v>
      </c>
      <c r="GK176" s="123" t="s">
        <v>47</v>
      </c>
      <c r="GL176" s="186" t="s">
        <v>64</v>
      </c>
      <c r="GM176" s="163" t="s">
        <v>53</v>
      </c>
      <c r="GN176" s="114" t="s">
        <v>63</v>
      </c>
      <c r="GO176" s="174" t="s">
        <v>52</v>
      </c>
      <c r="GP176" s="114" t="s">
        <v>57</v>
      </c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48">
        <f>SUM(FX136, -FX138)</f>
        <v>4.0400000000000005E-2</v>
      </c>
      <c r="FY177" s="120">
        <f>SUM(FY136, -FY137)</f>
        <v>4.8399999999999999E-2</v>
      </c>
      <c r="FZ177" s="176">
        <f>SUM(FZ137, -FZ141)</f>
        <v>5.8800000000000005E-2</v>
      </c>
      <c r="GA177" s="146">
        <f>SUM(GA137, -GA142)</f>
        <v>7.4800000000000005E-2</v>
      </c>
      <c r="GB177" s="208">
        <f>SUM(GB136, -GB139)</f>
        <v>8.3600000000000008E-2</v>
      </c>
      <c r="GC177" s="179">
        <f>SUM(GC141, -GC142)</f>
        <v>7.51E-2</v>
      </c>
      <c r="GD177" s="146">
        <f>SUM(GD136, -GD138)</f>
        <v>7.4899999999999994E-2</v>
      </c>
      <c r="GE177" s="247">
        <f>SUM(GE137, -GE141)</f>
        <v>7.0800000000000002E-2</v>
      </c>
      <c r="GF177" s="176">
        <f>SUM(GF137, -GF140)</f>
        <v>9.01E-2</v>
      </c>
      <c r="GG177" s="226">
        <f>SUM(GG137, -GG140)</f>
        <v>8.7099999999999997E-2</v>
      </c>
      <c r="GH177" s="94">
        <f>SUM(GH136, -GH138)</f>
        <v>7.46E-2</v>
      </c>
      <c r="GI177" s="271">
        <f>SUM(GI137, -GI141)</f>
        <v>8.4900000000000003E-2</v>
      </c>
      <c r="GJ177" s="246">
        <f>SUM(GJ137, -GJ141)</f>
        <v>7.1599999999999997E-2</v>
      </c>
      <c r="GK177" s="120">
        <f>SUM(GK137, -GK142)</f>
        <v>5.04E-2</v>
      </c>
      <c r="GL177" s="179">
        <f>SUM(GL136, -GL137)</f>
        <v>0.08</v>
      </c>
      <c r="GM177" s="166">
        <f>SUM(GM137, -GM141)</f>
        <v>3.9E-2</v>
      </c>
      <c r="GN177" s="116">
        <f>SUM(GN136, -GN139)</f>
        <v>3.6199999999999996E-2</v>
      </c>
      <c r="GO177" s="175">
        <f>SUM(GO136, -GO141)</f>
        <v>4.24E-2</v>
      </c>
      <c r="GP177" s="116">
        <f>SUM(GP136, -GP139)</f>
        <v>5.0600000000000006E-2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200" t="s">
        <v>48</v>
      </c>
      <c r="FY178" s="123" t="s">
        <v>63</v>
      </c>
      <c r="FZ178" s="186" t="s">
        <v>59</v>
      </c>
      <c r="GA178" s="163" t="s">
        <v>53</v>
      </c>
      <c r="GB178" s="168" t="s">
        <v>48</v>
      </c>
      <c r="GC178" s="186" t="s">
        <v>64</v>
      </c>
      <c r="GD178" s="163" t="s">
        <v>53</v>
      </c>
      <c r="GE178" s="168" t="s">
        <v>59</v>
      </c>
      <c r="GF178" s="174" t="s">
        <v>39</v>
      </c>
      <c r="GG178" s="228" t="s">
        <v>59</v>
      </c>
      <c r="GH178" s="45" t="s">
        <v>39</v>
      </c>
      <c r="GI178" s="143" t="s">
        <v>39</v>
      </c>
      <c r="GJ178" s="200" t="s">
        <v>67</v>
      </c>
      <c r="GK178" s="114" t="s">
        <v>46</v>
      </c>
      <c r="GL178" s="174" t="s">
        <v>46</v>
      </c>
      <c r="GM178" s="152" t="s">
        <v>39</v>
      </c>
      <c r="GN178" s="114" t="s">
        <v>67</v>
      </c>
      <c r="GO178" s="174" t="s">
        <v>63</v>
      </c>
      <c r="GP178" s="124" t="s">
        <v>54</v>
      </c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46">
        <f>SUM(FX136, -FX137)</f>
        <v>4.02E-2</v>
      </c>
      <c r="FY179" s="116">
        <f>SUM(FY138, -FY142)</f>
        <v>4.1300000000000003E-2</v>
      </c>
      <c r="FZ179" s="175">
        <f>SUM(FZ136, -FZ138)</f>
        <v>5.8599999999999999E-2</v>
      </c>
      <c r="GA179" s="144">
        <f>SUM(GA138, -GA142)</f>
        <v>7.4399999999999994E-2</v>
      </c>
      <c r="GB179" s="120">
        <f>SUM(GB136, -GB138)</f>
        <v>8.0600000000000005E-2</v>
      </c>
      <c r="GC179" s="179">
        <f>SUM(GC136, -GC139)</f>
        <v>6.83E-2</v>
      </c>
      <c r="GD179" s="144">
        <f>SUM(GD139, -GD142)</f>
        <v>7.3300000000000004E-2</v>
      </c>
      <c r="GE179" s="115">
        <f>SUM(GE136, -GE138)</f>
        <v>6.5799999999999997E-2</v>
      </c>
      <c r="GF179" s="176">
        <f>SUM(GF137, -GF139)</f>
        <v>8.2500000000000004E-2</v>
      </c>
      <c r="GG179" s="230">
        <f>SUM(GG136, -GG138)</f>
        <v>8.5199999999999998E-2</v>
      </c>
      <c r="GH179" s="93">
        <f>SUM(GH137, -GH140)</f>
        <v>6.4699999999999994E-2</v>
      </c>
      <c r="GI179" s="150">
        <f>SUM(GI137, -GI140)</f>
        <v>7.6399999999999996E-2</v>
      </c>
      <c r="GJ179" s="166">
        <f>SUM(GJ136, -GJ137)</f>
        <v>6.5299999999999997E-2</v>
      </c>
      <c r="GK179" s="247">
        <f>SUM(GK138, -GK142)</f>
        <v>4.7299999999999995E-2</v>
      </c>
      <c r="GL179" s="273">
        <f>SUM(GL138, -GL142)</f>
        <v>6.7599999999999993E-2</v>
      </c>
      <c r="GM179" s="144">
        <f>SUM(GM136, -GM140)</f>
        <v>3.3800000000000004E-2</v>
      </c>
      <c r="GN179" s="208">
        <f>SUM(GN136, -GN138)</f>
        <v>3.2000000000000001E-2</v>
      </c>
      <c r="GO179" s="176">
        <f>SUM(GO136, -GO140)</f>
        <v>3.7000000000000005E-2</v>
      </c>
      <c r="GP179" s="118">
        <f>SUM(GP137, -GP141)</f>
        <v>4.2700000000000002E-2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58" t="s">
        <v>39</v>
      </c>
      <c r="FY180" s="119" t="s">
        <v>39</v>
      </c>
      <c r="FZ180" s="182" t="s">
        <v>53</v>
      </c>
      <c r="GA180" s="154" t="s">
        <v>36</v>
      </c>
      <c r="GB180" s="168" t="s">
        <v>64</v>
      </c>
      <c r="GC180" s="186" t="s">
        <v>48</v>
      </c>
      <c r="GD180" s="200" t="s">
        <v>59</v>
      </c>
      <c r="GE180" s="123" t="s">
        <v>53</v>
      </c>
      <c r="GF180" s="186" t="s">
        <v>59</v>
      </c>
      <c r="GG180" s="231" t="s">
        <v>39</v>
      </c>
      <c r="GH180" s="27" t="s">
        <v>51</v>
      </c>
      <c r="GI180" s="165" t="s">
        <v>67</v>
      </c>
      <c r="GJ180" s="152" t="s">
        <v>39</v>
      </c>
      <c r="GK180" s="123" t="s">
        <v>40</v>
      </c>
      <c r="GL180" s="182" t="s">
        <v>53</v>
      </c>
      <c r="GM180" s="185" t="s">
        <v>54</v>
      </c>
      <c r="GN180" s="188" t="s">
        <v>44</v>
      </c>
      <c r="GO180" s="174" t="s">
        <v>39</v>
      </c>
      <c r="GP180" s="114" t="s">
        <v>63</v>
      </c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19">SUM(EC170, -EC177)</f>
        <v>0</v>
      </c>
      <c r="ED181" s="6">
        <f t="shared" si="319"/>
        <v>0</v>
      </c>
      <c r="EE181" s="6">
        <f t="shared" si="319"/>
        <v>0</v>
      </c>
      <c r="EF181" s="6">
        <f t="shared" si="319"/>
        <v>0</v>
      </c>
      <c r="EG181" s="6">
        <f t="shared" si="319"/>
        <v>0</v>
      </c>
      <c r="EH181" s="6">
        <f t="shared" si="319"/>
        <v>0</v>
      </c>
      <c r="EI181" s="6">
        <f t="shared" si="319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44">
        <f>SUM(FX139, -FX142)</f>
        <v>3.3300000000000003E-2</v>
      </c>
      <c r="FY181" s="116">
        <f>SUM(FY139, -FY142)</f>
        <v>3.3500000000000002E-2</v>
      </c>
      <c r="FZ181" s="176">
        <f>SUM(FZ139, -FZ142)</f>
        <v>5.7499999999999996E-2</v>
      </c>
      <c r="GA181" s="144">
        <f>SUM(GA137, -GA141)</f>
        <v>6.5799999999999997E-2</v>
      </c>
      <c r="GB181" s="120">
        <f>SUM(GB136, -GB137)</f>
        <v>7.3099999999999998E-2</v>
      </c>
      <c r="GC181" s="179">
        <f>SUM(GC136, -GC138)</f>
        <v>6.4200000000000007E-2</v>
      </c>
      <c r="GD181" s="153">
        <f>SUM(GD136, -GD137)</f>
        <v>7.1700000000000014E-2</v>
      </c>
      <c r="GE181" s="116">
        <f>SUM(GE139, -GE142)</f>
        <v>5.9700000000000003E-2</v>
      </c>
      <c r="GF181" s="175">
        <f>SUM(GF136, -GF138)</f>
        <v>6.1400000000000003E-2</v>
      </c>
      <c r="GG181" s="226">
        <f>SUM(GG137, -GG139)</f>
        <v>8.1299999999999997E-2</v>
      </c>
      <c r="GH181" s="15">
        <f>SUM(GH138, -GH142)</f>
        <v>5.8999999999999997E-2</v>
      </c>
      <c r="GI181" s="236">
        <f>SUM(GI136, -GI137)</f>
        <v>6.0300000000000006E-2</v>
      </c>
      <c r="GJ181" s="144">
        <f>SUM(GJ137, -GJ140)</f>
        <v>6.3500000000000001E-2</v>
      </c>
      <c r="GK181" s="120">
        <f>SUM(GK137, -GK141)</f>
        <v>4.3799999999999999E-2</v>
      </c>
      <c r="GL181" s="187">
        <f>SUM(GL137, -GL141)</f>
        <v>6.3299999999999995E-2</v>
      </c>
      <c r="GM181" s="148">
        <f>SUM(GM138, -GM141)</f>
        <v>3.27E-2</v>
      </c>
      <c r="GN181" s="120">
        <f>SUM(GN140, -GN142)</f>
        <v>3.1899999999999998E-2</v>
      </c>
      <c r="GO181" s="176">
        <f>SUM(GO136, -GO139)</f>
        <v>3.6000000000000004E-2</v>
      </c>
      <c r="GP181" s="116">
        <f>SUM(GP136, -GP138)</f>
        <v>4.2300000000000004E-2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320">SUM(GU170, -GU177)</f>
        <v>0</v>
      </c>
      <c r="GV181" s="6">
        <f t="shared" si="320"/>
        <v>0</v>
      </c>
      <c r="GW181" s="6">
        <f t="shared" si="320"/>
        <v>0</v>
      </c>
      <c r="GX181" s="6">
        <f t="shared" si="320"/>
        <v>0</v>
      </c>
      <c r="GY181" s="6">
        <f t="shared" si="320"/>
        <v>0</v>
      </c>
      <c r="GZ181" s="6">
        <f t="shared" si="320"/>
        <v>0</v>
      </c>
      <c r="HA181" s="6">
        <f t="shared" si="320"/>
        <v>0</v>
      </c>
      <c r="HC181" s="6">
        <f t="shared" ref="HC181:HH181" si="321">SUM(HC170, -HC177)</f>
        <v>0</v>
      </c>
      <c r="HD181" s="6">
        <f t="shared" si="321"/>
        <v>0</v>
      </c>
      <c r="HE181" s="6">
        <f t="shared" si="321"/>
        <v>0</v>
      </c>
      <c r="HF181" s="6">
        <f t="shared" si="321"/>
        <v>0</v>
      </c>
      <c r="HG181" s="6">
        <f t="shared" si="321"/>
        <v>0</v>
      </c>
      <c r="HH181" s="6">
        <f t="shared" si="321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22">SUM(JM170, -JM177)</f>
        <v>0</v>
      </c>
      <c r="JN181" s="6">
        <f t="shared" si="322"/>
        <v>0</v>
      </c>
      <c r="JO181" s="6">
        <f t="shared" si="322"/>
        <v>0</v>
      </c>
      <c r="JP181" s="6">
        <f t="shared" si="322"/>
        <v>0</v>
      </c>
      <c r="JQ181" s="6">
        <f t="shared" si="322"/>
        <v>0</v>
      </c>
      <c r="JR181" s="6">
        <f t="shared" si="322"/>
        <v>0</v>
      </c>
      <c r="JS181" s="6">
        <f t="shared" si="322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63" t="s">
        <v>63</v>
      </c>
      <c r="FY182" s="122" t="s">
        <v>44</v>
      </c>
      <c r="FZ182" s="174" t="s">
        <v>52</v>
      </c>
      <c r="GA182" s="163" t="s">
        <v>40</v>
      </c>
      <c r="GB182" s="119" t="s">
        <v>37</v>
      </c>
      <c r="GC182" s="199" t="s">
        <v>55</v>
      </c>
      <c r="GD182" s="152" t="s">
        <v>52</v>
      </c>
      <c r="GE182" s="119" t="s">
        <v>37</v>
      </c>
      <c r="GF182" s="184" t="s">
        <v>45</v>
      </c>
      <c r="GG182" s="231" t="s">
        <v>57</v>
      </c>
      <c r="GH182" s="45" t="s">
        <v>63</v>
      </c>
      <c r="GI182" s="159" t="s">
        <v>51</v>
      </c>
      <c r="GJ182" s="163" t="s">
        <v>53</v>
      </c>
      <c r="GK182" s="121" t="s">
        <v>45</v>
      </c>
      <c r="GL182" s="184" t="s">
        <v>45</v>
      </c>
      <c r="GM182" s="156" t="s">
        <v>51</v>
      </c>
      <c r="GN182" s="121" t="s">
        <v>38</v>
      </c>
      <c r="GO182" s="174" t="s">
        <v>67</v>
      </c>
      <c r="GP182" s="168" t="s">
        <v>41</v>
      </c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323">SUM(CD136, -CD137)</f>
        <v>5.4199999999999998E-2</v>
      </c>
      <c r="CE183" s="144">
        <f t="shared" si="323"/>
        <v>5.57E-2</v>
      </c>
      <c r="CF183" s="118">
        <f t="shared" si="323"/>
        <v>6.1299999999999993E-2</v>
      </c>
      <c r="CG183" s="178">
        <f t="shared" si="323"/>
        <v>6.88E-2</v>
      </c>
      <c r="CH183" s="148">
        <f t="shared" si="323"/>
        <v>6.6700000000000009E-2</v>
      </c>
      <c r="CI183" s="116">
        <f t="shared" si="323"/>
        <v>6.6099999999999992E-2</v>
      </c>
      <c r="CJ183" s="178">
        <f t="shared" si="323"/>
        <v>5.2999999999999999E-2</v>
      </c>
      <c r="CK183" s="148">
        <f t="shared" si="323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44">
        <f>SUM(FX140, -FX142)</f>
        <v>2.8300000000000002E-2</v>
      </c>
      <c r="FY183" s="120">
        <f>SUM(FY137, -FY141)</f>
        <v>2.6500000000000003E-2</v>
      </c>
      <c r="FZ183" s="175">
        <f>SUM(FZ140, -FZ142)</f>
        <v>5.1799999999999999E-2</v>
      </c>
      <c r="GA183" s="146">
        <f>SUM(GA138, -GA141)</f>
        <v>6.54E-2</v>
      </c>
      <c r="GB183" s="120">
        <f>SUM(GB141, -GB142)</f>
        <v>7.060000000000001E-2</v>
      </c>
      <c r="GC183" s="178">
        <f>SUM(GC142, -GC143)</f>
        <v>6.3999999999999987E-2</v>
      </c>
      <c r="GD183" s="153">
        <f>SUM(GD140, -GD142)</f>
        <v>6.83E-2</v>
      </c>
      <c r="GE183" s="120">
        <f>SUM(GE140, -GE142)</f>
        <v>5.4199999999999998E-2</v>
      </c>
      <c r="GF183" s="187">
        <f>SUM(GF138, -GF142)</f>
        <v>5.3999999999999999E-2</v>
      </c>
      <c r="GG183" s="226">
        <f>SUM(GG137, -GG138)</f>
        <v>6.0399999999999995E-2</v>
      </c>
      <c r="GH183" s="93">
        <f>SUM(GH137, -GH139)</f>
        <v>5.3699999999999998E-2</v>
      </c>
      <c r="GI183" s="151">
        <f>SUM(GI138, -GI142)</f>
        <v>5.6500000000000002E-2</v>
      </c>
      <c r="GJ183" s="166">
        <f>SUM(GJ138, -GJ142)</f>
        <v>5.4300000000000001E-2</v>
      </c>
      <c r="GK183" s="208">
        <f>SUM(GK139, -GK142)</f>
        <v>4.24E-2</v>
      </c>
      <c r="GL183" s="187">
        <f>SUM(GL139, -GL142)</f>
        <v>6.13E-2</v>
      </c>
      <c r="GM183" s="146">
        <f>SUM(GM139, -GM141)</f>
        <v>2.75E-2</v>
      </c>
      <c r="GN183" s="118">
        <f>SUM(GN137, -GN141)</f>
        <v>3.1099999999999996E-2</v>
      </c>
      <c r="GO183" s="187">
        <f>SUM(GO136, -GO138)</f>
        <v>3.1E-2</v>
      </c>
      <c r="GP183" s="120">
        <f>SUM(GP137, -GP140)</f>
        <v>4.0800000000000003E-2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54" t="s">
        <v>45</v>
      </c>
      <c r="FY184" s="122" t="s">
        <v>45</v>
      </c>
      <c r="FZ184" s="184" t="s">
        <v>38</v>
      </c>
      <c r="GA184" s="156" t="s">
        <v>51</v>
      </c>
      <c r="GB184" s="123" t="s">
        <v>40</v>
      </c>
      <c r="GC184" s="186" t="s">
        <v>59</v>
      </c>
      <c r="GD184" s="158" t="s">
        <v>37</v>
      </c>
      <c r="GE184" s="114" t="s">
        <v>39</v>
      </c>
      <c r="GF184" s="174" t="s">
        <v>57</v>
      </c>
      <c r="GG184" s="235" t="s">
        <v>51</v>
      </c>
      <c r="GH184" s="32" t="s">
        <v>53</v>
      </c>
      <c r="GI184" s="159" t="s">
        <v>45</v>
      </c>
      <c r="GJ184" s="156" t="s">
        <v>51</v>
      </c>
      <c r="GK184" s="114" t="s">
        <v>39</v>
      </c>
      <c r="GL184" s="182" t="s">
        <v>40</v>
      </c>
      <c r="GM184" s="164" t="s">
        <v>44</v>
      </c>
      <c r="GN184" s="119" t="s">
        <v>36</v>
      </c>
      <c r="GO184" s="184" t="s">
        <v>51</v>
      </c>
      <c r="GP184" s="119" t="s">
        <v>36</v>
      </c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324">SUM(CC137, -CC141)</f>
        <v>3.7400000000000003E-2</v>
      </c>
      <c r="CD185" s="179">
        <f t="shared" si="324"/>
        <v>3.95E-2</v>
      </c>
      <c r="CE185" s="146">
        <f t="shared" si="324"/>
        <v>3.9199999999999999E-2</v>
      </c>
      <c r="CF185" s="120">
        <f t="shared" si="324"/>
        <v>5.1799999999999999E-2</v>
      </c>
      <c r="CG185" s="179">
        <f t="shared" si="324"/>
        <v>4.3900000000000002E-2</v>
      </c>
      <c r="CH185" s="146">
        <f t="shared" si="324"/>
        <v>5.2000000000000005E-2</v>
      </c>
      <c r="CI185" s="120">
        <f t="shared" si="324"/>
        <v>4.9000000000000002E-2</v>
      </c>
      <c r="CJ185" s="179">
        <f t="shared" si="324"/>
        <v>3.6900000000000002E-2</v>
      </c>
      <c r="CK185" s="146">
        <f t="shared" si="324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166">
        <f>SUM(FX137, -FX141)</f>
        <v>2.5000000000000001E-2</v>
      </c>
      <c r="FY185" s="208">
        <f>SUM(FY137, -FY140)</f>
        <v>2.5700000000000001E-2</v>
      </c>
      <c r="FZ185" s="178">
        <f>SUM(FZ138, -FZ141)</f>
        <v>4.5100000000000001E-2</v>
      </c>
      <c r="GA185" s="146">
        <f>SUM(GA139, -GA142)</f>
        <v>6.4399999999999999E-2</v>
      </c>
      <c r="GB185" s="120">
        <f>SUM(GB137, -GB141)</f>
        <v>4.8899999999999999E-2</v>
      </c>
      <c r="GC185" s="175">
        <f>SUM(GC136, -GC137)</f>
        <v>4.9000000000000009E-2</v>
      </c>
      <c r="GD185" s="146">
        <f>SUM(GD141, -GD142)</f>
        <v>4.9799999999999997E-2</v>
      </c>
      <c r="GE185" s="116">
        <f>SUM(GE137, -GE140)</f>
        <v>5.0200000000000002E-2</v>
      </c>
      <c r="GF185" s="176">
        <f>SUM(GF137, -GF138)</f>
        <v>4.82E-2</v>
      </c>
      <c r="GG185" s="224">
        <f>SUM(GG138, -GG142)</f>
        <v>5.5400000000000005E-2</v>
      </c>
      <c r="GH185" s="219">
        <f>SUM(GH139, -GH142)</f>
        <v>4.0900000000000006E-2</v>
      </c>
      <c r="GI185" s="236">
        <f>SUM(GI138, -GI141)</f>
        <v>4.9600000000000005E-2</v>
      </c>
      <c r="GJ185" s="146">
        <f>SUM(GJ139, -GJ142)</f>
        <v>5.2199999999999996E-2</v>
      </c>
      <c r="GK185" s="116">
        <f>SUM(GK138, -GK141)</f>
        <v>4.07E-2</v>
      </c>
      <c r="GL185" s="179">
        <f>SUM(GL137, -GL140)</f>
        <v>5.4599999999999996E-2</v>
      </c>
      <c r="GM185" s="146">
        <f>SUM(GM141, -GM142)</f>
        <v>2.4E-2</v>
      </c>
      <c r="GN185" s="116">
        <f>SUM(GN141, -GN142)</f>
        <v>2.7900000000000001E-2</v>
      </c>
      <c r="GO185" s="179">
        <f>SUM(GO137, -GO141)</f>
        <v>2.1600000000000001E-2</v>
      </c>
      <c r="GP185" s="116">
        <f>SUM(GP140, -GP142)</f>
        <v>4.0300000000000002E-2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64" t="s">
        <v>51</v>
      </c>
      <c r="FY186" s="121" t="s">
        <v>57</v>
      </c>
      <c r="FZ186" s="186" t="s">
        <v>48</v>
      </c>
      <c r="GA186" s="156" t="s">
        <v>38</v>
      </c>
      <c r="GB186" s="188" t="s">
        <v>55</v>
      </c>
      <c r="GC186" s="184" t="s">
        <v>38</v>
      </c>
      <c r="GD186" s="156" t="s">
        <v>38</v>
      </c>
      <c r="GE186" s="121" t="s">
        <v>45</v>
      </c>
      <c r="GF186" s="184" t="s">
        <v>51</v>
      </c>
      <c r="GG186" s="235" t="s">
        <v>45</v>
      </c>
      <c r="GH186" s="27" t="s">
        <v>45</v>
      </c>
      <c r="GI186" s="143" t="s">
        <v>63</v>
      </c>
      <c r="GJ186" s="163" t="s">
        <v>47</v>
      </c>
      <c r="GK186" s="121" t="s">
        <v>38</v>
      </c>
      <c r="GL186" s="180" t="s">
        <v>36</v>
      </c>
      <c r="GM186" s="152" t="s">
        <v>57</v>
      </c>
      <c r="GN186" s="121" t="s">
        <v>51</v>
      </c>
      <c r="GO186" s="174" t="s">
        <v>57</v>
      </c>
      <c r="GP186" s="188" t="s">
        <v>44</v>
      </c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25">SUM(EC176, -EC183)</f>
        <v>0</v>
      </c>
      <c r="ED187" s="6">
        <f t="shared" si="325"/>
        <v>0</v>
      </c>
      <c r="EE187" s="6">
        <f t="shared" si="325"/>
        <v>0</v>
      </c>
      <c r="EF187" s="6">
        <f t="shared" si="325"/>
        <v>0</v>
      </c>
      <c r="EG187" s="6">
        <f t="shared" si="325"/>
        <v>0</v>
      </c>
      <c r="EH187" s="6">
        <f t="shared" si="325"/>
        <v>0</v>
      </c>
      <c r="EI187" s="6">
        <f t="shared" si="325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46">
        <f>SUM(FX138, -FX141)</f>
        <v>2.4799999999999999E-2</v>
      </c>
      <c r="FY187" s="116">
        <f>SUM(FY140, -FY142)</f>
        <v>2.5000000000000001E-2</v>
      </c>
      <c r="FZ187" s="179">
        <f>SUM(FZ136, -FZ137)</f>
        <v>4.4899999999999995E-2</v>
      </c>
      <c r="GA187" s="148">
        <f>SUM(GA139, -GA141)</f>
        <v>5.5399999999999998E-2</v>
      </c>
      <c r="GB187" s="118">
        <f>SUM(GB142, -GB143)</f>
        <v>4.5499999999999985E-2</v>
      </c>
      <c r="GC187" s="178">
        <f>SUM(GC137, -GC141)</f>
        <v>4.7299999999999995E-2</v>
      </c>
      <c r="GD187" s="148">
        <f>SUM(GD137, -GD141)</f>
        <v>4.07E-2</v>
      </c>
      <c r="GE187" s="208">
        <f>SUM(GE138, -GE141)</f>
        <v>4.5400000000000003E-2</v>
      </c>
      <c r="GF187" s="179">
        <f>SUM(GF138, -GF141)</f>
        <v>4.5699999999999998E-2</v>
      </c>
      <c r="GG187" s="234">
        <f>SUM(GG138, -GG141)</f>
        <v>3.8400000000000004E-2</v>
      </c>
      <c r="GH187" s="219">
        <f>SUM(GH138, -GH141)</f>
        <v>4.0800000000000003E-2</v>
      </c>
      <c r="GI187" s="150">
        <f>SUM(GI137, -GI139)</f>
        <v>4.7600000000000003E-2</v>
      </c>
      <c r="GJ187" s="146">
        <f>SUM(GJ138, -GJ141)</f>
        <v>4.7500000000000001E-2</v>
      </c>
      <c r="GK187" s="118">
        <f>SUM(GK139, -GK141)</f>
        <v>3.5799999999999998E-2</v>
      </c>
      <c r="GL187" s="176">
        <f>SUM(GL140, -GL142)</f>
        <v>3.95E-2</v>
      </c>
      <c r="GM187" s="144">
        <f>SUM(GM136, -GM139)</f>
        <v>2.3100000000000002E-2</v>
      </c>
      <c r="GN187" s="120">
        <f>SUM(GN137, -GN140)</f>
        <v>2.7099999999999999E-2</v>
      </c>
      <c r="GO187" s="176">
        <f>SUM(GO136, -GO137)</f>
        <v>2.0799999999999999E-2</v>
      </c>
      <c r="GP187" s="120">
        <f>SUM(GP141, -GP142)</f>
        <v>3.8400000000000004E-2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326">SUM(GU176, -GU183)</f>
        <v>0</v>
      </c>
      <c r="GV187" s="6">
        <f t="shared" si="326"/>
        <v>0</v>
      </c>
      <c r="GW187" s="6">
        <f t="shared" si="326"/>
        <v>0</v>
      </c>
      <c r="GX187" s="6">
        <f t="shared" si="326"/>
        <v>0</v>
      </c>
      <c r="GY187" s="6">
        <f t="shared" si="326"/>
        <v>0</v>
      </c>
      <c r="GZ187" s="6">
        <f t="shared" si="326"/>
        <v>0</v>
      </c>
      <c r="HA187" s="6">
        <f t="shared" si="326"/>
        <v>0</v>
      </c>
      <c r="HC187" s="6">
        <f t="shared" ref="HC187:HH187" si="327">SUM(HC176, -HC183)</f>
        <v>0</v>
      </c>
      <c r="HD187" s="6">
        <f t="shared" si="327"/>
        <v>0</v>
      </c>
      <c r="HE187" s="6">
        <f t="shared" si="327"/>
        <v>0</v>
      </c>
      <c r="HF187" s="6">
        <f t="shared" si="327"/>
        <v>0</v>
      </c>
      <c r="HG187" s="6">
        <f t="shared" si="327"/>
        <v>0</v>
      </c>
      <c r="HH187" s="6">
        <f t="shared" si="327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28">SUM(JM176, -JM183)</f>
        <v>0</v>
      </c>
      <c r="JN187" s="6">
        <f t="shared" si="328"/>
        <v>0</v>
      </c>
      <c r="JO187" s="6">
        <f t="shared" si="328"/>
        <v>0</v>
      </c>
      <c r="JP187" s="6">
        <f t="shared" si="328"/>
        <v>0</v>
      </c>
      <c r="JQ187" s="6">
        <f t="shared" si="328"/>
        <v>0</v>
      </c>
      <c r="JR187" s="6">
        <f t="shared" si="328"/>
        <v>0</v>
      </c>
      <c r="JS187" s="6">
        <f t="shared" si="328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56" t="s">
        <v>57</v>
      </c>
      <c r="FY188" s="188" t="s">
        <v>52</v>
      </c>
      <c r="FZ188" s="182" t="s">
        <v>40</v>
      </c>
      <c r="GA188" s="152" t="s">
        <v>52</v>
      </c>
      <c r="GB188" s="122" t="s">
        <v>36</v>
      </c>
      <c r="GC188" s="183" t="s">
        <v>36</v>
      </c>
      <c r="GD188" s="154" t="s">
        <v>36</v>
      </c>
      <c r="GE188" s="114" t="s">
        <v>63</v>
      </c>
      <c r="GF188" s="184" t="s">
        <v>84</v>
      </c>
      <c r="GG188" s="259" t="s">
        <v>37</v>
      </c>
      <c r="GH188" s="36" t="s">
        <v>67</v>
      </c>
      <c r="GI188" s="157" t="s">
        <v>53</v>
      </c>
      <c r="GJ188" s="156" t="s">
        <v>45</v>
      </c>
      <c r="GK188" s="123" t="s">
        <v>53</v>
      </c>
      <c r="GL188" s="174" t="s">
        <v>52</v>
      </c>
      <c r="GM188" s="163" t="s">
        <v>40</v>
      </c>
      <c r="GN188" s="121" t="s">
        <v>84</v>
      </c>
      <c r="GO188" s="184" t="s">
        <v>84</v>
      </c>
      <c r="GP188" s="168" t="s">
        <v>59</v>
      </c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44">
        <f>SUM(FX141, -FX142)</f>
        <v>2.2700000000000001E-2</v>
      </c>
      <c r="FY189" s="115">
        <f>SUM(FY141, -FY142)</f>
        <v>2.4199999999999999E-2</v>
      </c>
      <c r="FZ189" s="179">
        <f>SUM(FZ139, -FZ141)</f>
        <v>3.2600000000000004E-2</v>
      </c>
      <c r="GA189" s="153">
        <f>SUM(GA140, -GA142)</f>
        <v>5.0699999999999995E-2</v>
      </c>
      <c r="GB189" s="116">
        <f>SUM(GB138, -GB141)</f>
        <v>4.1399999999999999E-2</v>
      </c>
      <c r="GC189" s="176">
        <f>SUM(GC138, -GC141)</f>
        <v>3.2099999999999997E-2</v>
      </c>
      <c r="GD189" s="144">
        <f>SUM(GD138, -GD141)</f>
        <v>3.7500000000000006E-2</v>
      </c>
      <c r="GE189" s="116">
        <f>SUM(GE137, -GE139)</f>
        <v>4.4700000000000004E-2</v>
      </c>
      <c r="GF189" s="176">
        <f>SUM(GF138, -GF140)</f>
        <v>4.19E-2</v>
      </c>
      <c r="GG189" s="224">
        <f>SUM(GG139, -GG142)</f>
        <v>3.4500000000000003E-2</v>
      </c>
      <c r="GH189" s="219">
        <f>SUM(GH136, -GH137)</f>
        <v>3.9000000000000007E-2</v>
      </c>
      <c r="GI189" s="236">
        <f>SUM(GI139, -GI142)</f>
        <v>4.4200000000000003E-2</v>
      </c>
      <c r="GJ189" s="166">
        <f>SUM(GJ139, -GJ141)</f>
        <v>4.5399999999999996E-2</v>
      </c>
      <c r="GK189" s="208">
        <f>SUM(GK137, -GK140)</f>
        <v>3.5299999999999998E-2</v>
      </c>
      <c r="GL189" s="175">
        <f>SUM(GL138, -GL141)</f>
        <v>3.6799999999999999E-2</v>
      </c>
      <c r="GM189" s="146">
        <f>SUM(GM137, -GM140)</f>
        <v>2.2199999999999998E-2</v>
      </c>
      <c r="GN189" s="116">
        <f>SUM(GN137, -GN139)</f>
        <v>1.9499999999999997E-2</v>
      </c>
      <c r="GO189" s="176">
        <f>SUM(GO137, -GO140)</f>
        <v>1.6200000000000003E-2</v>
      </c>
      <c r="GP189" s="115">
        <f>SUM(GP137, -GP139)</f>
        <v>2.7100000000000003E-2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54" t="s">
        <v>47</v>
      </c>
      <c r="FY190" s="122" t="s">
        <v>36</v>
      </c>
      <c r="FZ190" s="183" t="s">
        <v>46</v>
      </c>
      <c r="GA190" s="152" t="s">
        <v>39</v>
      </c>
      <c r="GB190" s="114" t="s">
        <v>39</v>
      </c>
      <c r="GC190" s="182" t="s">
        <v>40</v>
      </c>
      <c r="GD190" s="163" t="s">
        <v>40</v>
      </c>
      <c r="GE190" s="168" t="s">
        <v>67</v>
      </c>
      <c r="GF190" s="184" t="s">
        <v>38</v>
      </c>
      <c r="GG190" s="227" t="s">
        <v>53</v>
      </c>
      <c r="GH190" s="45" t="s">
        <v>57</v>
      </c>
      <c r="GI190" s="159" t="s">
        <v>38</v>
      </c>
      <c r="GJ190" s="163" t="s">
        <v>40</v>
      </c>
      <c r="GK190" s="114" t="s">
        <v>52</v>
      </c>
      <c r="GL190" s="182" t="s">
        <v>84</v>
      </c>
      <c r="GM190" s="152" t="s">
        <v>67</v>
      </c>
      <c r="GN190" s="114" t="s">
        <v>57</v>
      </c>
      <c r="GO190" s="184" t="s">
        <v>38</v>
      </c>
      <c r="GP190" s="123" t="s">
        <v>53</v>
      </c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46">
        <f>SUM(FX137, -FX140)</f>
        <v>1.9400000000000001E-2</v>
      </c>
      <c r="FY191" s="116">
        <f>SUM(FY137, -FY139)</f>
        <v>1.72E-2</v>
      </c>
      <c r="FZ191" s="273">
        <f>SUM(FZ137, -FZ140)</f>
        <v>3.1899999999999998E-2</v>
      </c>
      <c r="GA191" s="144">
        <f>SUM(GA140, -GA141)</f>
        <v>4.1700000000000001E-2</v>
      </c>
      <c r="GB191" s="116">
        <f>SUM(GB139, -GB141)</f>
        <v>3.8400000000000004E-2</v>
      </c>
      <c r="GC191" s="179">
        <f>SUM(GC139, -GC141)</f>
        <v>2.8000000000000001E-2</v>
      </c>
      <c r="GD191" s="146">
        <f>SUM(GD139, -GD141)</f>
        <v>2.35E-2</v>
      </c>
      <c r="GE191" s="208">
        <f>SUM(GE136, -GE137)</f>
        <v>4.0399999999999998E-2</v>
      </c>
      <c r="GF191" s="178">
        <f>SUM(GF138, -GF139)</f>
        <v>3.4299999999999997E-2</v>
      </c>
      <c r="GG191" s="234">
        <f>SUM(GG140, -GG142)</f>
        <v>2.8700000000000003E-2</v>
      </c>
      <c r="GH191" s="93">
        <f>SUM(GH137, -GH138)</f>
        <v>3.5599999999999993E-2</v>
      </c>
      <c r="GI191" s="149">
        <f>SUM(GI138, -GI140)</f>
        <v>4.1099999999999998E-2</v>
      </c>
      <c r="GJ191" s="146">
        <f>SUM(GJ138, -GJ140)</f>
        <v>3.9399999999999998E-2</v>
      </c>
      <c r="GK191" s="115">
        <f>SUM(GK138, -GK140)</f>
        <v>3.2199999999999999E-2</v>
      </c>
      <c r="GL191" s="176">
        <f>SUM(GL137, -GL139)</f>
        <v>3.2799999999999996E-2</v>
      </c>
      <c r="GM191" s="166">
        <f>SUM(GM136, -GM138)</f>
        <v>1.7900000000000006E-2</v>
      </c>
      <c r="GN191" s="116">
        <f>SUM(GN136, -GN137)</f>
        <v>1.67E-2</v>
      </c>
      <c r="GO191" s="178">
        <f>SUM(GO137, -GO139)</f>
        <v>1.5200000000000002E-2</v>
      </c>
      <c r="GP191" s="208">
        <f>SUM(GP138, -GP141)</f>
        <v>2.3899999999999998E-2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64" t="s">
        <v>53</v>
      </c>
      <c r="FY192" s="123" t="s">
        <v>53</v>
      </c>
      <c r="FZ192" s="174" t="s">
        <v>39</v>
      </c>
      <c r="GA192" s="154" t="s">
        <v>46</v>
      </c>
      <c r="GB192" s="121" t="s">
        <v>38</v>
      </c>
      <c r="GC192" s="184" t="s">
        <v>57</v>
      </c>
      <c r="GD192" s="156" t="s">
        <v>57</v>
      </c>
      <c r="GE192" s="122" t="s">
        <v>44</v>
      </c>
      <c r="GF192" s="180" t="s">
        <v>36</v>
      </c>
      <c r="GG192" s="235" t="s">
        <v>84</v>
      </c>
      <c r="GH192" s="11" t="s">
        <v>37</v>
      </c>
      <c r="GI192" s="157" t="s">
        <v>47</v>
      </c>
      <c r="GJ192" s="156" t="s">
        <v>38</v>
      </c>
      <c r="GK192" s="121" t="s">
        <v>51</v>
      </c>
      <c r="GL192" s="199" t="s">
        <v>44</v>
      </c>
      <c r="GM192" s="158" t="s">
        <v>37</v>
      </c>
      <c r="GN192" s="168" t="s">
        <v>41</v>
      </c>
      <c r="GO192" s="181" t="s">
        <v>54</v>
      </c>
      <c r="GP192" s="114" t="s">
        <v>67</v>
      </c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29">SUM(EC182, -EC189)</f>
        <v>0</v>
      </c>
      <c r="ED193" s="6">
        <f t="shared" si="329"/>
        <v>0</v>
      </c>
      <c r="EE193" s="6">
        <f t="shared" si="329"/>
        <v>0</v>
      </c>
      <c r="EF193" s="6">
        <f t="shared" si="329"/>
        <v>0</v>
      </c>
      <c r="EG193" s="6">
        <f t="shared" si="329"/>
        <v>0</v>
      </c>
      <c r="EH193" s="6">
        <f t="shared" si="329"/>
        <v>0</v>
      </c>
      <c r="EI193" s="6">
        <f t="shared" si="329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44">
        <f>SUM(FX138, -FX140)</f>
        <v>1.9199999999999998E-2</v>
      </c>
      <c r="FY193" s="116">
        <f>SUM(FY138, -FY141)</f>
        <v>1.7100000000000001E-2</v>
      </c>
      <c r="FZ193" s="176">
        <f>SUM(FZ140, -FZ141)</f>
        <v>2.69E-2</v>
      </c>
      <c r="GA193" s="246">
        <f>SUM(GA137, -GA140)</f>
        <v>2.41E-2</v>
      </c>
      <c r="GB193" s="118">
        <f>SUM(GB140, -GB141)</f>
        <v>3.2000000000000001E-2</v>
      </c>
      <c r="GC193" s="176">
        <f>SUM(GC137, -GC140)</f>
        <v>2.7999999999999997E-2</v>
      </c>
      <c r="GD193" s="144">
        <f>SUM(GD137, -GD140)</f>
        <v>2.2199999999999998E-2</v>
      </c>
      <c r="GE193" s="120">
        <f>SUM(GE141, -GE142)</f>
        <v>3.3599999999999998E-2</v>
      </c>
      <c r="GF193" s="176">
        <f>SUM(GF139, -GF142)</f>
        <v>1.9700000000000002E-2</v>
      </c>
      <c r="GG193" s="226">
        <f>SUM(GG138, -GG140)</f>
        <v>2.6700000000000002E-2</v>
      </c>
      <c r="GH193" s="15">
        <f>SUM(GH140, -GH142)</f>
        <v>2.9900000000000003E-2</v>
      </c>
      <c r="GI193" s="151">
        <f>SUM(GI139, -GI141)</f>
        <v>3.73E-2</v>
      </c>
      <c r="GJ193" s="148">
        <f>SUM(GJ139, -GJ140)</f>
        <v>3.73E-2</v>
      </c>
      <c r="GK193" s="120">
        <f>SUM(GK139, -GK140)</f>
        <v>2.7300000000000001E-2</v>
      </c>
      <c r="GL193" s="179">
        <f>SUM(GL141, -GL142)</f>
        <v>3.0800000000000001E-2</v>
      </c>
      <c r="GM193" s="146">
        <f>SUM(GM140, -GM141)</f>
        <v>1.6799999999999999E-2</v>
      </c>
      <c r="GN193" s="120">
        <f>SUM(GN138, -GN141)</f>
        <v>1.5800000000000002E-2</v>
      </c>
      <c r="GO193" s="178">
        <f>SUM(GO138, -GO141)</f>
        <v>1.14E-2</v>
      </c>
      <c r="GP193" s="208">
        <f>SUM(GP136, -GP137)</f>
        <v>2.35E-2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330">SUM(GU182, -GU189)</f>
        <v>0</v>
      </c>
      <c r="GV193" s="6">
        <f t="shared" si="330"/>
        <v>0</v>
      </c>
      <c r="GW193" s="6">
        <f t="shared" si="330"/>
        <v>0</v>
      </c>
      <c r="GX193" s="6">
        <f t="shared" si="330"/>
        <v>0</v>
      </c>
      <c r="GY193" s="6">
        <f t="shared" si="330"/>
        <v>0</v>
      </c>
      <c r="GZ193" s="6">
        <f t="shared" si="330"/>
        <v>0</v>
      </c>
      <c r="HA193" s="6">
        <f t="shared" si="330"/>
        <v>0</v>
      </c>
      <c r="HC193" s="6">
        <f t="shared" ref="HC193:HH193" si="331">SUM(HC182, -HC189)</f>
        <v>0</v>
      </c>
      <c r="HD193" s="6">
        <f t="shared" si="331"/>
        <v>0</v>
      </c>
      <c r="HE193" s="6">
        <f t="shared" si="331"/>
        <v>0</v>
      </c>
      <c r="HF193" s="6">
        <f t="shared" si="331"/>
        <v>0</v>
      </c>
      <c r="HG193" s="6">
        <f t="shared" si="331"/>
        <v>0</v>
      </c>
      <c r="HH193" s="6">
        <f t="shared" si="331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32">SUM(JM182, -JM189)</f>
        <v>0</v>
      </c>
      <c r="JN193" s="6">
        <f t="shared" si="332"/>
        <v>0</v>
      </c>
      <c r="JO193" s="6">
        <f t="shared" si="332"/>
        <v>0</v>
      </c>
      <c r="JP193" s="6">
        <f t="shared" si="332"/>
        <v>0</v>
      </c>
      <c r="JQ193" s="6">
        <f t="shared" si="332"/>
        <v>0</v>
      </c>
      <c r="JR193" s="6">
        <f t="shared" si="332"/>
        <v>0</v>
      </c>
      <c r="JS193" s="6">
        <f t="shared" si="332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54" t="s">
        <v>36</v>
      </c>
      <c r="FY194" s="123" t="s">
        <v>84</v>
      </c>
      <c r="FZ194" s="183" t="s">
        <v>47</v>
      </c>
      <c r="GA194" s="163" t="s">
        <v>63</v>
      </c>
      <c r="GB194" s="123" t="s">
        <v>84</v>
      </c>
      <c r="GC194" s="174" t="s">
        <v>39</v>
      </c>
      <c r="GD194" s="154" t="s">
        <v>46</v>
      </c>
      <c r="GE194" s="123" t="s">
        <v>47</v>
      </c>
      <c r="GF194" s="186" t="s">
        <v>67</v>
      </c>
      <c r="GG194" s="228" t="s">
        <v>67</v>
      </c>
      <c r="GH194" s="27" t="s">
        <v>38</v>
      </c>
      <c r="GI194" s="143" t="s">
        <v>57</v>
      </c>
      <c r="GJ194" s="152" t="s">
        <v>57</v>
      </c>
      <c r="GK194" s="188" t="s">
        <v>44</v>
      </c>
      <c r="GL194" s="184" t="s">
        <v>51</v>
      </c>
      <c r="GM194" s="152" t="s">
        <v>63</v>
      </c>
      <c r="GN194" s="121" t="s">
        <v>59</v>
      </c>
      <c r="GO194" s="184" t="s">
        <v>59</v>
      </c>
      <c r="GP194" s="123" t="s">
        <v>40</v>
      </c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44">
        <f>SUM(FX137, -FX139)</f>
        <v>1.4400000000000001E-2</v>
      </c>
      <c r="FY195" s="116">
        <f>SUM(FY138, -FY140)</f>
        <v>1.6299999999999999E-2</v>
      </c>
      <c r="FZ195" s="179">
        <f>SUM(FZ137, -FZ139)</f>
        <v>2.6200000000000001E-2</v>
      </c>
      <c r="GA195" s="144">
        <f>SUM(GA138, -GA140)</f>
        <v>2.3700000000000002E-2</v>
      </c>
      <c r="GB195" s="116">
        <f>SUM(GB137, -GB140)</f>
        <v>1.6900000000000002E-2</v>
      </c>
      <c r="GC195" s="176">
        <f>SUM(GC140, -GC141)</f>
        <v>1.9300000000000001E-2</v>
      </c>
      <c r="GD195" s="246">
        <f>SUM(GD138, -GD140)</f>
        <v>1.9000000000000003E-2</v>
      </c>
      <c r="GE195" s="120">
        <f>SUM(GE139, -GE141)</f>
        <v>2.6099999999999998E-2</v>
      </c>
      <c r="GF195" s="187">
        <f>SUM(GF136, -GF137)</f>
        <v>1.3200000000000003E-2</v>
      </c>
      <c r="GG195" s="234">
        <f>SUM(GG136, -GG137)</f>
        <v>2.4800000000000003E-2</v>
      </c>
      <c r="GH195" s="96">
        <f>SUM(GH138, -GH140)</f>
        <v>2.9099999999999997E-2</v>
      </c>
      <c r="GI195" s="150">
        <f>SUM(GI137, -GI138)</f>
        <v>3.5299999999999998E-2</v>
      </c>
      <c r="GJ195" s="144">
        <f>SUM(GJ137, -GJ139)</f>
        <v>2.6200000000000001E-2</v>
      </c>
      <c r="GK195" s="120">
        <f>SUM(GK140, -GK142)</f>
        <v>1.5099999999999999E-2</v>
      </c>
      <c r="GL195" s="179">
        <f>SUM(GL139, -GL141)</f>
        <v>3.0499999999999999E-2</v>
      </c>
      <c r="GM195" s="144">
        <f>SUM(GM136, -GM137)</f>
        <v>1.1600000000000006E-2</v>
      </c>
      <c r="GN195" s="115">
        <f>SUM(GN137, -GN138)</f>
        <v>1.5299999999999998E-2</v>
      </c>
      <c r="GO195" s="175">
        <f>SUM(GO137, -GO138)</f>
        <v>1.0200000000000001E-2</v>
      </c>
      <c r="GP195" s="120">
        <f>SUM(GP138, -GP140)</f>
        <v>2.1999999999999999E-2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64" t="s">
        <v>37</v>
      </c>
      <c r="FY196" s="122" t="s">
        <v>47</v>
      </c>
      <c r="FZ196" s="180" t="s">
        <v>37</v>
      </c>
      <c r="GA196" s="156" t="s">
        <v>57</v>
      </c>
      <c r="GB196" s="123" t="s">
        <v>63</v>
      </c>
      <c r="GC196" s="184" t="s">
        <v>84</v>
      </c>
      <c r="GD196" s="152" t="s">
        <v>39</v>
      </c>
      <c r="GE196" s="114" t="s">
        <v>57</v>
      </c>
      <c r="GF196" s="182" t="s">
        <v>47</v>
      </c>
      <c r="GG196" s="235" t="s">
        <v>38</v>
      </c>
      <c r="GH196" s="32" t="s">
        <v>47</v>
      </c>
      <c r="GI196" s="157" t="s">
        <v>40</v>
      </c>
      <c r="GJ196" s="152" t="s">
        <v>63</v>
      </c>
      <c r="GK196" s="188" t="s">
        <v>37</v>
      </c>
      <c r="GL196" s="174" t="s">
        <v>39</v>
      </c>
      <c r="GM196" s="163" t="s">
        <v>84</v>
      </c>
      <c r="GN196" s="124" t="s">
        <v>54</v>
      </c>
      <c r="GO196" s="180" t="s">
        <v>37</v>
      </c>
      <c r="GP196" s="168" t="s">
        <v>64</v>
      </c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46">
        <f>SUM(FX138, -FX139)</f>
        <v>1.4199999999999999E-2</v>
      </c>
      <c r="FY197" s="120">
        <f>SUM(FY137, -FY138)</f>
        <v>9.4000000000000021E-3</v>
      </c>
      <c r="FZ197" s="179">
        <f>SUM(FZ141, -FZ142)</f>
        <v>2.4899999999999995E-2</v>
      </c>
      <c r="GA197" s="144">
        <f>SUM(GA139, -GA140)</f>
        <v>1.37E-2</v>
      </c>
      <c r="GB197" s="116">
        <f>SUM(GB137, -GB139)</f>
        <v>1.0500000000000002E-2</v>
      </c>
      <c r="GC197" s="176">
        <f>SUM(GC137, -GC139)</f>
        <v>1.9299999999999998E-2</v>
      </c>
      <c r="GD197" s="144">
        <f>SUM(GD140, -GD141)</f>
        <v>1.8499999999999999E-2</v>
      </c>
      <c r="GE197" s="116">
        <f>SUM(GE137, -GE138)</f>
        <v>2.5399999999999999E-2</v>
      </c>
      <c r="GF197" s="179">
        <f>SUM(GF140, -GF142)</f>
        <v>1.21E-2</v>
      </c>
      <c r="GG197" s="225">
        <f>SUM(GG138, -GG139)</f>
        <v>2.0900000000000002E-2</v>
      </c>
      <c r="GH197" s="15">
        <f>SUM(GH139, -GH141)</f>
        <v>2.2700000000000001E-2</v>
      </c>
      <c r="GI197" s="151">
        <f>SUM(GI139, -GI140)</f>
        <v>2.8799999999999999E-2</v>
      </c>
      <c r="GJ197" s="144">
        <f>SUM(GJ137, -GJ138)</f>
        <v>2.4100000000000003E-2</v>
      </c>
      <c r="GK197" s="120">
        <f>SUM(GK140, -GK141)</f>
        <v>8.5000000000000006E-3</v>
      </c>
      <c r="GL197" s="176">
        <f>SUM(GL138, -GL140)</f>
        <v>2.81E-2</v>
      </c>
      <c r="GM197" s="144">
        <f>SUM(GM137, -GM139)</f>
        <v>1.1499999999999996E-2</v>
      </c>
      <c r="GN197" s="118">
        <f>SUM(GN138, -GN140)</f>
        <v>1.18E-2</v>
      </c>
      <c r="GO197" s="179">
        <f>SUM(GO139, -GO141)</f>
        <v>6.3999999999999994E-3</v>
      </c>
      <c r="GP197" s="120">
        <f>SUM(GP137, -GP138)</f>
        <v>1.8800000000000004E-2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58" t="s">
        <v>38</v>
      </c>
      <c r="FY198" s="119" t="s">
        <v>37</v>
      </c>
      <c r="FZ198" s="184" t="s">
        <v>57</v>
      </c>
      <c r="GA198" s="154" t="s">
        <v>45</v>
      </c>
      <c r="GB198" s="122" t="s">
        <v>45</v>
      </c>
      <c r="GC198" s="184" t="s">
        <v>45</v>
      </c>
      <c r="GD198" s="156" t="s">
        <v>84</v>
      </c>
      <c r="GE198" s="121" t="s">
        <v>38</v>
      </c>
      <c r="GF198" s="180" t="s">
        <v>37</v>
      </c>
      <c r="GG198" s="259" t="s">
        <v>36</v>
      </c>
      <c r="GH198" s="18" t="s">
        <v>44</v>
      </c>
      <c r="GI198" s="155" t="s">
        <v>37</v>
      </c>
      <c r="GJ198" s="158" t="s">
        <v>37</v>
      </c>
      <c r="GK198" s="123" t="s">
        <v>84</v>
      </c>
      <c r="GL198" s="182" t="s">
        <v>63</v>
      </c>
      <c r="GM198" s="200" t="s">
        <v>41</v>
      </c>
      <c r="GN198" s="123" t="s">
        <v>40</v>
      </c>
      <c r="GO198" s="186" t="s">
        <v>64</v>
      </c>
      <c r="GP198" s="121" t="s">
        <v>51</v>
      </c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48">
        <f>SUM(FX139, -FX141)</f>
        <v>1.06E-2</v>
      </c>
      <c r="FY199" s="120">
        <f>SUM(FY139, -FY141)</f>
        <v>9.2999999999999992E-3</v>
      </c>
      <c r="FZ199" s="176">
        <f>SUM(FZ138, -FZ140)</f>
        <v>1.8200000000000001E-2</v>
      </c>
      <c r="GA199" s="166">
        <f>SUM(GA137, -GA139)</f>
        <v>1.04E-2</v>
      </c>
      <c r="GB199" s="208">
        <f>SUM(GB138, -GB140)</f>
        <v>9.3999999999999986E-3</v>
      </c>
      <c r="GC199" s="187">
        <f>SUM(GC137, -GC138)</f>
        <v>1.5199999999999998E-2</v>
      </c>
      <c r="GD199" s="144">
        <f>SUM(GD137, -GD139)</f>
        <v>1.7199999999999997E-2</v>
      </c>
      <c r="GE199" s="118">
        <f>SUM(GE138, -GE140)</f>
        <v>2.4800000000000003E-2</v>
      </c>
      <c r="GF199" s="179">
        <f>SUM(GF139, -GF141)</f>
        <v>1.14E-2</v>
      </c>
      <c r="GG199" s="226">
        <f>SUM(GG139, -GG141)</f>
        <v>1.7500000000000002E-2</v>
      </c>
      <c r="GH199" s="15">
        <f>SUM(GH141, -GH142)</f>
        <v>1.8200000000000001E-2</v>
      </c>
      <c r="GI199" s="151">
        <f>SUM(GI140, -GI142)</f>
        <v>1.54E-2</v>
      </c>
      <c r="GJ199" s="146">
        <f>SUM(GJ140, -GJ142)</f>
        <v>1.49E-2</v>
      </c>
      <c r="GK199" s="116">
        <f>SUM(GK137, -GK139)</f>
        <v>7.9999999999999967E-3</v>
      </c>
      <c r="GL199" s="176">
        <f>SUM(GL137, -GL138)</f>
        <v>2.6499999999999996E-2</v>
      </c>
      <c r="GM199" s="146">
        <f>SUM(GM138, -GM140)</f>
        <v>1.5899999999999997E-2</v>
      </c>
      <c r="GN199" s="120">
        <f>SUM(GN139, -GN141)</f>
        <v>1.1600000000000001E-2</v>
      </c>
      <c r="GO199" s="179">
        <f>SUM(GO138, -GO140)</f>
        <v>6.0000000000000019E-3</v>
      </c>
      <c r="GP199" s="120">
        <f>SUM(GP139, -GP141)</f>
        <v>1.5599999999999999E-2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63" t="s">
        <v>84</v>
      </c>
      <c r="FY200" s="119" t="s">
        <v>38</v>
      </c>
      <c r="FZ200" s="183" t="s">
        <v>45</v>
      </c>
      <c r="GA200" s="163" t="s">
        <v>84</v>
      </c>
      <c r="GB200" s="123" t="s">
        <v>47</v>
      </c>
      <c r="GC200" s="183" t="s">
        <v>46</v>
      </c>
      <c r="GD200" s="154" t="s">
        <v>47</v>
      </c>
      <c r="GE200" s="119" t="s">
        <v>36</v>
      </c>
      <c r="GF200" s="199" t="s">
        <v>44</v>
      </c>
      <c r="GG200" s="232" t="s">
        <v>44</v>
      </c>
      <c r="GH200" s="27" t="s">
        <v>84</v>
      </c>
      <c r="GI200" s="159" t="s">
        <v>84</v>
      </c>
      <c r="GJ200" s="158" t="s">
        <v>36</v>
      </c>
      <c r="GK200" s="119" t="s">
        <v>36</v>
      </c>
      <c r="GL200" s="184" t="s">
        <v>38</v>
      </c>
      <c r="GM200" s="156" t="s">
        <v>38</v>
      </c>
      <c r="GN200" s="123" t="s">
        <v>53</v>
      </c>
      <c r="GO200" s="182" t="s">
        <v>53</v>
      </c>
      <c r="GP200" s="121" t="s">
        <v>38</v>
      </c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33">SUM(EC190, -EC197)</f>
        <v>0</v>
      </c>
      <c r="ED201" s="6">
        <f t="shared" si="333"/>
        <v>0</v>
      </c>
      <c r="EE201" s="6">
        <f t="shared" si="333"/>
        <v>0</v>
      </c>
      <c r="EF201" s="6">
        <f t="shared" si="333"/>
        <v>0</v>
      </c>
      <c r="EG201" s="6">
        <f t="shared" si="333"/>
        <v>0</v>
      </c>
      <c r="EH201" s="6">
        <f t="shared" si="333"/>
        <v>0</v>
      </c>
      <c r="EI201" s="6">
        <f t="shared" si="333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44">
        <f>SUM(FX140, -FX141)</f>
        <v>5.5999999999999999E-3</v>
      </c>
      <c r="FY201" s="118">
        <f>SUM(FY139, -FY140)</f>
        <v>8.5000000000000006E-3</v>
      </c>
      <c r="FZ201" s="187">
        <f>SUM(FZ137, -FZ138)</f>
        <v>1.37E-2</v>
      </c>
      <c r="GA201" s="144">
        <f>SUM(GA138, -GA139)</f>
        <v>1.0000000000000002E-2</v>
      </c>
      <c r="GB201" s="120">
        <f>SUM(GB137, -GB138)</f>
        <v>7.5000000000000032E-3</v>
      </c>
      <c r="GC201" s="273">
        <f>SUM(GC138, -GC140)</f>
        <v>1.2799999999999999E-2</v>
      </c>
      <c r="GD201" s="146">
        <f>SUM(GD138, -GD139)</f>
        <v>1.4000000000000002E-2</v>
      </c>
      <c r="GE201" s="116">
        <f>SUM(GE140, -GE141)</f>
        <v>2.06E-2</v>
      </c>
      <c r="GF201" s="179">
        <f>SUM(GF141, -GF142)</f>
        <v>8.3000000000000001E-3</v>
      </c>
      <c r="GG201" s="224">
        <f>SUM(GG141, -GG142)</f>
        <v>1.7000000000000001E-2</v>
      </c>
      <c r="GH201" s="93">
        <f>SUM(GH138, -GH139)</f>
        <v>1.8099999999999998E-2</v>
      </c>
      <c r="GI201" s="150">
        <f>SUM(GI138, -GI139)</f>
        <v>1.2300000000000002E-2</v>
      </c>
      <c r="GJ201" s="144">
        <f>SUM(GJ140, -GJ141)</f>
        <v>8.0999999999999996E-3</v>
      </c>
      <c r="GK201" s="116">
        <f>SUM(GK141, -GK142)</f>
        <v>6.6E-3</v>
      </c>
      <c r="GL201" s="178">
        <f>SUM(GL139, -GL140)</f>
        <v>2.18E-2</v>
      </c>
      <c r="GM201" s="148">
        <f>SUM(GM139, -GM140)</f>
        <v>1.0700000000000001E-2</v>
      </c>
      <c r="GN201" s="208">
        <f>SUM(GN139, -GN140)</f>
        <v>7.6000000000000009E-3</v>
      </c>
      <c r="GO201" s="187">
        <f>SUM(GO140, -GO141)</f>
        <v>5.3999999999999986E-3</v>
      </c>
      <c r="GP201" s="118">
        <f>SUM(GP139, -GP140)</f>
        <v>1.37E-2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334">SUM(GU190, -GU197)</f>
        <v>0</v>
      </c>
      <c r="GV201" s="6">
        <f t="shared" si="334"/>
        <v>0</v>
      </c>
      <c r="GW201" s="6">
        <f t="shared" si="334"/>
        <v>0</v>
      </c>
      <c r="GX201" s="6">
        <f t="shared" si="334"/>
        <v>0</v>
      </c>
      <c r="GY201" s="6">
        <f t="shared" si="334"/>
        <v>0</v>
      </c>
      <c r="GZ201" s="6">
        <f t="shared" si="334"/>
        <v>0</v>
      </c>
      <c r="HA201" s="6">
        <f t="shared" si="334"/>
        <v>0</v>
      </c>
      <c r="HC201" s="6">
        <f t="shared" ref="HC201:HH201" si="335">SUM(HC190, -HC197)</f>
        <v>0</v>
      </c>
      <c r="HD201" s="6">
        <f t="shared" si="335"/>
        <v>0</v>
      </c>
      <c r="HE201" s="6">
        <f t="shared" si="335"/>
        <v>0</v>
      </c>
      <c r="HF201" s="6">
        <f t="shared" si="335"/>
        <v>0</v>
      </c>
      <c r="HG201" s="6">
        <f t="shared" si="335"/>
        <v>0</v>
      </c>
      <c r="HH201" s="6">
        <f t="shared" si="335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36">SUM(JM190, -JM197)</f>
        <v>0</v>
      </c>
      <c r="JN201" s="6">
        <f t="shared" si="336"/>
        <v>0</v>
      </c>
      <c r="JO201" s="6">
        <f t="shared" si="336"/>
        <v>0</v>
      </c>
      <c r="JP201" s="6">
        <f t="shared" si="336"/>
        <v>0</v>
      </c>
      <c r="JQ201" s="6">
        <f t="shared" si="336"/>
        <v>0</v>
      </c>
      <c r="JR201" s="6">
        <f t="shared" si="336"/>
        <v>0</v>
      </c>
      <c r="JS201" s="6">
        <f t="shared" si="336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58" t="s">
        <v>40</v>
      </c>
      <c r="FY202" s="123" t="s">
        <v>40</v>
      </c>
      <c r="FZ202" s="184" t="s">
        <v>84</v>
      </c>
      <c r="GA202" s="158" t="s">
        <v>37</v>
      </c>
      <c r="GB202" s="114" t="s">
        <v>57</v>
      </c>
      <c r="GC202" s="182" t="s">
        <v>63</v>
      </c>
      <c r="GD202" s="163" t="s">
        <v>63</v>
      </c>
      <c r="GE202" s="121" t="s">
        <v>84</v>
      </c>
      <c r="GF202" s="180" t="s">
        <v>40</v>
      </c>
      <c r="GG202" s="227" t="s">
        <v>47</v>
      </c>
      <c r="GH202" s="11" t="s">
        <v>36</v>
      </c>
      <c r="GI202" s="155" t="s">
        <v>36</v>
      </c>
      <c r="GJ202" s="154" t="s">
        <v>44</v>
      </c>
      <c r="GK202" s="114" t="s">
        <v>57</v>
      </c>
      <c r="GL202" s="180" t="s">
        <v>37</v>
      </c>
      <c r="GM202" s="163" t="s">
        <v>64</v>
      </c>
      <c r="GN202" s="168" t="s">
        <v>64</v>
      </c>
      <c r="GO202" s="186" t="s">
        <v>41</v>
      </c>
      <c r="GP202" s="123" t="s">
        <v>84</v>
      </c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46">
        <f>SUM(FX139, -FX140)</f>
        <v>5.0000000000000001E-3</v>
      </c>
      <c r="FY203" s="120">
        <f>SUM(FY138, -FY139)</f>
        <v>7.7999999999999996E-3</v>
      </c>
      <c r="FZ203" s="176">
        <f>SUM(FZ138, -FZ139)</f>
        <v>1.2499999999999999E-2</v>
      </c>
      <c r="GA203" s="146">
        <f>SUM(GA141, -GA142)</f>
        <v>9.0000000000000011E-3</v>
      </c>
      <c r="GB203" s="116">
        <f>SUM(GB139, -GB140)</f>
        <v>6.3999999999999994E-3</v>
      </c>
      <c r="GC203" s="176">
        <f>SUM(GC139, -GC140)</f>
        <v>8.6999999999999994E-3</v>
      </c>
      <c r="GD203" s="144">
        <f>SUM(GD139, -GD140)</f>
        <v>5.000000000000001E-3</v>
      </c>
      <c r="GE203" s="116">
        <f>SUM(GE138, -GE139)</f>
        <v>1.9300000000000001E-2</v>
      </c>
      <c r="GF203" s="179">
        <f>SUM(GF139, -GF140)</f>
        <v>7.6E-3</v>
      </c>
      <c r="GG203" s="224">
        <f>SUM(GG140, -GG141)</f>
        <v>1.17E-2</v>
      </c>
      <c r="GH203" s="93">
        <f>SUM(GH140, -GH141)</f>
        <v>1.17E-2</v>
      </c>
      <c r="GI203" s="150">
        <f>SUM(GI140, -GI141)</f>
        <v>8.5000000000000006E-3</v>
      </c>
      <c r="GJ203" s="146">
        <f>SUM(GJ141, -GJ142)</f>
        <v>6.8000000000000005E-3</v>
      </c>
      <c r="GK203" s="116">
        <f>SUM(GK138, -GK139)</f>
        <v>4.8999999999999981E-3</v>
      </c>
      <c r="GL203" s="179">
        <f>SUM(GL140, -GL141)</f>
        <v>8.6999999999999994E-3</v>
      </c>
      <c r="GM203" s="146">
        <f>SUM(GM137, -GM138)</f>
        <v>6.3E-3</v>
      </c>
      <c r="GN203" s="120">
        <f>SUM(GN138, -GN139)</f>
        <v>4.1999999999999989E-3</v>
      </c>
      <c r="GO203" s="179">
        <f>SUM(GO138, -GO139)</f>
        <v>5.000000000000001E-3</v>
      </c>
      <c r="GP203" s="116">
        <f>SUM(GP138, -GP139)</f>
        <v>8.2999999999999984E-3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54" t="s">
        <v>44</v>
      </c>
      <c r="FY204" s="121" t="s">
        <v>51</v>
      </c>
      <c r="FZ204" s="182" t="s">
        <v>63</v>
      </c>
      <c r="GA204" s="154" t="s">
        <v>47</v>
      </c>
      <c r="GB204" s="122" t="s">
        <v>46</v>
      </c>
      <c r="GC204" s="183" t="s">
        <v>47</v>
      </c>
      <c r="GD204" s="156" t="s">
        <v>45</v>
      </c>
      <c r="GE204" s="123" t="s">
        <v>40</v>
      </c>
      <c r="GF204" s="182" t="s">
        <v>53</v>
      </c>
      <c r="GG204" s="259" t="s">
        <v>40</v>
      </c>
      <c r="GH204" s="32" t="s">
        <v>40</v>
      </c>
      <c r="GI204" s="162" t="s">
        <v>44</v>
      </c>
      <c r="GJ204" s="163" t="s">
        <v>84</v>
      </c>
      <c r="GK204" s="123" t="s">
        <v>63</v>
      </c>
      <c r="GL204" s="174" t="s">
        <v>57</v>
      </c>
      <c r="GM204" s="200" t="s">
        <v>59</v>
      </c>
      <c r="GN204" s="188" t="s">
        <v>37</v>
      </c>
      <c r="GO204" s="180" t="s">
        <v>40</v>
      </c>
      <c r="GP204" s="119" t="s">
        <v>37</v>
      </c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48">
        <f>SUM(FX137, -FX138)</f>
        <v>2.0000000000000226E-4</v>
      </c>
      <c r="FY205" s="118">
        <f>SUM(FY140, -FY141)</f>
        <v>8.0000000000000004E-4</v>
      </c>
      <c r="FZ205" s="187">
        <f>SUM(FZ139, -FZ140)</f>
        <v>5.7000000000000002E-3</v>
      </c>
      <c r="GA205" s="148">
        <f>SUM(GA137, -GA138)</f>
        <v>3.9999999999999758E-4</v>
      </c>
      <c r="GB205" s="247">
        <f>SUM(GB138, -GB139)</f>
        <v>2.9999999999999992E-3</v>
      </c>
      <c r="GC205" s="178">
        <f>SUM(GC138, -GC139)</f>
        <v>4.0999999999999995E-3</v>
      </c>
      <c r="GD205" s="166">
        <f>SUM(GD137, -GD138)</f>
        <v>3.1999999999999945E-3</v>
      </c>
      <c r="GE205" s="118">
        <f>SUM(GE139, -GE140)</f>
        <v>5.4999999999999997E-3</v>
      </c>
      <c r="GF205" s="187">
        <f>SUM(GF140, -GF141)</f>
        <v>3.8000000000000004E-3</v>
      </c>
      <c r="GG205" s="225">
        <f>SUM(GG139, -GG140)</f>
        <v>5.7999999999999996E-3</v>
      </c>
      <c r="GH205" s="96">
        <f>SUM(GH139, -GH140)</f>
        <v>1.1000000000000001E-2</v>
      </c>
      <c r="GI205" s="149">
        <f>SUM(GI141, -GI142)</f>
        <v>6.8999999999999999E-3</v>
      </c>
      <c r="GJ205" s="166">
        <f>SUM(GJ138, -GJ139)</f>
        <v>2.0999999999999977E-3</v>
      </c>
      <c r="GK205" s="208">
        <f>SUM(GK137, -GK138)</f>
        <v>3.0999999999999986E-3</v>
      </c>
      <c r="GL205" s="187">
        <f>SUM(GL138, -GL139)</f>
        <v>6.3E-3</v>
      </c>
      <c r="GM205" s="246">
        <f>SUM(GM138, -GM139)</f>
        <v>5.1999999999999963E-3</v>
      </c>
      <c r="GN205" s="118">
        <f>SUM(GN140, -GN141)</f>
        <v>4.0000000000000001E-3</v>
      </c>
      <c r="GO205" s="178">
        <f>SUM(GO139, -GO140)</f>
        <v>1.0000000000000009E-3</v>
      </c>
      <c r="GP205" s="120">
        <f>SUM(GP140, -GP141)</f>
        <v>1.8999999999999998E-3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s="92">
        <v>-0.2</v>
      </c>
      <c r="BF219" s="92">
        <v>-0.18079999999999999</v>
      </c>
      <c r="BG219" s="48">
        <v>-0.17649999999999999</v>
      </c>
      <c r="BH219" s="48">
        <v>-0.19539999999999999</v>
      </c>
      <c r="BI219" s="92">
        <v>-0.21049999999999999</v>
      </c>
      <c r="BJ219" s="92">
        <v>-0.19059999999999999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2">
        <v>-0.19239999999999999</v>
      </c>
      <c r="BH220" s="92">
        <v>-0.19839999999999999</v>
      </c>
      <c r="BI220" s="48">
        <v>-0.23649999999999999</v>
      </c>
      <c r="BJ220" s="48">
        <v>-0.2021</v>
      </c>
      <c r="BK220" t="s">
        <v>62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2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2">
        <v>3.6400000000000002E-2</v>
      </c>
    </row>
    <row r="225" spans="21:62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2">
        <v>2.7E-2</v>
      </c>
      <c r="BF225" s="16">
        <v>3.1E-2</v>
      </c>
      <c r="BG225" s="92">
        <v>3.4599999999999999E-2</v>
      </c>
      <c r="BH225" s="92">
        <v>2.86E-2</v>
      </c>
      <c r="BI225" s="48">
        <v>2.2800000000000001E-2</v>
      </c>
      <c r="BJ225" s="35">
        <v>2.6200000000000001E-2</v>
      </c>
    </row>
    <row r="226" spans="21:62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2">
        <v>1.6500000000000001E-2</v>
      </c>
      <c r="BJ226" s="7">
        <v>2.12E-2</v>
      </c>
    </row>
    <row r="227" spans="21:62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</row>
    <row r="228" spans="21:62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</row>
    <row r="229" spans="21:62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</row>
    <row r="230" spans="21:62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</row>
  </sheetData>
  <customSheetViews>
    <customSheetView guid="{7FB8B549-326C-4BEC-8C8D-0E9173EDA60F}" scale="120" topLeftCell="GF48">
      <selection activeCell="GO43" sqref="GO4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2019-03-28T07:25:09Z</dcterms:modified>
</cp:coreProperties>
</file>