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Y203" i="1" l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GZ199" i="1"/>
  <c r="GW199" i="1"/>
  <c r="GQ199" i="1"/>
  <c r="GK199" i="1"/>
  <c r="GE199" i="1"/>
  <c r="GZ197" i="1"/>
  <c r="GZ201" i="1" s="1"/>
  <c r="GW197" i="1"/>
  <c r="GQ197" i="1"/>
  <c r="GQ201" i="1" s="1"/>
  <c r="GK197" i="1"/>
  <c r="GK201" i="1" s="1"/>
  <c r="GE197" i="1"/>
  <c r="GE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GZ191" i="1"/>
  <c r="GW191" i="1"/>
  <c r="GQ191" i="1"/>
  <c r="GK191" i="1"/>
  <c r="GE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GZ185" i="1"/>
  <c r="GW185" i="1"/>
  <c r="GQ185" i="1"/>
  <c r="GK185" i="1"/>
  <c r="GE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GZ179" i="1"/>
  <c r="GW179" i="1"/>
  <c r="GQ179" i="1"/>
  <c r="GK179" i="1"/>
  <c r="GE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GZ173" i="1"/>
  <c r="GW173" i="1"/>
  <c r="GQ173" i="1"/>
  <c r="GK173" i="1"/>
  <c r="GE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GZ167" i="1"/>
  <c r="GW167" i="1"/>
  <c r="GQ167" i="1"/>
  <c r="GK167" i="1"/>
  <c r="GE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GZ161" i="1"/>
  <c r="GW161" i="1"/>
  <c r="GQ161" i="1"/>
  <c r="GK161" i="1"/>
  <c r="GE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GZ114" i="1"/>
  <c r="GW114" i="1"/>
  <c r="GQ114" i="1"/>
  <c r="GK114" i="1"/>
  <c r="GE114" i="1"/>
  <c r="GZ112" i="1"/>
  <c r="GW112" i="1"/>
  <c r="GQ112" i="1"/>
  <c r="GK112" i="1"/>
  <c r="GE112" i="1"/>
  <c r="GE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GZ106" i="1"/>
  <c r="GW106" i="1"/>
  <c r="GQ106" i="1"/>
  <c r="GK106" i="1"/>
  <c r="GE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GZ100" i="1"/>
  <c r="GW100" i="1"/>
  <c r="GQ100" i="1"/>
  <c r="GK100" i="1"/>
  <c r="GE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GZ94" i="1"/>
  <c r="GW94" i="1"/>
  <c r="GQ94" i="1"/>
  <c r="GK94" i="1"/>
  <c r="GE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GZ88" i="1"/>
  <c r="GW88" i="1"/>
  <c r="GQ88" i="1"/>
  <c r="GK88" i="1"/>
  <c r="GE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GZ82" i="1"/>
  <c r="GW82" i="1"/>
  <c r="GQ82" i="1"/>
  <c r="GK82" i="1"/>
  <c r="GE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GZ76" i="1"/>
  <c r="GW76" i="1"/>
  <c r="GQ76" i="1"/>
  <c r="GK76" i="1"/>
  <c r="GE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K40" i="1"/>
  <c r="GY197" i="1"/>
  <c r="GY201" i="1" s="1"/>
  <c r="FZ106" i="1"/>
  <c r="FZ167" i="1"/>
  <c r="GX167" i="1"/>
  <c r="GU72" i="1"/>
  <c r="GS193" i="1"/>
  <c r="GH106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GN179" i="1"/>
  <c r="GX179" i="1"/>
  <c r="GQ203" i="1"/>
  <c r="IK22" i="1"/>
  <c r="IK37" i="1"/>
  <c r="GL157" i="1"/>
  <c r="GV173" i="1"/>
  <c r="GX191" i="1"/>
  <c r="GC167" i="1"/>
  <c r="GO167" i="1"/>
  <c r="GF173" i="1"/>
  <c r="GJ173" i="1"/>
  <c r="GO185" i="1"/>
  <c r="GY191" i="1"/>
  <c r="GF100" i="1"/>
  <c r="GK129" i="1"/>
  <c r="HQ72" i="1"/>
  <c r="GJ167" i="1"/>
  <c r="GN167" i="1"/>
  <c r="GL167" i="1"/>
  <c r="GL185" i="1"/>
  <c r="GP185" i="1"/>
  <c r="GU191" i="1"/>
  <c r="GP181" i="1"/>
  <c r="GN72" i="1"/>
  <c r="GU197" i="1"/>
  <c r="GU201" i="1" s="1"/>
  <c r="GU193" i="1"/>
  <c r="GF72" i="1"/>
  <c r="GZ74" i="1"/>
  <c r="GB88" i="1"/>
  <c r="GM108" i="1"/>
  <c r="GM114" i="1"/>
  <c r="GT185" i="1"/>
  <c r="GT181" i="1"/>
  <c r="GW203" i="1"/>
  <c r="GW201" i="1"/>
  <c r="GF88" i="1"/>
  <c r="GJ37" i="1"/>
  <c r="GI72" i="1"/>
  <c r="GV72" i="1"/>
  <c r="GR82" i="1"/>
  <c r="GH179" i="1"/>
  <c r="GH175" i="1"/>
  <c r="GV175" i="1"/>
  <c r="GV185" i="1"/>
  <c r="GO88" i="1"/>
  <c r="GJ9" i="1"/>
  <c r="GL27" i="1"/>
  <c r="GK31" i="1"/>
  <c r="GE74" i="1"/>
  <c r="GE78" i="1" s="1"/>
  <c r="HA96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FZ157" i="1"/>
  <c r="GP157" i="1"/>
  <c r="GP167" i="1"/>
  <c r="GE203" i="1"/>
  <c r="HP72" i="1"/>
  <c r="IV72" i="1"/>
  <c r="JQ82" i="1"/>
  <c r="ED167" i="1"/>
  <c r="GD157" i="1"/>
  <c r="GT157" i="1"/>
  <c r="GH167" i="1"/>
  <c r="GV169" i="1"/>
  <c r="GT179" i="1"/>
  <c r="GN175" i="1"/>
  <c r="GT175" i="1"/>
  <c r="GC185" i="1"/>
  <c r="GL191" i="1"/>
  <c r="GM193" i="1"/>
  <c r="GK203" i="1"/>
  <c r="JI74" i="1"/>
  <c r="JI80" i="1" s="1"/>
  <c r="JI84" i="1" s="1"/>
  <c r="ID100" i="1"/>
  <c r="IN100" i="1"/>
  <c r="EB169" i="1"/>
  <c r="GH157" i="1"/>
  <c r="GX157" i="1"/>
  <c r="GF167" i="1"/>
  <c r="GR167" i="1"/>
  <c r="GU163" i="1"/>
  <c r="GN173" i="1"/>
  <c r="GP179" i="1"/>
  <c r="GX175" i="1"/>
  <c r="GI191" i="1"/>
  <c r="GX185" i="1"/>
  <c r="GL179" i="1"/>
  <c r="GL181" i="1"/>
  <c r="GU181" i="1"/>
  <c r="GH191" i="1"/>
  <c r="GY187" i="1"/>
  <c r="GC191" i="1"/>
  <c r="GR191" i="1"/>
  <c r="GZ165" i="1"/>
  <c r="GZ163" i="1"/>
  <c r="GF161" i="1"/>
  <c r="GR161" i="1"/>
  <c r="FZ169" i="1"/>
  <c r="FZ173" i="1"/>
  <c r="GB167" i="1"/>
  <c r="GV167" i="1"/>
  <c r="HA167" i="1"/>
  <c r="GI157" i="1"/>
  <c r="GU157" i="1"/>
  <c r="GY157" i="1"/>
  <c r="GC161" i="1"/>
  <c r="GO161" i="1"/>
  <c r="HA161" i="1"/>
  <c r="GF163" i="1"/>
  <c r="GR163" i="1"/>
  <c r="GU173" i="1"/>
  <c r="GD167" i="1"/>
  <c r="GJ169" i="1"/>
  <c r="GF179" i="1"/>
  <c r="GF175" i="1"/>
  <c r="GJ179" i="1"/>
  <c r="GJ175" i="1"/>
  <c r="GH185" i="1"/>
  <c r="GV179" i="1"/>
  <c r="GN187" i="1"/>
  <c r="GN191" i="1"/>
  <c r="GB161" i="1"/>
  <c r="GJ161" i="1"/>
  <c r="GN161" i="1"/>
  <c r="GV161" i="1"/>
  <c r="GJ157" i="1"/>
  <c r="GN157" i="1"/>
  <c r="GZ157" i="1"/>
  <c r="FZ161" i="1"/>
  <c r="GT161" i="1"/>
  <c r="GX161" i="1"/>
  <c r="GC163" i="1"/>
  <c r="GO163" i="1"/>
  <c r="GB173" i="1"/>
  <c r="GB169" i="1"/>
  <c r="GR173" i="1"/>
  <c r="GR169" i="1"/>
  <c r="GD173" i="1"/>
  <c r="GO173" i="1"/>
  <c r="GY173" i="1"/>
  <c r="FZ185" i="1"/>
  <c r="GD185" i="1"/>
  <c r="GF187" i="1"/>
  <c r="GF191" i="1"/>
  <c r="GJ187" i="1"/>
  <c r="GJ191" i="1"/>
  <c r="FZ179" i="1"/>
  <c r="FZ175" i="1"/>
  <c r="GD179" i="1"/>
  <c r="GD175" i="1"/>
  <c r="HA191" i="1"/>
  <c r="HA187" i="1"/>
  <c r="GP163" i="1"/>
  <c r="GC173" i="1"/>
  <c r="HA173" i="1"/>
  <c r="GF169" i="1"/>
  <c r="GN169" i="1"/>
  <c r="GU169" i="1"/>
  <c r="HA169" i="1"/>
  <c r="GU175" i="1"/>
  <c r="GU179" i="1"/>
  <c r="GB179" i="1"/>
  <c r="GF185" i="1"/>
  <c r="HA179" i="1"/>
  <c r="GP173" i="1"/>
  <c r="GI179" i="1"/>
  <c r="GR179" i="1"/>
  <c r="GO191" i="1"/>
  <c r="GO187" i="1"/>
  <c r="GT191" i="1"/>
  <c r="GT187" i="1"/>
  <c r="GB185" i="1"/>
  <c r="GR185" i="1"/>
  <c r="GL187" i="1"/>
  <c r="GX193" i="1"/>
  <c r="GX197" i="1"/>
  <c r="GL197" i="1"/>
  <c r="GO179" i="1"/>
  <c r="GL173" i="1"/>
  <c r="GC181" i="1"/>
  <c r="GP191" i="1"/>
  <c r="GP187" i="1"/>
  <c r="GI185" i="1"/>
  <c r="GN185" i="1"/>
  <c r="GY185" i="1"/>
  <c r="GX187" i="1"/>
  <c r="GB197" i="1"/>
  <c r="GB193" i="1"/>
  <c r="GO197" i="1"/>
  <c r="GO193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GJ185" i="1"/>
  <c r="GU185" i="1"/>
  <c r="GH187" i="1"/>
  <c r="GC197" i="1"/>
  <c r="GH193" i="1"/>
  <c r="GH197" i="1"/>
  <c r="GP193" i="1"/>
  <c r="GP197" i="1"/>
  <c r="GB191" i="1"/>
  <c r="GT197" i="1"/>
  <c r="FZ193" i="1"/>
  <c r="FZ197" i="1"/>
  <c r="GR197" i="1"/>
  <c r="GV197" i="1"/>
  <c r="GV193" i="1"/>
  <c r="GF197" i="1"/>
  <c r="GF193" i="1"/>
  <c r="GJ197" i="1"/>
  <c r="GN197" i="1"/>
  <c r="HA197" i="1"/>
  <c r="HA193" i="1"/>
  <c r="GA193" i="1"/>
  <c r="GQ78" i="1"/>
  <c r="GQ80" i="1"/>
  <c r="GQ86" i="1" s="1"/>
  <c r="GJ88" i="1"/>
  <c r="GJ84" i="1"/>
  <c r="DO199" i="1"/>
  <c r="DO193" i="1"/>
  <c r="GJ40" i="1"/>
  <c r="GK22" i="1"/>
  <c r="GK34" i="1"/>
  <c r="GL37" i="1"/>
  <c r="HA88" i="1"/>
  <c r="GO84" i="1"/>
  <c r="FZ102" i="1"/>
  <c r="IN90" i="1"/>
  <c r="EG175" i="1"/>
  <c r="GJ16" i="1"/>
  <c r="GY72" i="1"/>
  <c r="GC88" i="1"/>
  <c r="GL9" i="1"/>
  <c r="GJ22" i="1"/>
  <c r="GQ72" i="1"/>
  <c r="GR78" i="1"/>
  <c r="GR88" i="1"/>
  <c r="GV88" i="1"/>
  <c r="GJ100" i="1"/>
  <c r="GT100" i="1"/>
  <c r="GB96" i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GJ27" i="1"/>
  <c r="GJ36" i="1"/>
  <c r="GB72" i="1"/>
  <c r="GJ72" i="1"/>
  <c r="GR72" i="1"/>
  <c r="GB82" i="1"/>
  <c r="GF82" i="1"/>
  <c r="GJ82" i="1"/>
  <c r="FZ94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GK74" i="1"/>
  <c r="GK72" i="1"/>
  <c r="GW74" i="1"/>
  <c r="GW72" i="1"/>
  <c r="GL88" i="1"/>
  <c r="GL78" i="1"/>
  <c r="GL82" i="1"/>
  <c r="GP88" i="1"/>
  <c r="FZ78" i="1"/>
  <c r="FZ88" i="1"/>
  <c r="FZ82" i="1"/>
  <c r="GD82" i="1"/>
  <c r="GD88" i="1"/>
  <c r="GD78" i="1"/>
  <c r="GH88" i="1"/>
  <c r="GH78" i="1"/>
  <c r="GH82" i="1"/>
  <c r="GC76" i="1"/>
  <c r="GO76" i="1"/>
  <c r="GU88" i="1"/>
  <c r="GU84" i="1"/>
  <c r="GL40" i="1"/>
  <c r="GL16" i="1"/>
  <c r="GK36" i="1"/>
  <c r="GK37" i="1"/>
  <c r="HA82" i="1"/>
  <c r="HA76" i="1"/>
  <c r="GI84" i="1"/>
  <c r="GI88" i="1"/>
  <c r="GC82" i="1"/>
  <c r="GP78" i="1"/>
  <c r="GP82" i="1"/>
  <c r="GT82" i="1"/>
  <c r="GT78" i="1"/>
  <c r="GT88" i="1"/>
  <c r="GY88" i="1"/>
  <c r="GY84" i="1"/>
  <c r="GJ31" i="1"/>
  <c r="GL31" i="1"/>
  <c r="GL22" i="1"/>
  <c r="GJ34" i="1"/>
  <c r="GL34" i="1"/>
  <c r="GO82" i="1"/>
  <c r="GX78" i="1"/>
  <c r="GX82" i="1"/>
  <c r="GU94" i="1"/>
  <c r="GR96" i="1"/>
  <c r="GR100" i="1"/>
  <c r="GV96" i="1"/>
  <c r="GV100" i="1"/>
  <c r="GV106" i="1"/>
  <c r="GP94" i="1"/>
  <c r="GY94" i="1"/>
  <c r="GY90" i="1"/>
  <c r="FZ76" i="1"/>
  <c r="GD76" i="1"/>
  <c r="GH76" i="1"/>
  <c r="GL76" i="1"/>
  <c r="GP76" i="1"/>
  <c r="GT76" i="1"/>
  <c r="GX76" i="1"/>
  <c r="GI82" i="1"/>
  <c r="GU90" i="1"/>
  <c r="GK9" i="1"/>
  <c r="GL36" i="1"/>
  <c r="GB84" i="1"/>
  <c r="GR84" i="1"/>
  <c r="GC90" i="1"/>
  <c r="GC94" i="1"/>
  <c r="GO94" i="1"/>
  <c r="GI100" i="1"/>
  <c r="GI96" i="1"/>
  <c r="GN100" i="1"/>
  <c r="GN96" i="1"/>
  <c r="HA106" i="1"/>
  <c r="HA102" i="1"/>
  <c r="HA112" i="1"/>
  <c r="GI94" i="1"/>
  <c r="GI90" i="1"/>
  <c r="GK27" i="1"/>
  <c r="GU82" i="1"/>
  <c r="GY82" i="1"/>
  <c r="GF84" i="1"/>
  <c r="GV84" i="1"/>
  <c r="HA94" i="1"/>
  <c r="HA90" i="1"/>
  <c r="GK16" i="1"/>
  <c r="GX88" i="1"/>
  <c r="GC84" i="1"/>
  <c r="GN84" i="1"/>
  <c r="GX84" i="1"/>
  <c r="GO90" i="1"/>
  <c r="GB94" i="1"/>
  <c r="GF94" i="1"/>
  <c r="GJ94" i="1"/>
  <c r="GN94" i="1"/>
  <c r="GR94" i="1"/>
  <c r="GV94" i="1"/>
  <c r="GF90" i="1"/>
  <c r="GV90" i="1"/>
  <c r="GO100" i="1"/>
  <c r="GX100" i="1"/>
  <c r="GL94" i="1"/>
  <c r="GP96" i="1"/>
  <c r="GF106" i="1"/>
  <c r="GJ106" i="1"/>
  <c r="GN106" i="1"/>
  <c r="GQ118" i="1"/>
  <c r="GQ116" i="1"/>
  <c r="GC100" i="1"/>
  <c r="GY100" i="1"/>
  <c r="GY96" i="1"/>
  <c r="GH94" i="1"/>
  <c r="GX94" i="1"/>
  <c r="GL96" i="1"/>
  <c r="GO106" i="1"/>
  <c r="GO102" i="1"/>
  <c r="GT106" i="1"/>
  <c r="GT114" i="1" s="1"/>
  <c r="GX106" i="1"/>
  <c r="GB100" i="1"/>
  <c r="GW116" i="1"/>
  <c r="GW118" i="1"/>
  <c r="GN90" i="1"/>
  <c r="FZ100" i="1"/>
  <c r="FZ114" i="1" s="1"/>
  <c r="GD100" i="1"/>
  <c r="GH100" i="1"/>
  <c r="GH114" i="1" s="1"/>
  <c r="GU100" i="1"/>
  <c r="GU96" i="1"/>
  <c r="GD94" i="1"/>
  <c r="GT94" i="1"/>
  <c r="GH96" i="1"/>
  <c r="GT96" i="1"/>
  <c r="GC106" i="1"/>
  <c r="GC102" i="1"/>
  <c r="GP106" i="1"/>
  <c r="GL106" i="1"/>
  <c r="GF102" i="1"/>
  <c r="GJ102" i="1"/>
  <c r="GT102" i="1"/>
  <c r="GU112" i="1"/>
  <c r="GR106" i="1"/>
  <c r="GA108" i="1"/>
  <c r="GK116" i="1"/>
  <c r="GK118" i="1"/>
  <c r="GR112" i="1"/>
  <c r="GY112" i="1"/>
  <c r="GJ108" i="1"/>
  <c r="GJ112" i="1"/>
  <c r="GF112" i="1"/>
  <c r="GO112" i="1"/>
  <c r="GO108" i="1"/>
  <c r="GU106" i="1"/>
  <c r="GY106" i="1"/>
  <c r="GS108" i="1"/>
  <c r="HA108" i="1"/>
  <c r="GB112" i="1"/>
  <c r="GN112" i="1"/>
  <c r="GV112" i="1"/>
  <c r="FZ112" i="1"/>
  <c r="GD112" i="1"/>
  <c r="GH112" i="1"/>
  <c r="GL112" i="1"/>
  <c r="GP112" i="1"/>
  <c r="GT112" i="1"/>
  <c r="GX112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GD205" i="1"/>
  <c r="GK169" i="1"/>
  <c r="ED19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GT199" i="1"/>
  <c r="HA199" i="1"/>
  <c r="GH199" i="1"/>
  <c r="GW169" i="1"/>
  <c r="GC114" i="1"/>
  <c r="GU199" i="1"/>
  <c r="GW163" i="1"/>
  <c r="JB114" i="1"/>
  <c r="IH114" i="1"/>
  <c r="GI120" i="1"/>
  <c r="IO114" i="1"/>
  <c r="GX114" i="1"/>
  <c r="GJ114" i="1"/>
  <c r="EH165" i="1"/>
  <c r="EH169" i="1" s="1"/>
  <c r="GB199" i="1"/>
  <c r="GV199" i="1"/>
  <c r="GY199" i="1"/>
  <c r="GR199" i="1"/>
  <c r="GO199" i="1"/>
  <c r="GK163" i="1"/>
  <c r="GU114" i="1"/>
  <c r="GJ44" i="1"/>
  <c r="JQ114" i="1"/>
  <c r="IT114" i="1"/>
  <c r="HM86" i="1"/>
  <c r="HM92" i="1" s="1"/>
  <c r="GI205" i="1"/>
  <c r="ID114" i="1"/>
  <c r="HM78" i="1"/>
  <c r="GU205" i="1"/>
  <c r="GZ80" i="1"/>
  <c r="GZ78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GD199" i="1"/>
  <c r="GL201" i="1"/>
  <c r="GL205" i="1"/>
  <c r="GJ199" i="1"/>
  <c r="GE175" i="1"/>
  <c r="GE177" i="1"/>
  <c r="GW177" i="1"/>
  <c r="GW175" i="1"/>
  <c r="GR205" i="1"/>
  <c r="GR201" i="1"/>
  <c r="GT201" i="1"/>
  <c r="GT205" i="1"/>
  <c r="GH201" i="1"/>
  <c r="GH205" i="1"/>
  <c r="GO205" i="1"/>
  <c r="GO201" i="1"/>
  <c r="GN199" i="1"/>
  <c r="GP201" i="1"/>
  <c r="GP205" i="1"/>
  <c r="GB205" i="1"/>
  <c r="GB201" i="1"/>
  <c r="HA205" i="1"/>
  <c r="HA201" i="1"/>
  <c r="GF205" i="1"/>
  <c r="GF201" i="1"/>
  <c r="FZ201" i="1"/>
  <c r="FZ205" i="1"/>
  <c r="GX201" i="1"/>
  <c r="GX205" i="1"/>
  <c r="GF199" i="1"/>
  <c r="GQ177" i="1"/>
  <c r="GK177" i="1"/>
  <c r="GK175" i="1"/>
  <c r="GZ171" i="1"/>
  <c r="GZ169" i="1"/>
  <c r="GK44" i="1"/>
  <c r="IR114" i="1"/>
  <c r="EG199" i="1"/>
  <c r="EE165" i="1"/>
  <c r="EE163" i="1"/>
  <c r="GV114" i="1"/>
  <c r="GL44" i="1"/>
  <c r="HQ114" i="1"/>
  <c r="JJ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GO116" i="1"/>
  <c r="GO120" i="1"/>
  <c r="GL129" i="1"/>
  <c r="GU120" i="1"/>
  <c r="GU116" i="1"/>
  <c r="GC120" i="1"/>
  <c r="GW80" i="1"/>
  <c r="GW78" i="1"/>
  <c r="GX120" i="1"/>
  <c r="GX116" i="1"/>
  <c r="GH120" i="1"/>
  <c r="GH116" i="1"/>
  <c r="GJ129" i="1"/>
  <c r="GV116" i="1"/>
  <c r="GV120" i="1"/>
  <c r="GT120" i="1"/>
  <c r="GT116" i="1"/>
  <c r="GD120" i="1"/>
  <c r="GD116" i="1"/>
  <c r="GN116" i="1"/>
  <c r="GN120" i="1"/>
  <c r="GY114" i="1"/>
  <c r="GF116" i="1"/>
  <c r="GF120" i="1"/>
  <c r="HA116" i="1"/>
  <c r="HA120" i="1"/>
  <c r="GK80" i="1"/>
  <c r="GK78" i="1"/>
  <c r="GL120" i="1"/>
  <c r="GL116" i="1"/>
  <c r="GR116" i="1"/>
  <c r="GR120" i="1"/>
  <c r="GP120" i="1"/>
  <c r="GP116" i="1"/>
  <c r="FZ120" i="1"/>
  <c r="FZ116" i="1"/>
  <c r="GB116" i="1"/>
  <c r="GB120" i="1"/>
  <c r="GJ116" i="1"/>
  <c r="GJ120" i="1"/>
  <c r="GY120" i="1"/>
  <c r="GY116" i="1"/>
  <c r="GO114" i="1"/>
  <c r="GN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GJ125" i="1"/>
  <c r="HM90" i="1"/>
  <c r="GL125" i="1"/>
  <c r="GZ86" i="1"/>
  <c r="GZ84" i="1"/>
  <c r="GZ177" i="1"/>
  <c r="GZ175" i="1"/>
  <c r="GK183" i="1"/>
  <c r="GK181" i="1"/>
  <c r="GE183" i="1"/>
  <c r="GE181" i="1"/>
  <c r="GQ183" i="1"/>
  <c r="GQ181" i="1"/>
  <c r="GW181" i="1"/>
  <c r="GW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GK86" i="1"/>
  <c r="GK84" i="1"/>
  <c r="GW86" i="1"/>
  <c r="GW84" i="1"/>
  <c r="GE98" i="1"/>
  <c r="GE9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GE90" i="1" l="1"/>
  <c r="JI98" i="1"/>
  <c r="EH175" i="1"/>
  <c r="GZ92" i="1"/>
  <c r="GZ90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GK195" i="1"/>
  <c r="GK193" i="1"/>
  <c r="GQ193" i="1"/>
  <c r="GQ195" i="1"/>
  <c r="GW195" i="1"/>
  <c r="GW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GE110" i="1"/>
  <c r="GE108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K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GK104" i="1"/>
  <c r="GK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GW110" i="1"/>
  <c r="GW108" i="1"/>
  <c r="GK110" i="1"/>
  <c r="GK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<sst xmlns="http://schemas.openxmlformats.org/spreadsheetml/2006/main" count="9677" uniqueCount="108">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</sst>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67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0" fillId="0" borderId="0" xfId="0" applyNumberFormat="1"/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99DFA877-7D18-434E-B8ED-3FCBBF6FD227}" diskRevisions="1" revisionId="412" version="2" protected="1">
  <header guid="{2154DAD9-B08D-4B17-9C3F-827CB2272052}" dateTime="2019-03-19T17:21:36" maxSheetId="2" userName="Mike Wolski" r:id="rId1">
    <sheetIdMap count="1">
      <sheetId val="1"/>
    </sheetIdMap>
  </header>
  <header guid="{FF159EB8-FD53-4F6E-A09F-8FEFF119F49C}" dateTime="2019-03-20T03:21:12" maxSheetId="2" userName="Mike Wolski" r:id="rId2" minRId="1" maxRId="210">
    <sheetIdMap count="1">
      <sheetId val="1"/>
    </sheetIdMap>
  </header>
  <header guid="{99DFA877-7D18-434E-B8ED-3FCBBF6FD227}" dateTime="2019-03-20T08:18:37" maxSheetId="2" userName="Mike Wolski" r:id="rId3" minRId="211" maxRId="41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X2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X3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FX4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FX5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FX6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FX7">
      <v>-2.3E-3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FX8">
      <v>5.9999999999999995E-4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FX10">
      <v>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FX1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FX12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FX13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FX14">
      <v>2.3999999999999998E-3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FX15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FX17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FX18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FX19">
      <v>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FX20">
      <v>1.6999999999999999E-3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FX21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FX23">
      <v>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FX24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FX25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FX26">
      <v>-1E-4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FX28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FX29">
      <v>1.2999999999999999E-3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FX30">
      <v>-4.0000000000000002E-4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FX32">
      <v>-8.9999999999999998E-4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FX33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FX35">
      <v>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FX51">
      <v>0.33610000000000001</v>
    </nc>
  </rcc>
  <rcc rId="30" sId="1" numFmtId="14">
    <nc r="FX52">
      <v>0.1176</v>
    </nc>
  </rcc>
  <rcc rId="31" sId="1" numFmtId="14">
    <nc r="FX53">
      <v>8.1199999999999994E-2</v>
    </nc>
  </rcc>
  <rcc rId="32" sId="1" numFmtId="14">
    <nc r="FX54">
      <v>4.5699999999999998E-2</v>
    </nc>
  </rcc>
  <rcc rId="33" sId="1" numFmtId="14">
    <nc r="FX55">
      <v>-2.2499999999999999E-2</v>
    </nc>
  </rcc>
  <rcc rId="34" sId="1" numFmtId="14">
    <nc r="FX56">
      <v>-4.6899999999999997E-2</v>
    </nc>
  </rcc>
  <rcc rId="35" sId="1" numFmtId="14">
    <nc r="FX57">
      <v>-0.2281</v>
    </nc>
  </rcc>
  <rcc rId="36" sId="1" numFmtId="14">
    <nc r="FX58">
      <v>-0.28310000000000002</v>
    </nc>
  </rcc>
  <rcc rId="37" sId="1">
    <nc r="FX59">
      <v>-2.1800000000000002</v>
    </nc>
  </rcc>
  <rfmt sheetId="1" sqref="FX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X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FY60" t="inlineStr">
      <is>
        <t xml:space="preserve"> </t>
      </is>
    </nc>
  </rcc>
  <rcc rId="39" sId="1" numFmtId="14">
    <oc r="FX60" t="inlineStr">
      <is>
        <t xml:space="preserve"> </t>
      </is>
    </oc>
    <nc r="FX60">
      <v>6.1999999999999998E-3</v>
    </nc>
  </rcc>
  <rfmt sheetId="1" sqref="FX60">
    <dxf>
      <fill>
        <patternFill>
          <bgColor theme="2"/>
        </patternFill>
      </fill>
    </dxf>
  </rfmt>
  <rcc rId="40" sId="1" numFmtId="14">
    <nc r="FX61">
      <v>-1.2699999999999999E-2</v>
    </nc>
  </rcc>
  <rfmt sheetId="1" sqref="FX61">
    <dxf>
      <fill>
        <patternFill>
          <bgColor rgb="FFC00000"/>
        </patternFill>
      </fill>
    </dxf>
  </rfmt>
  <rcc rId="41" sId="1">
    <nc r="FX62" t="inlineStr">
      <is>
        <t xml:space="preserve"> </t>
      </is>
    </nc>
  </rcc>
  <rfmt sheetId="1" sqref="FX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2" sId="1" odxf="1" dxf="1">
    <nc r="FX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3" sId="1" odxf="1" dxf="1">
    <oc r="FX66">
      <f>SUM(FX51, -FX58)</f>
    </oc>
    <nc r="FX66">
      <f>SUM(FX51, -FX58)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4" sId="1" odxf="1" dxf="1">
    <nc r="FX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5" sId="1" odxf="1" dxf="1">
    <oc r="FX68">
      <f>SUM(FX51, -FX57,)</f>
    </oc>
    <nc r="FX68">
      <f>SUM(FX51, -FX57)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6" sId="1" odxf="1" dxf="1">
    <nc r="FX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47" sId="1" odxf="1" dxf="1">
    <oc r="FX70">
      <f>SUM(FX52, -FX58)</f>
    </oc>
    <nc r="FX70">
      <f>SUM(FX52, -FX58)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48" sId="1" odxf="1" dxf="1">
    <nc r="FX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9" sId="1" odxf="1" dxf="1">
    <oc r="FX72">
      <f>SUM(FX57, -FX68)</f>
    </oc>
    <nc r="FX72">
      <f>SUM(FX51, -FX56)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0" sId="1" odxf="1" dxf="1">
    <nc r="FX73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1" sId="1" odxf="1" dxf="1">
    <oc r="FX74">
      <f>SUM(FX57, -FX67,)</f>
    </oc>
    <nc r="FX74">
      <f>SUM(FX51, -FX55)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2" sId="1" odxf="1" dxf="1">
    <nc r="FX75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3" sId="1" odxf="1" dxf="1">
    <oc r="FX76">
      <f>SUM(FX58, -FX68)</f>
    </oc>
    <nc r="FX76">
      <f>SUM(FX52, -FX57)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4" sId="1" odxf="1" dxf="1">
    <nc r="FX77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5" sId="1" odxf="1" dxf="1">
    <oc r="FX78">
      <f>SUM(FX67, -FX74)</f>
    </oc>
    <nc r="FX78">
      <f>SUM(FX53, -FX58)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6" sId="1" odxf="1" dxf="1">
    <nc r="FX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57" sId="1" odxf="1" dxf="1">
    <oc r="FX80">
      <f>SUM(FX67, -FX73,)</f>
    </oc>
    <nc r="FX80">
      <f>SUM(FX54, -FX58)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58" sId="1" odxf="1" dxf="1">
    <nc r="FX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9" sId="1" odxf="1" dxf="1">
    <oc r="FX82">
      <f>SUM(FX68, -FX74)</f>
    </oc>
    <nc r="FX82">
      <f>SUM(FX53, -FX57)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0" sId="1" odxf="1" dxf="1">
    <nc r="FX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1" sId="1" odxf="1" dxf="1">
    <oc r="FX84">
      <f>SUM(FX73, -FX80)</f>
    </oc>
    <nc r="FX84">
      <f>SUM(FX51, -FX54)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2" sId="1" odxf="1" dxf="1">
    <nc r="FX8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3" sId="1" odxf="1" dxf="1">
    <oc r="FX86">
      <f>SUM(FX73, -FX79,)</f>
    </oc>
    <nc r="FX86">
      <f>SUM(FX54, -FX57)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4" sId="1" odxf="1" dxf="1">
    <nc r="FX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5" sId="1" odxf="1" dxf="1">
    <oc r="FX88">
      <f>SUM(FX74, -FX80)</f>
    </oc>
    <nc r="FX88">
      <f>SUM(FX51, -FX53)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6" sId="1" odxf="1" dxf="1">
    <nc r="FX89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67" sId="1" odxf="1" dxf="1">
    <oc r="FX90">
      <f>SUM(FX79, -FX86)</f>
    </oc>
    <nc r="FX90">
      <f>SUM(FX55, -FX58)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68" sId="1" odxf="1" dxf="1">
    <nc r="FX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9" sId="1" odxf="1" dxf="1">
    <oc r="FX92">
      <f>SUM(FX79, -FX85,)</f>
    </oc>
    <nc r="FX92">
      <f>SUM(FX56, -FX58)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0" sId="1" odxf="1" dxf="1">
    <nc r="FX9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71" sId="1" odxf="1" dxf="1">
    <oc r="FX94">
      <f>SUM(FX80, -FX86)</f>
    </oc>
    <nc r="FX94">
      <f>SUM(FX51, -FX52)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2" sId="1" odxf="1" dxf="1">
    <nc r="FX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3" sId="1" odxf="1" dxf="1">
    <oc r="FX96">
      <f>SUM(FX85, -FX92)</f>
    </oc>
    <nc r="FX96">
      <f>SUM(FX55, -FX57)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4" sId="1" odxf="1" dxf="1">
    <nc r="FX97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5" sId="1" odxf="1" dxf="1">
    <oc r="FX98">
      <f>SUM(FX85, -FX91,)</f>
    </oc>
    <nc r="FX98">
      <f>SUM(FX52, -FX56)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6" sId="1" odxf="1" dxf="1">
    <nc r="FX99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7" sId="1" odxf="1" dxf="1">
    <oc r="FX100">
      <f>SUM(FX86, -FX92)</f>
    </oc>
    <nc r="FX100">
      <f>SUM(FX56, -FX57)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78" sId="1" odxf="1" dxf="1">
    <nc r="FX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9" sId="1" odxf="1" dxf="1">
    <oc r="FX102">
      <f>SUM(FX91, -FX98)</f>
    </oc>
    <nc r="FX102">
      <f>SUM(FX52, -FX55)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0" sId="1" odxf="1" dxf="1">
    <nc r="FX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1" sId="1" odxf="1" dxf="1">
    <oc r="FX104">
      <f>SUM(FX91, -FX97,)</f>
    </oc>
    <nc r="FX104">
      <f>SUM(FX53, -FX56)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2" sId="1" odxf="1" dxf="1">
    <nc r="FX10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3" sId="1" odxf="1" dxf="1">
    <oc r="FX106">
      <f>SUM(FX92, -FX98)</f>
    </oc>
    <nc r="FX106">
      <f>SUM(FX53, -FX55)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4" sId="1" odxf="1" dxf="1">
    <nc r="FX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5" sId="1" odxf="1" dxf="1">
    <oc r="FX108">
      <f>SUM(FX97, -FX104)</f>
    </oc>
    <nc r="FX108">
      <f>SUM(FX54, -FX56)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6" sId="1" odxf="1" dxf="1">
    <nc r="FX10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7" sId="1" odxf="1" dxf="1">
    <oc r="FX110">
      <f>SUM(FX97, -FX103,)</f>
    </oc>
    <nc r="FX110">
      <f>SUM(FX52, -FX54)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8" sId="1" odxf="1" dxf="1">
    <nc r="FX11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9" sId="1" odxf="1" dxf="1">
    <oc r="FX112">
      <f>SUM(FX98, -FX104)</f>
    </oc>
    <nc r="FX112">
      <f>SUM(FX54, -FX55)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0" sId="1" odxf="1" dxf="1">
    <nc r="FX113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1" sId="1" odxf="1" dxf="1">
    <oc r="FX114">
      <f>SUM(FX100, -FX106)</f>
    </oc>
    <nc r="FX114">
      <f>SUM(FX52, -FX53)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2" sId="1" odxf="1" dxf="1">
    <nc r="FX115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93" sId="1" odxf="1" dxf="1">
    <oc r="FX116">
      <f>SUM(FX105, -FX112)</f>
    </oc>
    <nc r="FX116">
      <f>SUM(FX57, -FX58)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4" sId="1" odxf="1" dxf="1">
    <nc r="FX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5" sId="1" odxf="1" dxf="1">
    <oc r="FX118">
      <f>SUM(FX105, -FX111,)</f>
    </oc>
    <nc r="FX118">
      <f>SUM(FX53, -FX54)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6" sId="1" odxf="1" dxf="1">
    <nc r="FX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97" sId="1" odxf="1" dxf="1">
    <oc r="FX120">
      <f>SUM(FX106, -FX112)</f>
    </oc>
    <nc r="FX120">
      <f>SUM(FX55, -FX56)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8" sheetId="1" source="FX117:FX120" destination="FX119:FX122" sourceSheetId="1"/>
  <rm rId="99" sheetId="1" source="FX113:FX114" destination="FX117:FX118" sourceSheetId="1"/>
  <rm rId="100" sheetId="1" source="FX101:FX112" destination="FX103:FX114" sourceSheetId="1"/>
  <rm rId="101" sheetId="1" source="FX97:FX98" destination="FX101:FX102" sourceSheetId="1"/>
  <rm rId="102" sheetId="1" source="FX91:FX96" destination="FX93:FX98" sourceSheetId="1"/>
  <rm rId="103" sheetId="1" source="FX87:FX88" destination="FX91:FX92" sourceSheetId="1"/>
  <rm rId="104" sheetId="1" source="FX79:FX86" destination="FX81:FX88" sourceSheetId="1"/>
  <rm rId="105" sheetId="1" source="FX75:FX76" destination="FX79:FX80" sourceSheetId="1"/>
  <rm rId="106" sheetId="1" source="FX77:FX78" destination="FX75:FX76" sourceSheetId="1"/>
  <rm rId="107" sheetId="1" source="FX73:FX74" destination="FX77:FX78" sourceSheetId="1"/>
  <rm rId="108" sheetId="1" source="FX75:FX122" destination="FX73:FX120" sourceSheetId="1"/>
  <rcc rId="109" sId="1" odxf="1" dxf="1" numFmtId="14">
    <oc r="FX145" t="inlineStr">
      <is>
        <t xml:space="preserve"> </t>
      </is>
    </oc>
    <nc r="FX145">
      <v>6.1999999999999998E-3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0" sId="1" odxf="1" dxf="1" numFmtId="14">
    <nc r="FX146">
      <v>-1.2699999999999999E-2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C0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1" sId="1">
    <nc r="FY145" t="inlineStr">
      <is>
        <t xml:space="preserve"> </t>
      </is>
    </nc>
  </rcc>
  <rcc rId="112" sId="1" numFmtId="14">
    <nc r="FX136">
      <v>6.4100000000000004E-2</v>
    </nc>
  </rcc>
  <rcc rId="113" sId="1" numFmtId="14">
    <nc r="FX137">
      <v>2.3699999999999999E-2</v>
    </nc>
  </rcc>
  <rcc rId="114" sId="1" numFmtId="14">
    <nc r="FX138">
      <v>2.3900000000000001E-2</v>
    </nc>
  </rcc>
  <rcc rId="115" sId="1" numFmtId="14">
    <nc r="FX139">
      <v>4.4999999999999997E-3</v>
    </nc>
  </rcc>
  <rcc rId="116" sId="1" numFmtId="14">
    <nc r="FX140">
      <v>9.4999999999999998E-3</v>
    </nc>
  </rcc>
  <rcc rId="117" sId="1" numFmtId="14">
    <nc r="FX141">
      <v>-1.1000000000000001E-3</v>
    </nc>
  </rcc>
  <rcc rId="118" sId="1" numFmtId="14">
    <nc r="FX142">
      <v>-2.3800000000000002E-2</v>
    </nc>
  </rcc>
  <rcc rId="119" sId="1" numFmtId="14">
    <nc r="FX143">
      <v>-0.1008</v>
    </nc>
  </rcc>
  <rfmt sheetId="1" sqref="FX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0" sId="1" odxf="1" dxf="1">
    <nc r="FX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1" sId="1" odxf="1" dxf="1">
    <oc r="FX151">
      <f>SUM(FX136, -FX143)</f>
    </oc>
    <nc r="FX151">
      <f>SUM(FX136, -FX143)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2" sId="1" odxf="1" dxf="1">
    <nc r="FX15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23" sId="1" odxf="1" dxf="1">
    <oc r="FX153">
      <f>SUM(FX136, -FX141,)</f>
    </oc>
    <nc r="FX153">
      <f>SUM(FX137, -FX143)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24" sId="1" odxf="1" dxf="1">
    <nc r="FX154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25" sId="1" odxf="1" dxf="1">
    <oc r="FX155">
      <f>SUM(FX137, -FX143)</f>
    </oc>
    <nc r="FX155">
      <f>SUM(FX138, -FX143)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6" sId="1" odxf="1" dxf="1">
    <nc r="FX156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27" sId="1" odxf="1" dxf="1">
    <oc r="FX157">
      <f>SUM(FX141, -FX153)</f>
    </oc>
    <nc r="FX157">
      <f>SUM(FX139, -FX143)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28" sId="1" odxf="1" dxf="1">
    <nc r="FX158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29" sId="1" odxf="1" dxf="1">
    <oc r="FX159">
      <f>SUM(FX141, -FX152,)</f>
    </oc>
    <nc r="FX159">
      <f>SUM(FX140, -FX143)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0" sId="1" odxf="1" dxf="1">
    <nc r="FX16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31" sId="1" odxf="1" dxf="1">
    <oc r="FX161">
      <f>SUM(FX143, -FX153)</f>
    </oc>
    <nc r="FX161">
      <f>SUM(FX141, -FX143)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2" sId="1" odxf="1" dxf="1">
    <nc r="FX16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3" sId="1" odxf="1" dxf="1">
    <oc r="FX163">
      <f>SUM(FX152, -FX159)</f>
    </oc>
    <nc r="FX163">
      <f>SUM(FX136, -FX142)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34" sId="1" odxf="1" dxf="1">
    <nc r="FX16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35" sId="1" odxf="1" dxf="1">
    <oc r="FX165">
      <f>SUM(FX152, -FX158,)</f>
    </oc>
    <nc r="FX165">
      <f>SUM(FX142, -FX143)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6" sId="1" odxf="1" dxf="1">
    <nc r="FX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7" sId="1" odxf="1" dxf="1">
    <oc r="FX167">
      <f>SUM(FX153, -FX159)</f>
    </oc>
    <nc r="FX167">
      <f>SUM(FX136, -FX141)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8" sId="1" odxf="1" dxf="1">
    <nc r="FX168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9" sId="1" odxf="1" dxf="1">
    <oc r="FX169">
      <f>SUM(FX158, -FX165)</f>
    </oc>
    <nc r="FX169">
      <f>SUM(FX136, -FX140)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0" sId="1" odxf="1" dxf="1">
    <nc r="FX170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1" sId="1" odxf="1" dxf="1">
    <oc r="FX171">
      <f>SUM(FX158, -FX164,)</f>
    </oc>
    <nc r="FX171">
      <f>SUM(FX136, -FX139)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2" sId="1" odxf="1" dxf="1">
    <nc r="FX172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3" sId="1" odxf="1" dxf="1">
    <oc r="FX173">
      <f>SUM(FX159, -FX165)</f>
    </oc>
    <nc r="FX173">
      <f>SUM(FX136, -FX138)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4" sId="1" odxf="1" dxf="1">
    <nc r="FX174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45" sId="1" odxf="1" dxf="1">
    <oc r="FX175">
      <f>SUM(FX164, -FX171)</f>
    </oc>
    <nc r="FX175">
      <f>SUM(FX136, -FX137)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46" sId="1" odxf="1" dxf="1">
    <nc r="FX17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7" sId="1" odxf="1" dxf="1">
    <oc r="FX177">
      <f>SUM(FX164, -FX170,)</f>
    </oc>
    <nc r="FX177">
      <f>SUM(FX137, -FX142)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48" sId="1" odxf="1" dxf="1">
    <nc r="FX178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9" sId="1" odxf="1" dxf="1">
    <oc r="FX179">
      <f>SUM(FX165, -FX171)</f>
    </oc>
    <nc r="FX179">
      <f>SUM(FX138, -FX142)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0" sId="1" odxf="1" dxf="1">
    <nc r="FX180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1" sId="1" odxf="1" dxf="1">
    <oc r="FX181">
      <f>SUM(FX170, -FX177)</f>
    </oc>
    <nc r="FX181">
      <f>SUM(FX137, -FX141)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2" sId="1" odxf="1" dxf="1">
    <nc r="FX18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53" sId="1" odxf="1" dxf="1">
    <oc r="FX183">
      <f>SUM(FX170, -FX176,)</f>
    </oc>
    <nc r="FX183">
      <f>SUM(FX139, -FX142)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4" sId="1" odxf="1" dxf="1">
    <nc r="FX18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55" sId="1" odxf="1" dxf="1">
    <oc r="FX185">
      <f>SUM(FX171, -FX177)</f>
    </oc>
    <nc r="FX185">
      <f>SUM(FX138, -FX141)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56" sId="1" odxf="1" dxf="1">
    <nc r="FX186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57" sId="1" odxf="1" dxf="1">
    <oc r="FX187">
      <f>SUM(FX176, -FX183)</f>
    </oc>
    <nc r="FX187">
      <f>SUM(FX140, -FX142)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8" sId="1" odxf="1" dxf="1">
    <nc r="FX18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9" sId="1" odxf="1" dxf="1">
    <oc r="FX189">
      <f>SUM(FX176, -FX182,)</f>
    </oc>
    <nc r="FX189">
      <f>SUM(FX137, -FX140)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0" sId="1" odxf="1" dxf="1">
    <nc r="FX19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61" sId="1" odxf="1" dxf="1">
    <oc r="FX191">
      <f>SUM(FX177, -FX183)</f>
    </oc>
    <nc r="FX191">
      <f>SUM(FX137, -FX139)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2" sId="1" odxf="1" dxf="1">
    <nc r="FX192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3" sId="1" odxf="1" dxf="1">
    <oc r="FX193">
      <f>SUM(FX182, -FX189)</f>
    </oc>
    <nc r="FX193">
      <f>SUM(FX138, -FX140)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4" sId="1" odxf="1" dxf="1">
    <nc r="FX194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5" sId="1" odxf="1" dxf="1">
    <oc r="FX195">
      <f>SUM(FX182, -FX188,)</f>
    </oc>
    <nc r="FX195">
      <f>SUM(FX141, -FX142)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6" sId="1" odxf="1" dxf="1">
    <nc r="FX196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7" sId="1" odxf="1" dxf="1">
    <oc r="FX197">
      <f>SUM(FX183, -FX189)</f>
    </oc>
    <nc r="FX197">
      <f>SUM(FX138, -FX139)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8" sId="1" odxf="1" dxf="1">
    <nc r="FX198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9" sId="1" odxf="1" dxf="1">
    <oc r="FX199">
      <f>SUM(FX185, -FX191)</f>
    </oc>
    <nc r="FX199">
      <f>SUM(FX139, -FX141)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0" sId="1" odxf="1" dxf="1">
    <nc r="FX200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FX201">
      <f>SUM(FX190, -FX197)</f>
    </oc>
    <nc r="FX201">
      <f>SUM(FX140, -FX141)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2" sId="1" odxf="1" dxf="1">
    <nc r="FX202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X205" start="0" length="0">
    <dxf>
      <border outline="0">
        <left/>
        <top/>
      </border>
    </dxf>
  </rfmt>
  <rcc rId="173" sId="1" odxf="1" dxf="1">
    <nc r="FX204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FX203" start="0" length="0">
    <dxf>
      <border outline="0">
        <left/>
        <top/>
      </border>
    </dxf>
  </rfmt>
  <rm rId="174" sheetId="1" source="FX138:GF138" destination="FZ145:GH145" sourceSheetId="1"/>
  <rm rId="175" sheetId="1" source="FX140:GF140" destination="FX138:GF138" sourceSheetId="1"/>
  <rm rId="176" sheetId="1" source="FX137:GF139" destination="FX138:GF140" sourceSheetId="1"/>
  <rm rId="177" sheetId="1" source="FZ145:GH145" destination="FX137:GF137" sourceSheetId="1"/>
  <rfmt sheetId="1" sqref="FX202">
    <dxf>
      <fill>
        <patternFill>
          <bgColor rgb="FFFFFF00"/>
        </patternFill>
      </fill>
    </dxf>
  </rfmt>
  <rcc rId="178" sId="1">
    <oc r="FX203">
      <f>SUM(FX190, -FX196,)</f>
    </oc>
    <nc r="FX203">
      <f>SUM(FX137, -FX138)</f>
    </nc>
  </rcc>
  <rfmt sheetId="1" sqref="FX204">
    <dxf>
      <fill>
        <patternFill>
          <bgColor theme="2"/>
        </patternFill>
      </fill>
    </dxf>
  </rfmt>
  <rcc rId="179" sId="1">
    <oc r="FX205">
      <f>SUM(FX191, -FX197)</f>
    </oc>
    <nc r="FX205">
      <f>SUM(FX139, -FX140)</f>
    </nc>
  </rcc>
  <rm rId="180" sheetId="1" source="FX202:FX203" destination="FX207:FX208" sourceSheetId="1"/>
  <rm rId="181" sheetId="1" source="FX207:FX208" destination="FX208:FX209" sourceSheetId="1"/>
  <rm rId="182" sheetId="1" source="FX204:FX205" destination="FX206:FX207" sourceSheetId="1"/>
  <rm rId="183" sheetId="1" source="FX198:FX199" destination="FX204:FX205" sourceSheetId="1"/>
  <rm rId="184" sheetId="1" source="FX200:FX201" destination="FX202:FX203" sourceSheetId="1"/>
  <rm rId="185" sheetId="1" source="FX192:FX193" destination="FX200:FX201" sourceSheetId="1"/>
  <rm rId="186" sheetId="1" source="FX196:FX197" destination="FX198:FX199" sourceSheetId="1"/>
  <rm rId="187" sheetId="1" source="FX198:FX199" destination="FX192:FX193" sourceSheetId="1"/>
  <rm rId="188" sheetId="1" source="FX200:FX201" destination="FX198:FX199" sourceSheetId="1"/>
  <rm rId="189" sheetId="1" source="FX188:FX189" destination="FX200:FX201" sourceSheetId="1"/>
  <rm rId="190" sheetId="1" source="FX190:FX191" destination="FX196:FX197" sourceSheetId="1"/>
  <rm rId="191" sheetId="1" source="FX192:FX195" destination="FX190:FX193" sourceSheetId="1"/>
  <rm rId="192" sheetId="1" source="FX190:FX191" destination="FX194:FX195" sourceSheetId="1"/>
  <rm rId="193" sheetId="1" source="FX180:FX181" destination="FX190:FX191" sourceSheetId="1"/>
  <rm rId="194" sheetId="1" source="FX184:FX185" destination="FX188:FX189" sourceSheetId="1"/>
  <rm rId="195" sheetId="1" source="FX186:FX187" destination="FX180:FX181" sourceSheetId="1"/>
  <rm rId="196" sheetId="1" source="FX180:FX183" destination="FX184:FX187" sourceSheetId="1"/>
  <rm rId="197" sheetId="1" source="FX172:FX173" destination="FX182:FX183" sourceSheetId="1"/>
  <rm rId="198" sheetId="1" source="FX174:FX175" destination="FX180:FX181" sourceSheetId="1"/>
  <rm rId="199" sheetId="1" source="FX178:FX179" destination="FX174:FX175" sourceSheetId="1"/>
  <rm rId="200" sheetId="1" source="FX174:FX177" destination="FX176:FX179" sourceSheetId="1"/>
  <rm rId="201" sheetId="1" source="FX168:FX169" destination="FX172:FX173" sourceSheetId="1"/>
  <rm rId="202" sheetId="1" source="FX170:FX173" destination="FX172:FX175" sourceSheetId="1"/>
  <rm rId="203" sheetId="1" source="FX160:FX167" destination="FX164:FX171" sourceSheetId="1"/>
  <rm rId="204" sheetId="1" source="FX156:FX157" destination="FX160:FX161" sourceSheetId="1"/>
  <rm rId="205" sheetId="1" source="FX158:FX161" destination="FX160:FX163" sourceSheetId="1"/>
  <rm rId="206" sheetId="1" source="FX152:FX153" destination="FX156:FX157" sourceSheetId="1"/>
  <rm rId="207" sheetId="1" source="FX154:FX157" destination="FX156:FX159" sourceSheetId="1"/>
  <rm rId="208" sheetId="1" source="FX156:FX209" destination="FX152:FX205" sourceSheetId="1"/>
  <rcc rId="209" sId="1">
    <nc r="FX149">
      <v>0.91159999999999997</v>
    </nc>
  </rcc>
  <rcc rId="210" sId="1">
    <nc r="FX64">
      <v>147.82</v>
    </nc>
  </rcc>
  <rfmt sheetId="1" sqref="FU48:FW48" start="0" length="0">
    <dxf>
      <border>
        <top style="medium">
          <color rgb="FFFFFF00"/>
        </top>
      </border>
    </dxf>
  </rfmt>
  <rfmt sheetId="1" sqref="FW48:FW120" start="0" length="0">
    <dxf>
      <border>
        <right style="medium">
          <color rgb="FFFFFF00"/>
        </right>
      </border>
    </dxf>
  </rfmt>
  <rfmt sheetId="1" sqref="FU120:FW120" start="0" length="0">
    <dxf>
      <border>
        <bottom style="medium">
          <color rgb="FFFFFF00"/>
        </bottom>
      </border>
    </dxf>
  </rfmt>
  <rfmt sheetId="1" sqref="FU133:FW133" start="0" length="0">
    <dxf>
      <border>
        <top style="medium">
          <color rgb="FFFFFF00"/>
        </top>
      </border>
    </dxf>
  </rfmt>
  <rfmt sheetId="1" sqref="FW133:FW205" start="0" length="0">
    <dxf>
      <border>
        <right style="medium">
          <color rgb="FFFFFF00"/>
        </right>
      </border>
    </dxf>
  </rfmt>
  <rfmt sheetId="1" sqref="FU205:FW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" sId="1" numFmtId="14">
    <oc r="FX2">
      <v>-1E-4</v>
    </oc>
    <nc r="FX2">
      <v>2.0000000000000001E-4</v>
    </nc>
  </rcc>
  <rcc rId="212" sId="1" numFmtId="14">
    <oc r="FX3">
      <v>-6.9999999999999999E-4</v>
    </oc>
    <nc r="FX3">
      <v>-3.5999999999999999E-3</v>
    </nc>
  </rcc>
  <rcc rId="213" sId="1" numFmtId="14">
    <oc r="FX4">
      <v>2.0000000000000001E-4</v>
    </oc>
    <nc r="FX4">
      <v>0</v>
    </nc>
  </rcc>
  <rcc rId="214" sId="1" numFmtId="14">
    <oc r="FX6">
      <v>-8.9999999999999998E-4</v>
    </oc>
    <nc r="FX6">
      <v>6.9999999999999999E-4</v>
    </nc>
  </rcc>
  <rcc rId="215" sId="1" numFmtId="14">
    <oc r="FX7">
      <v>-2.3E-3</v>
    </oc>
    <nc r="FX7">
      <v>-8.9999999999999998E-4</v>
    </nc>
  </rcc>
  <rcc rId="216" sId="1" numFmtId="14">
    <oc r="FX8">
      <v>5.9999999999999995E-4</v>
    </oc>
    <nc r="FX8">
      <v>1.1999999999999999E-3</v>
    </nc>
  </rcc>
  <rcc rId="217" sId="1" numFmtId="14">
    <oc r="FX10">
      <v>8.0000000000000004E-4</v>
    </oc>
    <nc r="FX10">
      <v>4.1000000000000003E-3</v>
    </nc>
  </rcc>
  <rcc rId="218" sId="1" numFmtId="14">
    <oc r="FX12">
      <v>1.2999999999999999E-3</v>
    </oc>
    <nc r="FX12">
      <v>1.6000000000000001E-3</v>
    </nc>
  </rcc>
  <rcc rId="219" sId="1" numFmtId="14">
    <oc r="FX13">
      <v>8.9999999999999998E-4</v>
    </oc>
    <nc r="FX13">
      <v>-2.0000000000000001E-4</v>
    </nc>
  </rcc>
  <rcc rId="220" sId="1" numFmtId="14">
    <oc r="FX14">
      <v>2.3999999999999998E-3</v>
    </oc>
    <nc r="FX14">
      <v>1.4E-3</v>
    </nc>
  </rcc>
  <rcc rId="221" sId="1" numFmtId="14">
    <oc r="FX15">
      <v>6.9999999999999999E-4</v>
    </oc>
    <nc r="FX15">
      <v>1.6999999999999999E-3</v>
    </nc>
  </rcc>
  <rcc rId="222" sId="1" numFmtId="14">
    <oc r="FX17">
      <v>-4.0000000000000002E-4</v>
    </oc>
    <nc r="FX17">
      <v>-3.5999999999999999E-3</v>
    </nc>
  </rcc>
  <rcc rId="223" sId="1" numFmtId="14">
    <oc r="FX18">
      <v>1E-3</v>
    </oc>
    <nc r="FX18">
      <v>-1.9E-3</v>
    </nc>
  </rcc>
  <rcc rId="224" sId="1" numFmtId="14">
    <oc r="FX19">
      <v>4.0000000000000002E-4</v>
    </oc>
    <nc r="FX19">
      <v>-4.1000000000000003E-3</v>
    </nc>
  </rcc>
  <rcc rId="225" sId="1" numFmtId="14">
    <oc r="FX20">
      <v>1.6999999999999999E-3</v>
    </oc>
    <nc r="FX20">
      <v>-2.5999999999999999E-3</v>
    </nc>
  </rcc>
  <rcc rId="226" sId="1" numFmtId="14">
    <oc r="FX21">
      <v>2.0000000000000001E-4</v>
    </oc>
    <nc r="FX21">
      <v>-2.2000000000000001E-3</v>
    </nc>
  </rcc>
  <rcc rId="227" sId="1" numFmtId="14">
    <oc r="FX23">
      <v>1.4E-3</v>
    </oc>
    <nc r="FX23">
      <v>1.6999999999999999E-3</v>
    </nc>
  </rcc>
  <rcc rId="228" sId="1" numFmtId="14">
    <oc r="FX24">
      <v>-6.9999999999999999E-4</v>
    </oc>
    <nc r="FX24">
      <v>6.9999999999999999E-4</v>
    </nc>
  </rcc>
  <rcc rId="229" sId="1" numFmtId="14">
    <oc r="FX25">
      <v>-2.2000000000000001E-3</v>
    </oc>
    <nc r="FX25">
      <v>-1E-3</v>
    </nc>
  </rcc>
  <rcc rId="230" sId="1" numFmtId="14">
    <oc r="FX26">
      <v>-1E-4</v>
    </oc>
    <nc r="FX26">
      <v>-1.1000000000000001E-3</v>
    </nc>
  </rcc>
  <rcc rId="231" sId="1" numFmtId="14">
    <oc r="FX28">
      <v>6.9999999999999999E-4</v>
    </oc>
    <nc r="FX28">
      <v>2.3999999999999998E-3</v>
    </nc>
  </rcc>
  <rcc rId="232" sId="1" numFmtId="14">
    <oc r="FX29">
      <v>1.2999999999999999E-3</v>
    </oc>
    <nc r="FX29">
      <v>1.6000000000000001E-3</v>
    </nc>
  </rcc>
  <rcc rId="233" sId="1" numFmtId="14">
    <oc r="FX30">
      <v>-4.0000000000000002E-4</v>
    </oc>
    <nc r="FX30">
      <v>1.8E-3</v>
    </nc>
  </rcc>
  <rcc rId="234" sId="1" numFmtId="14">
    <oc r="FX32">
      <v>-8.9999999999999998E-4</v>
    </oc>
    <nc r="FX32">
      <v>5.0000000000000001E-4</v>
    </nc>
  </rcc>
  <rcc rId="235" sId="1" numFmtId="14">
    <oc r="FX33">
      <v>-1.9E-3</v>
    </oc>
    <nc r="FX33">
      <v>1E-4</v>
    </nc>
  </rcc>
  <rcc rId="236" sId="1" numFmtId="14">
    <oc r="FX35">
      <v>1E-3</v>
    </oc>
    <nc r="FX35">
      <v>4.0000000000000002E-4</v>
    </nc>
  </rcc>
  <rcc rId="237" sId="1" numFmtId="14">
    <nc r="FY51">
      <v>0.31259999999999999</v>
    </nc>
  </rcc>
  <rcc rId="238" sId="1" numFmtId="14">
    <nc r="FY52">
      <v>0.12859999999999999</v>
    </nc>
  </rcc>
  <rcc rId="239" sId="1" numFmtId="14">
    <nc r="FY53">
      <v>7.6200000000000004E-2</v>
    </nc>
  </rcc>
  <rcc rId="240" sId="1" numFmtId="14">
    <nc r="FY54">
      <v>5.8500000000000003E-2</v>
    </nc>
  </rcc>
  <rcc rId="241" sId="1" numFmtId="14">
    <nc r="FY55">
      <v>-1.9699999999999999E-2</v>
    </nc>
  </rcc>
  <rcc rId="242" sId="1" numFmtId="14">
    <nc r="FY56">
      <v>-4.6899999999999997E-2</v>
    </nc>
  </rcc>
  <rcc rId="243" sId="1" numFmtId="14">
    <nc r="FY57">
      <v>-0.22600000000000001</v>
    </nc>
  </rcc>
  <rcc rId="244" sId="1" numFmtId="14">
    <nc r="FY58">
      <v>-0.2833</v>
    </nc>
  </rcc>
  <rcc rId="245" sId="1">
    <nc r="FY59">
      <v>-0.94</v>
    </nc>
  </rcc>
  <rfmt sheetId="1" sqref="FY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5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Y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246" sId="1">
    <nc r="FZ60" t="inlineStr">
      <is>
        <t xml:space="preserve"> </t>
      </is>
    </nc>
  </rcc>
  <rcc rId="247" sId="1" numFmtId="14">
    <oc r="FY60" t="inlineStr">
      <is>
        <t xml:space="preserve"> </t>
      </is>
    </oc>
    <nc r="FY60">
      <v>1.2800000000000001E-2</v>
    </nc>
  </rcc>
  <rfmt sheetId="1" sqref="FY60">
    <dxf>
      <fill>
        <patternFill>
          <bgColor rgb="FFFF0000"/>
        </patternFill>
      </fill>
    </dxf>
  </rfmt>
  <rcc rId="248" sId="1" numFmtId="14">
    <nc r="FY61">
      <v>-2.35E-2</v>
    </nc>
  </rcc>
  <rfmt sheetId="1" sqref="FY61">
    <dxf>
      <fill>
        <patternFill>
          <bgColor theme="4" tint="-0.249977111117893"/>
        </patternFill>
      </fill>
    </dxf>
  </rfmt>
  <rfmt sheetId="1" sqref="FY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249" sId="1" odxf="1" dxf="1">
    <nc r="FY65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0" sId="1" odxf="1" dxf="1">
    <oc r="FY66">
      <f>SUM(FY51, -FY58)</f>
    </oc>
    <nc r="FY66">
      <f>SUM(FY51, -FY58)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51" sId="1" odxf="1" dxf="1">
    <nc r="FY67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2" sId="1" odxf="1" dxf="1">
    <oc r="FY68">
      <f>SUM(FY52, -FY58)</f>
    </oc>
    <nc r="FY68">
      <f>SUM(FY51, -FY57)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3" sId="1" odxf="1" dxf="1">
    <nc r="FY69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54" sId="1" odxf="1" dxf="1">
    <oc r="FY70">
      <f>SUM(FY51, -FY57)</f>
    </oc>
    <nc r="FY70">
      <f>SUM(FY52, -FY58)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55" sId="1" odxf="1" dxf="1">
    <nc r="FY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56" sId="1" odxf="1" dxf="1">
    <oc r="FY72">
      <f>SUM(FY57, -FY68)</f>
    </oc>
    <nc r="FY72">
      <f>SUM(FY51, -FY56)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7" sId="1" odxf="1" dxf="1">
    <nc r="FY73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58" sId="1" odxf="1" dxf="1">
    <oc r="FY74">
      <f>SUM(FY58, -FY68)</f>
    </oc>
    <nc r="FY74">
      <f>SUM(FY53, -FY58)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59" sId="1" odxf="1" dxf="1">
    <nc r="FY75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0" sId="1" odxf="1" dxf="1">
    <oc r="FY76">
      <f>SUM(FY57, -FY67)</f>
    </oc>
    <nc r="FY76">
      <f>SUM(FY51, -FY55)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1" sId="1" odxf="1" dxf="1">
    <nc r="FY77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62" sId="1" odxf="1" dxf="1">
    <oc r="FY78">
      <f>SUM(FY67, -FY74)</f>
    </oc>
    <nc r="FY78">
      <f>SUM(FY52, -FY57)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263" sId="1" odxf="1" dxf="1">
    <nc r="FY79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64" sId="1" odxf="1" dxf="1">
    <oc r="FY80">
      <f>SUM(FY68, -FY74)</f>
    </oc>
    <nc r="FY80">
      <f>SUM(FY54, -FY58)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65" sId="1" odxf="1" dxf="1">
    <nc r="FY81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66" sId="1" odxf="1" dxf="1">
    <oc r="FY82">
      <f>SUM(FY67, -FY73)</f>
    </oc>
    <nc r="FY82">
      <f>SUM(FY53, -FY57)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67" sId="1" odxf="1" dxf="1">
    <nc r="FY83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68" sId="1" odxf="1" dxf="1">
    <oc r="FY84">
      <f>SUM(FY73, -FY80)</f>
    </oc>
    <nc r="FY84">
      <f>SUM(FY51, -FY54)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69" sId="1" odxf="1" dxf="1">
    <nc r="FY85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70" sId="1" odxf="1" dxf="1">
    <oc r="FY86">
      <f>SUM(FY74, -FY80)</f>
    </oc>
    <nc r="FY86">
      <f>SUM(FY54, -FY57)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1" sId="1" odxf="1" dxf="1">
    <nc r="FY8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72" sId="1" odxf="1" dxf="1">
    <oc r="FY88">
      <f>SUM(FY73, -FY79)</f>
    </oc>
    <nc r="FY88">
      <f>SUM(FY55, -FY58)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73" sId="1" odxf="1" dxf="1">
    <nc r="FY89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274" sId="1" odxf="1" dxf="1">
    <oc r="FY90">
      <f>SUM(FY79, -FY86)</f>
    </oc>
    <nc r="FY90">
      <f>SUM(FY51, -FY53)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75" sId="1" odxf="1" dxf="1">
    <nc r="FY91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76" sId="1" odxf="1" dxf="1">
    <oc r="FY92">
      <f>SUM(FY80, -FY86)</f>
    </oc>
    <nc r="FY92">
      <f>SUM(FY56, -FY58)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77" sId="1" odxf="1" dxf="1">
    <nc r="FY93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278" sId="1" odxf="1" dxf="1">
    <oc r="FY94">
      <f>SUM(FY79, -FY85)</f>
    </oc>
    <nc r="FY94">
      <f>SUM(FY51, -FY52)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79" sId="1" odxf="1" dxf="1">
    <nc r="FY95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280" sId="1" odxf="1" dxf="1">
    <oc r="FY96">
      <f>SUM(FY85, -FY92)</f>
    </oc>
    <nc r="FY96">
      <f>SUM(FY55, -FY57)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281" sId="1" odxf="1" dxf="1">
    <nc r="FY97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282" sId="1" odxf="1" dxf="1">
    <oc r="FY98">
      <f>SUM(FY86, -FY92)</f>
    </oc>
    <nc r="FY98">
      <f>SUM(FY56, -FY57)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283" sId="1" odxf="1" dxf="1">
    <nc r="FY99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4" sId="1" odxf="1" dxf="1">
    <oc r="FY100">
      <f>SUM(FY85, -FY91)</f>
    </oc>
    <nc r="FY100">
      <f>SUM(FY52, -FY56)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5" sId="1" odxf="1" dxf="1">
    <nc r="FY101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86" sId="1" odxf="1" dxf="1">
    <oc r="FY102">
      <f>SUM(FY91, -FY98)</f>
    </oc>
    <nc r="FY102">
      <f>SUM(FY52, -FY55)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7" sId="1" odxf="1" dxf="1">
    <nc r="FY103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88" sId="1" odxf="1" dxf="1">
    <oc r="FY104">
      <f>SUM(FY92, -FY98)</f>
    </oc>
    <nc r="FY104">
      <f>SUM(FY53, -FY56)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89" sId="1" odxf="1" dxf="1">
    <nc r="FY105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290" sId="1" odxf="1" dxf="1">
    <oc r="FY106">
      <f>SUM(FY91, -FY97)</f>
    </oc>
    <nc r="FY106">
      <f>SUM(FY53, -FY55)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1" sId="1" odxf="1" dxf="1">
    <nc r="FY107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2" sId="1" odxf="1" dxf="1">
    <oc r="FY108">
      <f>SUM(FY97, -FY104)</f>
    </oc>
    <nc r="FY108">
      <f>SUM(FY54, -FY56)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3" sId="1" odxf="1" dxf="1">
    <nc r="FY109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294" sId="1" odxf="1" dxf="1">
    <oc r="FY110">
      <f>SUM(FY98, -FY104)</f>
    </oc>
    <nc r="FY110">
      <f>SUM(FY52, -FY54)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5" sId="1" odxf="1" dxf="1">
    <nc r="FY111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296" sId="1" odxf="1" dxf="1">
    <oc r="FY112">
      <f>SUM(FY97, -FY103)</f>
    </oc>
    <nc r="FY112">
      <f>SUM(FY54, -FY55)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297" sId="1" odxf="1" dxf="1">
    <nc r="FY113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298" sId="1" odxf="1" dxf="1">
    <oc r="FY114">
      <f>SUM(FY99, -FY105)</f>
    </oc>
    <nc r="FY114">
      <f>SUM(FY57, -FY58)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299" sId="1" odxf="1" dxf="1">
    <nc r="FY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00" sId="1" odxf="1" dxf="1">
    <oc r="FY116">
      <f>SUM(FY105, -FY112)</f>
    </oc>
    <nc r="FY116">
      <f>SUM(FY52, -FY53)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01" sId="1" odxf="1" dxf="1">
    <nc r="FY117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302" sId="1" odxf="1" dxf="1">
    <oc r="FY118">
      <f>SUM(FY106, -FY112)</f>
    </oc>
    <nc r="FY118">
      <f>SUM(FY53, -FY54)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03" sId="1" odxf="1" dxf="1">
    <nc r="FY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04" sId="1" odxf="1" dxf="1">
    <oc r="FY120">
      <f>SUM(FY105, -FY111)</f>
    </oc>
    <nc r="FY120">
      <f>SUM(FY55, -FY56)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305" sheetId="1" source="FY117:FY118" destination="FY121:FY122" sourceSheetId="1"/>
  <rm rId="306" sheetId="1" source="FY113:FY116" destination="FY115:FY118" sourceSheetId="1"/>
  <rm rId="307" sheetId="1" source="FY109:FY110" destination="FY113:FY114" sourceSheetId="1"/>
  <rm rId="308" sheetId="1" source="FY105:FY106" destination="FY109:FY110" sourceSheetId="1"/>
  <rm rId="309" sheetId="1" source="FY97:FY104" destination="FY99:FY106" sourceSheetId="1"/>
  <rm rId="310" sheetId="1" source="FY93:FY94" destination="FY97:FY98" sourceSheetId="1"/>
  <rm rId="311" sheetId="1" source="FY89:FY92" destination="FY91:FY94" sourceSheetId="1"/>
  <rm rId="312" sheetId="1" source="FY83:FY84" destination="FY89:FY90" sourceSheetId="1"/>
  <rm rId="313" sheetId="1" source="FY81:FY82" destination="FY83:FY84" sourceSheetId="1"/>
  <rm rId="314" sheetId="1" source="FY75:FY76" destination="FY81:FY82" sourceSheetId="1"/>
  <rm rId="315" sheetId="1" source="FY77:FY122" destination="FY75:FY120" sourceSheetId="1"/>
  <rcc rId="316" sId="1" odxf="1" dxf="1" numFmtId="14">
    <oc r="FY145" t="inlineStr">
      <is>
        <t xml:space="preserve"> </t>
      </is>
    </oc>
    <nc r="FY145">
      <v>1.2800000000000001E-2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7" sId="1" odxf="1" dxf="1" numFmtId="14">
    <nc r="FY146">
      <v>-2.35E-2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318" sId="1">
    <nc r="FZ145" t="inlineStr">
      <is>
        <t xml:space="preserve"> </t>
      </is>
    </nc>
  </rcc>
  <rcc rId="319" sId="1" numFmtId="14">
    <nc r="FY136">
      <v>7.51E-2</v>
    </nc>
  </rcc>
  <rcc rId="320" sId="1" numFmtId="14">
    <nc r="FY137">
      <v>2.6700000000000002E-2</v>
    </nc>
  </rcc>
  <rcc rId="321" sId="1" numFmtId="14">
    <nc r="FY138">
      <v>2.0000000000000001E-4</v>
    </nc>
  </rcc>
  <rcc rId="322" sId="1" numFmtId="14">
    <nc r="FY139">
      <v>9.4999999999999998E-3</v>
    </nc>
  </rcc>
  <rcc rId="323" sId="1" numFmtId="14">
    <nc r="FY140">
      <v>1.7299999999999999E-2</v>
    </nc>
  </rcc>
  <rcc rId="324" sId="1" numFmtId="14">
    <nc r="FY141">
      <v>1E-3</v>
    </nc>
  </rcc>
  <rcc rId="325" sId="1" numFmtId="14">
    <nc r="FY142">
      <v>-2.4E-2</v>
    </nc>
  </rcc>
  <rcc rId="326" sId="1" numFmtId="14">
    <nc r="FY143">
      <v>-0.10580000000000001</v>
    </nc>
  </rcc>
  <rfmt sheetId="1" sqref="FY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327" sId="1" odxf="1" dxf="1">
    <nc r="FY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28" sId="1" odxf="1" dxf="1">
    <oc r="FY151">
      <f>SUM(FY136, -FY143)</f>
    </oc>
    <nc r="FY151">
      <f>SUM(FY136, -FY143)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29" sId="1" odxf="1" dxf="1">
    <nc r="FY152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30" sId="1" odxf="1" dxf="1">
    <oc r="FY153">
      <f>SUM(FY138, -FY143)</f>
    </oc>
    <nc r="FY153">
      <f>SUM(FY137, -FY143)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1" sId="1" odxf="1" dxf="1">
    <nc r="FY154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32" sId="1" odxf="1" dxf="1">
    <oc r="FY155">
      <f>SUM(FY136, -FY141)</f>
    </oc>
    <nc r="FY155">
      <f>SUM(FY138, -FY143)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33" sId="1" odxf="1" dxf="1">
    <nc r="FY156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34" sId="1" odxf="1" dxf="1">
    <oc r="FY157">
      <f>SUM(FY141, -FY153)</f>
    </oc>
    <nc r="FY157">
      <f>SUM(FY139, -FY143)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5" sId="1" odxf="1" dxf="1">
    <nc r="FY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36" sId="1" odxf="1" dxf="1">
    <oc r="FY159">
      <f>SUM(FY143, -FY153)</f>
    </oc>
    <nc r="FY159">
      <f>SUM(FY140, -FY143)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7" sId="1" odxf="1" dxf="1">
    <nc r="FY160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38" sId="1" odxf="1" dxf="1">
    <oc r="FY161">
      <f>SUM(FY141, -FY152)</f>
    </oc>
    <nc r="FY161">
      <f>SUM(FY141, -FY143)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39" sId="1" odxf="1" dxf="1">
    <nc r="FY162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0" sId="1" odxf="1" dxf="1">
    <oc r="FY163">
      <f>SUM(FY152, -FY159)</f>
    </oc>
    <nc r="FY163">
      <f>SUM(FY136, -FY142)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41" sId="1" odxf="1" dxf="1">
    <nc r="FY164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342" sId="1" odxf="1" dxf="1">
    <oc r="FY165">
      <f>SUM(FY153, -FY159)</f>
    </oc>
    <nc r="FY165">
      <f>SUM(FY142, -FY143)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3" sId="1" odxf="1" dxf="1">
    <nc r="FY166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4" sId="1" odxf="1" dxf="1">
    <oc r="FY167">
      <f>SUM(FY152, -FY158)</f>
    </oc>
    <nc r="FY167">
      <f>SUM(FY136, -FY141)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45" sId="1" odxf="1" dxf="1">
    <nc r="FY168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6" sId="1" odxf="1" dxf="1">
    <oc r="FY169">
      <f>SUM(FY158, -FY165)</f>
    </oc>
    <nc r="FY169">
      <f>SUM(FY136, -FY140)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7" sId="1" odxf="1" dxf="1">
    <nc r="FY170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48" sId="1" odxf="1" dxf="1">
    <oc r="FY171">
      <f>SUM(FY159, -FY165)</f>
    </oc>
    <nc r="FY171">
      <f>SUM(FY136, -FY139)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49" sId="1" odxf="1" dxf="1">
    <nc r="FY172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50" sId="1" odxf="1" dxf="1">
    <oc r="FY173">
      <f>SUM(FY158, -FY164)</f>
    </oc>
    <nc r="FY173">
      <f>SUM(FY137, -FY142)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51" sId="1" odxf="1" dxf="1">
    <nc r="FY174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352" sId="1" odxf="1" dxf="1">
    <oc r="FY175">
      <f>SUM(FY164, -FY171)</f>
    </oc>
    <nc r="FY175">
      <f>SUM(FY138, -FY142)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353" sId="1" odxf="1" dxf="1">
    <nc r="FY176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354" sId="1" odxf="1" dxf="1">
    <oc r="FY177">
      <f>SUM(FY165, -FY171)</f>
    </oc>
    <nc r="FY177">
      <f>SUM(FY136, -FY138)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55" sId="1" odxf="1" dxf="1">
    <nc r="FY178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356" sId="1" odxf="1" dxf="1">
    <oc r="FY179">
      <f>SUM(FY164, -FY170)</f>
    </oc>
    <nc r="FY179">
      <f>SUM(FY136, -FY137)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57" sId="1" odxf="1" dxf="1">
    <nc r="FY180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58" sId="1" odxf="1" dxf="1">
    <oc r="FY181">
      <f>SUM(FY170, -FY177)</f>
    </oc>
    <nc r="FY181">
      <f>SUM(FY139, -FY142)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59" sId="1" odxf="1" dxf="1">
    <nc r="FY182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60" sId="1" odxf="1" dxf="1">
    <oc r="FY183">
      <f>SUM(FY171, -FY177)</f>
    </oc>
    <nc r="FY183">
      <f>SUM(FY140, -FY142)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1" sId="1" odxf="1" dxf="1">
    <nc r="FY184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2" sId="1" odxf="1" dxf="1">
    <oc r="FY185">
      <f>SUM(FY170, -FY176)</f>
    </oc>
    <nc r="FY185">
      <f>SUM(FY137, -FY141)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363" sId="1" odxf="1" dxf="1">
    <nc r="FY18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Y205" start="0" length="0">
    <dxf>
      <border outline="0">
        <left/>
        <top/>
      </border>
    </dxf>
  </rfmt>
  <rcc rId="364" sId="1" odxf="1" dxf="1">
    <nc r="FY188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365" sId="1" odxf="1" dxf="1">
    <oc r="FY189">
      <f>SUM(FY177, -FY183)</f>
    </oc>
    <nc r="FY189">
      <f>SUM(FY141, -FY142)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66" sId="1" odxf="1" dxf="1">
    <nc r="FY190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67" sId="1" odxf="1" dxf="1">
    <oc r="FY191">
      <f>SUM(FY176, -FY182)</f>
    </oc>
    <nc r="FY191">
      <f>SUM(FY137, -FY140)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368" sId="1" odxf="1" dxf="1">
    <nc r="FY192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Y193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369" sId="1" odxf="1" dxf="1">
    <nc r="FY19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0" sId="1" odxf="1" dxf="1">
    <oc r="FY195">
      <f>SUM(FY183, -FY189)</f>
    </oc>
    <nc r="FY195">
      <f>SUM(FY137, -FY139)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1" sId="1" odxf="1" dxf="1">
    <nc r="FY196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fmt sheetId="1" sqref="FY199" start="0" length="0">
    <dxf>
      <border outline="0">
        <left/>
        <top/>
      </border>
    </dxf>
  </rfmt>
  <rcc rId="372" sId="1" odxf="1" dxf="1">
    <nc r="FY198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373" sId="1" odxf="1" dxf="1">
    <oc r="FY199">
      <f>SUM(FY184, -FY190)</f>
    </oc>
    <nc r="FY199">
      <f>SUM(FY139, -FY141)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374" sId="1" odxf="1" dxf="1">
    <nc r="FY200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375" sId="1" odxf="1" dxf="1">
    <oc r="FY201">
      <f>SUM(FY190, -FY197)</f>
    </oc>
    <nc r="FY201">
      <f>SUM(FY140, -FY141)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376" sId="1" odxf="1" dxf="1">
    <nc r="FY20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fmt sheetId="1" sqref="FY203" start="0" length="0">
    <dxf>
      <border outline="0">
        <left/>
        <top/>
      </border>
    </dxf>
  </rfmt>
  <rcc rId="377" sId="1" odxf="1" dxf="1">
    <nc r="FY204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378" sId="1" odxf="1" dxf="1">
    <oc r="FY205">
      <f>SUM(FY190, -FY196)</f>
    </oc>
    <nc r="FY205">
      <f>SUM(FY137, -FY138)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m rId="379" sheetId="1" source="FY140:GF140" destination="FZ145:GG145" sourceSheetId="1">
    <rcc rId="0" sId="1">
      <nc r="FZ145" t="inlineStr">
        <is>
          <t xml:space="preserve"> </t>
        </is>
      </nc>
    </rcc>
  </rm>
  <rm rId="380" sheetId="1" source="FY141:GF141" destination="FY140:GF140" sourceSheetId="1"/>
  <rm rId="381" sheetId="1" source="FY138:GF138" destination="FY141:GF141" sourceSheetId="1"/>
  <rm rId="382" sheetId="1" source="FZ145:GG145" destination="FY138:GF138" sourceSheetId="1"/>
  <rfmt sheetId="1" sqref="FY186">
    <dxf>
      <fill>
        <patternFill>
          <bgColor theme="5" tint="0.39997558519241921"/>
        </patternFill>
      </fill>
    </dxf>
  </rfmt>
  <rcc rId="383" sId="1">
    <oc r="FY187">
      <f>SUM(FY176, -FY183)</f>
    </oc>
    <nc r="FY187">
      <f>SUM(FY140, -FY141)</f>
    </nc>
  </rcc>
  <rfmt sheetId="1" sqref="FY192">
    <dxf>
      <fill>
        <patternFill>
          <bgColor rgb="FFFF0000"/>
        </patternFill>
      </fill>
    </dxf>
  </rfmt>
  <rcc rId="384" sId="1">
    <oc r="FY193">
      <f>SUM(FY182, -FY189)</f>
    </oc>
    <nc r="FY193">
      <f>SUM(FY138, -FY141)</f>
    </nc>
  </rcc>
  <rfmt sheetId="1" sqref="FY196">
    <dxf>
      <fill>
        <patternFill>
          <bgColor theme="2"/>
        </patternFill>
      </fill>
    </dxf>
  </rfmt>
  <rcc rId="385" sId="1">
    <oc r="FY197">
      <f>SUM(FY182, -FY188)</f>
    </oc>
    <nc r="FY197">
      <f>SUM(FY139, -FY141)</f>
    </nc>
  </rcc>
  <rfmt sheetId="1" sqref="FY202">
    <dxf>
      <fill>
        <patternFill>
          <bgColor rgb="FFFF0000"/>
        </patternFill>
      </fill>
    </dxf>
  </rfmt>
  <rcc rId="386" sId="1">
    <oc r="FY203">
      <f>SUM(FY191, -FY197)</f>
    </oc>
    <nc r="FY203">
      <f>SUM(FY138, -FY139)</f>
    </nc>
  </rcc>
  <rm rId="387" sheetId="1" source="FY186:FY187" destination="FY208:FY209" sourceSheetId="1"/>
  <rm rId="388" sheetId="1" source="FY202:FY203" destination="FY206:FY207" sourceSheetId="1"/>
  <rm rId="389" sheetId="1" source="FY204:FY205" destination="FY186:FY187" sourceSheetId="1"/>
  <rm rId="390" sheetId="1" source="FY196:FY197" destination="FY204:FY205" sourceSheetId="1"/>
  <rm rId="391" sheetId="1" source="FY190:FY191" destination="FY202:FY203" sourceSheetId="1"/>
  <rm rId="392" sheetId="1" source="FY198:FY205" destination="FY196:FY203" sourceSheetId="1"/>
  <rm rId="393" sheetId="1" source="FY196:FY197" destination="FY204:FY205" sourceSheetId="1"/>
  <rm rId="394" sheetId="1" source="FY192:FY193" destination="FY196:FY197" sourceSheetId="1"/>
  <rm rId="395" sheetId="1" source="FY174:FY175" destination="FY192:FY193" sourceSheetId="1"/>
  <rm rId="396" sheetId="1" source="FY188:FY189" destination="FY190:FY191" sourceSheetId="1"/>
  <rm rId="397" sheetId="1" source="FY184:FY185" destination="FY188:FY189" sourceSheetId="1"/>
  <rm rId="398" sheetId="1" source="FY180:FY181" destination="FY184:FY185" sourceSheetId="1"/>
  <rm rId="399" sheetId="1" source="FY178:FY179" destination="FY180:FY181" sourceSheetId="1"/>
  <rm rId="400" sheetId="1" source="FY172:FY173" destination="FY178:FY179" sourceSheetId="1"/>
  <rm rId="401" sheetId="1" source="FY176:FY177" destination="FY172:FY173" sourceSheetId="1"/>
  <rm rId="402" sheetId="1" source="FY168:FY169" destination="FY176:FY177" sourceSheetId="1"/>
  <rm rId="403" sheetId="1" source="FY170:FY171" destination="FY174:FY175" sourceSheetId="1"/>
  <rm rId="404" sheetId="1" source="FY172:FY173" destination="FY170:FY171" sourceSheetId="1"/>
  <rm rId="405" sheetId="1" source="FY166:FY167" destination="FY172:FY173" sourceSheetId="1"/>
  <rm rId="406" sheetId="1" source="FY162:FY165" destination="FY166:FY169" sourceSheetId="1"/>
  <rm rId="407" sheetId="1" source="FY154:FY155" destination="FY164:FY165" sourceSheetId="1"/>
  <rm rId="408" sheetId="1" source="FY160:FY161" destination="FY162:FY163" sourceSheetId="1"/>
  <rm rId="409" sheetId="1" source="FY156:FY157" destination="FY160:FY161" sourceSheetId="1"/>
  <rm rId="410" sheetId="1" source="FY158:FY209" destination="FY154:FY205" sourceSheetId="1"/>
  <rcc rId="411" sId="1">
    <nc r="FY149">
      <v>0.9133</v>
    </nc>
  </rcc>
  <rcc rId="412" sId="1">
    <nc r="FY64">
      <v>147.47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P48" zoomScale="115" zoomScaleNormal="115" workbookViewId="0">
      <selection activeCell="GC61" sqref="GC61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82" t="s">
        <v>103</v>
      </c>
      <c r="FA1" s="282" t="s">
        <v>95</v>
      </c>
      <c r="FB1" s="282" t="s">
        <v>96</v>
      </c>
      <c r="FC1" s="1" t="s">
        <v>87</v>
      </c>
      <c r="FD1" s="282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460">
        <v>2.0000000000000001E-4</v>
      </c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7">
        <f t="shared" ref="GJ2:GJ37" si="6">MIN(FE2:GI2)</f>
        <v>-0.01</v>
      </c>
      <c r="GK2" s="7">
        <f t="shared" ref="GK2:GK37" si="7">AVERAGE(FE2:GI2)</f>
        <v>1.4285714285714224E-5</v>
      </c>
      <c r="GL2" s="7">
        <f t="shared" ref="GL2:GL37" si="8">MAX(FE2:GI2)</f>
        <v>4.1000000000000003E-3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460">
        <v>-3.5999999999999999E-3</v>
      </c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7">
        <f t="shared" si="6"/>
        <v>-7.4000000000000003E-3</v>
      </c>
      <c r="GK3" s="7">
        <f t="shared" si="7"/>
        <v>-1.2857142857142863E-4</v>
      </c>
      <c r="GL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460">
        <v>0</v>
      </c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7">
        <f t="shared" si="6"/>
        <v>-4.1000000000000003E-3</v>
      </c>
      <c r="GK4" s="7">
        <f t="shared" si="7"/>
        <v>1.2142857142857148E-4</v>
      </c>
      <c r="GL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460">
        <v>1.4E-3</v>
      </c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7">
        <f t="shared" si="6"/>
        <v>-3.5000000000000001E-3</v>
      </c>
      <c r="GK5" s="7">
        <f t="shared" si="7"/>
        <v>1.9285714285714281E-4</v>
      </c>
      <c r="GL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460">
        <v>6.9999999999999999E-4</v>
      </c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7">
        <f t="shared" si="6"/>
        <v>-7.4000000000000003E-3</v>
      </c>
      <c r="GK6" s="7">
        <f t="shared" si="7"/>
        <v>1.0714285714285702E-4</v>
      </c>
      <c r="GL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460">
        <v>-8.9999999999999998E-4</v>
      </c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7">
        <f t="shared" si="6"/>
        <v>-4.5999999999999999E-3</v>
      </c>
      <c r="GK7" s="7">
        <f t="shared" si="7"/>
        <v>7.2142857142857132E-4</v>
      </c>
      <c r="GL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460">
        <v>1.1999999999999999E-3</v>
      </c>
      <c r="FY8" s="6"/>
      <c r="FZ8" s="6"/>
      <c r="GA8" s="6"/>
      <c r="GB8" s="10"/>
      <c r="GC8" s="10"/>
      <c r="GD8" s="6"/>
      <c r="GE8" s="6"/>
      <c r="GF8" s="6"/>
      <c r="GG8" s="6"/>
      <c r="GH8" s="6"/>
      <c r="GI8" s="6"/>
      <c r="GJ8" s="7">
        <f t="shared" si="6"/>
        <v>-3.8999999999999998E-3</v>
      </c>
      <c r="GK8" s="7">
        <f t="shared" si="7"/>
        <v>1.0785714285714283E-3</v>
      </c>
      <c r="GL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84"/>
      <c r="FB9" s="12"/>
      <c r="FC9" s="11" t="s">
        <v>43</v>
      </c>
      <c r="FD9" s="12"/>
      <c r="FE9" s="13">
        <f t="shared" ref="FE9:FO9" si="18">SUM( -FE2, -FE3,FE4,FE5, -FE6, -FE7,FE8)</f>
        <v>2.2900000000000004E-2</v>
      </c>
      <c r="FF9" s="13">
        <f t="shared" si="18"/>
        <v>0</v>
      </c>
      <c r="FG9" s="13">
        <f t="shared" si="18"/>
        <v>0</v>
      </c>
      <c r="FH9" s="13">
        <f t="shared" si="18"/>
        <v>-4.1999999999999989E-3</v>
      </c>
      <c r="FI9" s="13">
        <f t="shared" si="18"/>
        <v>1.8099999999999998E-2</v>
      </c>
      <c r="FJ9" s="13">
        <f t="shared" si="18"/>
        <v>1.8500000000000003E-2</v>
      </c>
      <c r="FK9" s="13">
        <f t="shared" si="18"/>
        <v>2.6499999999999999E-2</v>
      </c>
      <c r="FL9" s="13">
        <f t="shared" si="18"/>
        <v>-1.9799999999999998E-2</v>
      </c>
      <c r="FM9" s="13">
        <f t="shared" si="18"/>
        <v>0</v>
      </c>
      <c r="FN9" s="13">
        <f t="shared" si="18"/>
        <v>0</v>
      </c>
      <c r="FO9" s="13">
        <f t="shared" si="18"/>
        <v>-1.7499999999999995E-2</v>
      </c>
      <c r="FP9" s="13">
        <f t="shared" ref="FP9:GA9" si="19">SUM( -FP2, -FP3,FP4,FP5, -FP6, -FP7,FP8)</f>
        <v>-7.0000000000000001E-3</v>
      </c>
      <c r="FQ9" s="13">
        <f t="shared" si="19"/>
        <v>-3.5299999999999998E-2</v>
      </c>
      <c r="FR9" s="13">
        <f t="shared" si="19"/>
        <v>2.4800000000000003E-2</v>
      </c>
      <c r="FS9" s="13">
        <f t="shared" si="19"/>
        <v>-1.5399999999999997E-2</v>
      </c>
      <c r="FT9" s="13">
        <f t="shared" si="19"/>
        <v>0</v>
      </c>
      <c r="FU9" s="13">
        <f t="shared" si="19"/>
        <v>0</v>
      </c>
      <c r="FV9" s="13">
        <f t="shared" si="19"/>
        <v>-5.1999999999999998E-3</v>
      </c>
      <c r="FW9" s="13">
        <f t="shared" si="19"/>
        <v>-3.0999999999999995E-3</v>
      </c>
      <c r="FX9" s="13">
        <f t="shared" si="19"/>
        <v>6.1999999999999989E-3</v>
      </c>
      <c r="FY9" s="13">
        <f t="shared" si="19"/>
        <v>0</v>
      </c>
      <c r="FZ9" s="13">
        <f t="shared" si="19"/>
        <v>0</v>
      </c>
      <c r="GA9" s="13">
        <f t="shared" si="19"/>
        <v>0</v>
      </c>
      <c r="GB9" s="13">
        <f t="shared" ref="GB9:GI9" si="20">SUM( -GB2, -GB3,GB4,GB5, -GB6, -GB7,GB8)</f>
        <v>0</v>
      </c>
      <c r="GC9" s="13">
        <f t="shared" si="20"/>
        <v>0</v>
      </c>
      <c r="GD9" s="13">
        <f t="shared" si="20"/>
        <v>0</v>
      </c>
      <c r="GE9" s="13">
        <f t="shared" si="20"/>
        <v>0</v>
      </c>
      <c r="GF9" s="13">
        <f t="shared" si="20"/>
        <v>0</v>
      </c>
      <c r="GG9" s="13">
        <f t="shared" si="20"/>
        <v>0</v>
      </c>
      <c r="GH9" s="13">
        <f t="shared" si="20"/>
        <v>0</v>
      </c>
      <c r="GI9" s="13">
        <f t="shared" si="20"/>
        <v>0</v>
      </c>
      <c r="GJ9" s="7">
        <f t="shared" si="6"/>
        <v>-3.5299999999999998E-2</v>
      </c>
      <c r="GK9" s="7">
        <f t="shared" si="7"/>
        <v>3.0645161290322617E-4</v>
      </c>
      <c r="GL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460">
        <v>4.1000000000000003E-3</v>
      </c>
      <c r="FY10" s="6"/>
      <c r="FZ10" s="6"/>
      <c r="GA10" s="6"/>
      <c r="GB10" s="15"/>
      <c r="GC10" s="15"/>
      <c r="GD10" s="6"/>
      <c r="GE10" s="6"/>
      <c r="GF10" s="6"/>
      <c r="GG10" s="6"/>
      <c r="GH10" s="6"/>
      <c r="GI10" s="6"/>
      <c r="GJ10" s="16">
        <f t="shared" si="6"/>
        <v>-1.5900000000000001E-2</v>
      </c>
      <c r="GK10" s="16">
        <f t="shared" si="7"/>
        <v>3.9999999999999986E-4</v>
      </c>
      <c r="GL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460">
        <v>2.0000000000000001E-4</v>
      </c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16">
        <f t="shared" si="6"/>
        <v>-3.5999999999999999E-3</v>
      </c>
      <c r="GK11" s="16">
        <f t="shared" si="7"/>
        <v>1.3571428571428575E-4</v>
      </c>
      <c r="GL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460">
        <v>1.6000000000000001E-3</v>
      </c>
      <c r="FY12" s="6"/>
      <c r="FZ12" s="6"/>
      <c r="GA12" s="17"/>
      <c r="GB12" s="6"/>
      <c r="GC12" s="6"/>
      <c r="GD12" s="6"/>
      <c r="GE12" s="6"/>
      <c r="GF12" s="6"/>
      <c r="GG12" s="6"/>
      <c r="GH12" s="6"/>
      <c r="GI12" s="6"/>
      <c r="GJ12" s="16">
        <f t="shared" si="6"/>
        <v>-1.17E-2</v>
      </c>
      <c r="GK12" s="16">
        <f t="shared" si="7"/>
        <v>3.0714285714285712E-4</v>
      </c>
      <c r="GL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460">
        <v>-2.0000000000000001E-4</v>
      </c>
      <c r="FY13" s="6"/>
      <c r="FZ13" s="6"/>
      <c r="GA13" s="6"/>
      <c r="GB13" s="6"/>
      <c r="GC13" s="6"/>
      <c r="GD13" s="6"/>
      <c r="GE13" s="6"/>
      <c r="GF13" s="17"/>
      <c r="GG13" s="6"/>
      <c r="GH13" s="6"/>
      <c r="GI13" s="6"/>
      <c r="GJ13" s="16">
        <f t="shared" si="6"/>
        <v>-7.4999999999999997E-3</v>
      </c>
      <c r="GK13" s="16">
        <f t="shared" si="7"/>
        <v>2.3571428571428574E-4</v>
      </c>
      <c r="GL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460">
        <v>1.4E-3</v>
      </c>
      <c r="FY14" s="6"/>
      <c r="FZ14" s="6"/>
      <c r="GA14" s="17"/>
      <c r="GB14" s="6"/>
      <c r="GC14" s="6"/>
      <c r="GD14" s="6"/>
      <c r="GE14" s="6"/>
      <c r="GF14" s="6"/>
      <c r="GG14" s="6"/>
      <c r="GH14" s="6"/>
      <c r="GI14" s="6"/>
      <c r="GJ14" s="16">
        <f t="shared" si="6"/>
        <v>-7.7999999999999996E-3</v>
      </c>
      <c r="GK14" s="16">
        <f t="shared" si="7"/>
        <v>-3.1428571428571427E-4</v>
      </c>
      <c r="GL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460">
        <v>1.6999999999999999E-3</v>
      </c>
      <c r="FY15" s="6"/>
      <c r="FZ15" s="6"/>
      <c r="GA15" s="6"/>
      <c r="GB15" s="10"/>
      <c r="GC15" s="10"/>
      <c r="GD15" s="6"/>
      <c r="GE15" s="6"/>
      <c r="GF15" s="6"/>
      <c r="GG15" s="6"/>
      <c r="GH15" s="6"/>
      <c r="GI15" s="6"/>
      <c r="GJ15" s="16">
        <f t="shared" si="6"/>
        <v>-8.8999999999999999E-3</v>
      </c>
      <c r="GK15" s="16">
        <f t="shared" si="7"/>
        <v>1.1285714285714287E-3</v>
      </c>
      <c r="GL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85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28">SUM(FI2,FI10:FI15)</f>
        <v>-4.6999999999999993E-3</v>
      </c>
      <c r="FJ16" s="20">
        <f t="shared" si="28"/>
        <v>1.9299999999999998E-2</v>
      </c>
      <c r="FK16" s="20">
        <f t="shared" si="28"/>
        <v>-5.2600000000000001E-2</v>
      </c>
      <c r="FL16" s="20">
        <f t="shared" si="28"/>
        <v>1.0700000000000001E-2</v>
      </c>
      <c r="FM16" s="20">
        <f t="shared" si="28"/>
        <v>0</v>
      </c>
      <c r="FN16" s="20">
        <f t="shared" si="28"/>
        <v>0</v>
      </c>
      <c r="FO16" s="20">
        <f t="shared" si="28"/>
        <v>-5.3000000000000009E-3</v>
      </c>
      <c r="FP16" s="20">
        <f t="shared" ref="FP16:GF16" si="29">SUM(FP2,FP10:FP15)</f>
        <v>2.3599999999999999E-2</v>
      </c>
      <c r="FQ16" s="20">
        <f t="shared" si="29"/>
        <v>-2.4000000000000024E-3</v>
      </c>
      <c r="FR16" s="20">
        <f t="shared" si="29"/>
        <v>9.1999999999999998E-3</v>
      </c>
      <c r="FS16" s="20">
        <f t="shared" si="29"/>
        <v>2.1999999999999997E-3</v>
      </c>
      <c r="FT16" s="20">
        <f t="shared" si="29"/>
        <v>0</v>
      </c>
      <c r="FU16" s="20">
        <f t="shared" si="29"/>
        <v>0</v>
      </c>
      <c r="FV16" s="20">
        <f t="shared" si="29"/>
        <v>7.7999999999999988E-3</v>
      </c>
      <c r="FW16" s="20">
        <f t="shared" si="29"/>
        <v>8.4999999999999989E-3</v>
      </c>
      <c r="FX16" s="20">
        <f t="shared" si="29"/>
        <v>8.9999999999999993E-3</v>
      </c>
      <c r="FY16" s="20">
        <f t="shared" si="29"/>
        <v>0</v>
      </c>
      <c r="FZ16" s="20">
        <f t="shared" si="29"/>
        <v>0</v>
      </c>
      <c r="GA16" s="20">
        <f t="shared" si="29"/>
        <v>0</v>
      </c>
      <c r="GB16" s="20">
        <f t="shared" si="29"/>
        <v>0</v>
      </c>
      <c r="GC16" s="20">
        <f t="shared" si="29"/>
        <v>0</v>
      </c>
      <c r="GD16" s="20">
        <f t="shared" si="29"/>
        <v>0</v>
      </c>
      <c r="GE16" s="20">
        <f t="shared" si="29"/>
        <v>0</v>
      </c>
      <c r="GF16" s="20">
        <f t="shared" si="29"/>
        <v>0</v>
      </c>
      <c r="GG16" s="20">
        <f>SUM(GG2,GG10,GG11,GG12,GG13,GG14,GG15)</f>
        <v>0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8.6129032258064472E-4</v>
      </c>
      <c r="GL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460">
        <v>-3.5999999999999999E-3</v>
      </c>
      <c r="FY17" s="6"/>
      <c r="FZ17" s="6"/>
      <c r="GA17" s="6"/>
      <c r="GB17" s="15"/>
      <c r="GC17" s="15"/>
      <c r="GD17" s="6"/>
      <c r="GE17" s="6"/>
      <c r="GF17" s="6"/>
      <c r="GG17" s="6"/>
      <c r="GH17" s="6"/>
      <c r="GI17" s="6"/>
      <c r="GJ17" s="22">
        <f t="shared" si="6"/>
        <v>-8.8999999999999999E-3</v>
      </c>
      <c r="GK17" s="22">
        <f t="shared" si="7"/>
        <v>2.142857142857136E-5</v>
      </c>
      <c r="GL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460">
        <v>-1.9E-3</v>
      </c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22">
        <f t="shared" si="6"/>
        <v>-8.5000000000000006E-3</v>
      </c>
      <c r="GK18" s="22">
        <f t="shared" si="7"/>
        <v>2.0714285714285688E-4</v>
      </c>
      <c r="GL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460">
        <v>-4.1000000000000003E-3</v>
      </c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22">
        <f t="shared" si="6"/>
        <v>-9.4000000000000004E-3</v>
      </c>
      <c r="GK19" s="22">
        <f t="shared" si="7"/>
        <v>1.4285714285714385E-5</v>
      </c>
      <c r="GL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460">
        <v>-2.5999999999999999E-3</v>
      </c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22">
        <f t="shared" si="6"/>
        <v>-1.24E-2</v>
      </c>
      <c r="GK20" s="22">
        <f t="shared" si="7"/>
        <v>-6.7142857142857119E-4</v>
      </c>
      <c r="GL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460">
        <v>-2.2000000000000001E-3</v>
      </c>
      <c r="FY21" s="6"/>
      <c r="FZ21" s="6"/>
      <c r="GA21" s="6"/>
      <c r="GB21" s="10"/>
      <c r="GC21" s="10"/>
      <c r="GD21" s="6"/>
      <c r="GE21" s="6"/>
      <c r="GF21" s="6"/>
      <c r="GG21" s="6"/>
      <c r="GH21" s="6"/>
      <c r="GI21" s="6"/>
      <c r="GJ21" s="22">
        <f t="shared" si="6"/>
        <v>-8.6E-3</v>
      </c>
      <c r="GK21" s="22">
        <f t="shared" si="7"/>
        <v>9.7142857142857154E-4</v>
      </c>
      <c r="GL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6"/>
      <c r="FB22" s="24"/>
      <c r="FC22" s="23" t="s">
        <v>56</v>
      </c>
      <c r="FD22" s="24"/>
      <c r="FE22" s="25">
        <f t="shared" ref="FE22:FO22" si="37">SUM(FE3, -FE10,FE17:FE21)</f>
        <v>-4.7999999999999996E-3</v>
      </c>
      <c r="FF22" s="25">
        <f t="shared" si="37"/>
        <v>0</v>
      </c>
      <c r="FG22" s="25">
        <f t="shared" si="37"/>
        <v>0</v>
      </c>
      <c r="FH22" s="25">
        <f t="shared" si="37"/>
        <v>-1.5000000000000001E-2</v>
      </c>
      <c r="FI22" s="25">
        <f t="shared" si="37"/>
        <v>1.8700000000000001E-2</v>
      </c>
      <c r="FJ22" s="25">
        <f t="shared" si="37"/>
        <v>1.3900000000000001E-2</v>
      </c>
      <c r="FK22" s="25">
        <f t="shared" si="37"/>
        <v>-2.6299999999999997E-2</v>
      </c>
      <c r="FL22" s="25">
        <f t="shared" si="37"/>
        <v>-6.0499999999999998E-2</v>
      </c>
      <c r="FM22" s="25">
        <f t="shared" si="37"/>
        <v>0</v>
      </c>
      <c r="FN22" s="25">
        <f t="shared" si="37"/>
        <v>0</v>
      </c>
      <c r="FO22" s="25">
        <f t="shared" si="37"/>
        <v>6.5700000000000008E-2</v>
      </c>
      <c r="FP22" s="25">
        <f t="shared" ref="FP22:GF22" si="38">SUM(FP3, -FP10,FP17:FP21)</f>
        <v>-5.6899999999999992E-2</v>
      </c>
      <c r="FQ22" s="25">
        <f t="shared" si="38"/>
        <v>0.12849999999999998</v>
      </c>
      <c r="FR22" s="25">
        <f t="shared" si="38"/>
        <v>-3.44E-2</v>
      </c>
      <c r="FS22" s="25">
        <f t="shared" si="38"/>
        <v>1.4199999999999999E-2</v>
      </c>
      <c r="FT22" s="25">
        <f t="shared" si="38"/>
        <v>0</v>
      </c>
      <c r="FU22" s="25">
        <f t="shared" si="38"/>
        <v>0</v>
      </c>
      <c r="FV22" s="25">
        <f t="shared" si="38"/>
        <v>-2.58E-2</v>
      </c>
      <c r="FW22" s="25">
        <f t="shared" si="38"/>
        <v>5.0000000000000001E-3</v>
      </c>
      <c r="FX22" s="25">
        <f t="shared" si="38"/>
        <v>-2.2100000000000002E-2</v>
      </c>
      <c r="FY22" s="25">
        <f t="shared" si="38"/>
        <v>0</v>
      </c>
      <c r="FZ22" s="25">
        <f t="shared" si="38"/>
        <v>0</v>
      </c>
      <c r="GA22" s="25">
        <f t="shared" si="38"/>
        <v>0</v>
      </c>
      <c r="GB22" s="25">
        <f t="shared" si="38"/>
        <v>0</v>
      </c>
      <c r="GC22" s="25">
        <f t="shared" si="38"/>
        <v>0</v>
      </c>
      <c r="GD22" s="25">
        <f t="shared" si="38"/>
        <v>0</v>
      </c>
      <c r="GE22" s="25">
        <f t="shared" si="38"/>
        <v>0</v>
      </c>
      <c r="GF22" s="25">
        <f t="shared" si="38"/>
        <v>0</v>
      </c>
      <c r="GG22" s="25">
        <f>SUM(GG3, -GG10,GG17,GG18,GG19,GG20,GG21)</f>
        <v>0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-6.0499999999999998E-2</v>
      </c>
      <c r="GK22" s="22">
        <f t="shared" si="7"/>
        <v>6.4516129032255438E-6</v>
      </c>
      <c r="GL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460">
        <v>1.6999999999999999E-3</v>
      </c>
      <c r="FY23" s="6"/>
      <c r="FZ23" s="6"/>
      <c r="GA23" s="6"/>
      <c r="GB23" s="15"/>
      <c r="GC23" s="15"/>
      <c r="GD23" s="6"/>
      <c r="GE23" s="6"/>
      <c r="GF23" s="6"/>
      <c r="GG23" s="6"/>
      <c r="GH23" s="6"/>
      <c r="GI23" s="6"/>
      <c r="GJ23" s="26">
        <f t="shared" si="6"/>
        <v>-8.0000000000000002E-3</v>
      </c>
      <c r="GK23" s="26">
        <f t="shared" si="7"/>
        <v>3.8571428571428584E-4</v>
      </c>
      <c r="GL23" s="26">
        <f t="shared" si="8"/>
        <v>5.0000000000000001E-3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460">
        <v>6.9999999999999999E-4</v>
      </c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26">
        <f t="shared" si="6"/>
        <v>-6.7000000000000002E-3</v>
      </c>
      <c r="GK24" s="26">
        <f t="shared" si="7"/>
        <v>2.0000000000000004E-4</v>
      </c>
      <c r="GL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460">
        <v>-1E-3</v>
      </c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26">
        <f t="shared" si="6"/>
        <v>-4.7999999999999996E-3</v>
      </c>
      <c r="GK25" s="26">
        <f t="shared" si="7"/>
        <v>6.7857142857142845E-4</v>
      </c>
      <c r="GL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460">
        <v>-1.1000000000000001E-3</v>
      </c>
      <c r="FY26" s="6"/>
      <c r="FZ26" s="6"/>
      <c r="GA26" s="6"/>
      <c r="GB26" s="10"/>
      <c r="GC26" s="10"/>
      <c r="GD26" s="6"/>
      <c r="GE26" s="6"/>
      <c r="GF26" s="6"/>
      <c r="GG26" s="6"/>
      <c r="GH26" s="6"/>
      <c r="GI26" s="6"/>
      <c r="GJ26" s="26">
        <f t="shared" si="6"/>
        <v>-8.3000000000000001E-3</v>
      </c>
      <c r="GK26" s="26">
        <f t="shared" si="7"/>
        <v>-8.4285714285714291E-4</v>
      </c>
      <c r="GL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7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47">SUM( -FE4, -FE11, -FE17,FE23, -FE24, -FE25, -FE26)</f>
        <v>1.5300000000000001E-2</v>
      </c>
      <c r="FF27" s="29">
        <f t="shared" si="47"/>
        <v>0</v>
      </c>
      <c r="FG27" s="29">
        <f t="shared" si="47"/>
        <v>0</v>
      </c>
      <c r="FH27" s="29">
        <f t="shared" si="47"/>
        <v>-2.0999999999999999E-3</v>
      </c>
      <c r="FI27" s="29">
        <f t="shared" si="47"/>
        <v>-2.64E-2</v>
      </c>
      <c r="FJ27" s="29">
        <f t="shared" si="47"/>
        <v>1.2500000000000001E-2</v>
      </c>
      <c r="FK27" s="29">
        <f t="shared" si="47"/>
        <v>-2.4899999999999999E-2</v>
      </c>
      <c r="FL27" s="29">
        <f t="shared" si="47"/>
        <v>6.5999999999999991E-3</v>
      </c>
      <c r="FM27" s="29">
        <f t="shared" si="47"/>
        <v>0</v>
      </c>
      <c r="FN27" s="29">
        <f t="shared" si="47"/>
        <v>0</v>
      </c>
      <c r="FO27" s="29">
        <f t="shared" si="47"/>
        <v>-3.9900000000000005E-2</v>
      </c>
      <c r="FP27" s="29">
        <f t="shared" ref="FP27:GA27" si="48">SUM( -FP4, -FP11, -FP17,FP23, -FP24, -FP25, -FP26)</f>
        <v>1.5299999999999999E-2</v>
      </c>
      <c r="FQ27" s="29">
        <f t="shared" si="48"/>
        <v>-1.8999999999999991E-3</v>
      </c>
      <c r="FR27" s="29">
        <f t="shared" si="48"/>
        <v>2.4E-2</v>
      </c>
      <c r="FS27" s="29">
        <f t="shared" si="48"/>
        <v>-1.8999999999999998E-3</v>
      </c>
      <c r="FT27" s="29">
        <f t="shared" si="48"/>
        <v>0</v>
      </c>
      <c r="FU27" s="29">
        <f t="shared" si="48"/>
        <v>0</v>
      </c>
      <c r="FV27" s="29">
        <f t="shared" si="48"/>
        <v>5.1000000000000004E-3</v>
      </c>
      <c r="FW27" s="29">
        <f t="shared" si="48"/>
        <v>1.2799999999999999E-2</v>
      </c>
      <c r="FX27" s="29">
        <f t="shared" si="48"/>
        <v>6.4999999999999997E-3</v>
      </c>
      <c r="FY27" s="29">
        <f t="shared" si="48"/>
        <v>0</v>
      </c>
      <c r="FZ27" s="29">
        <f t="shared" si="48"/>
        <v>0</v>
      </c>
      <c r="GA27" s="29">
        <f t="shared" si="48"/>
        <v>0</v>
      </c>
      <c r="GB27" s="29">
        <f t="shared" ref="GB27:GI27" si="49">SUM( -GB4, -GB11, -GB17,GB23, -GB24, -GB25, -GB26)</f>
        <v>0</v>
      </c>
      <c r="GC27" s="29">
        <f t="shared" si="49"/>
        <v>0</v>
      </c>
      <c r="GD27" s="29">
        <f t="shared" si="49"/>
        <v>0</v>
      </c>
      <c r="GE27" s="29">
        <f t="shared" si="49"/>
        <v>0</v>
      </c>
      <c r="GF27" s="29">
        <f t="shared" si="49"/>
        <v>0</v>
      </c>
      <c r="GG27" s="29">
        <f t="shared" si="49"/>
        <v>0</v>
      </c>
      <c r="GH27" s="29">
        <f t="shared" si="49"/>
        <v>0</v>
      </c>
      <c r="GI27" s="29">
        <f t="shared" si="49"/>
        <v>0</v>
      </c>
      <c r="GJ27" s="26">
        <f t="shared" si="6"/>
        <v>-3.9900000000000005E-2</v>
      </c>
      <c r="GK27" s="26">
        <f t="shared" si="7"/>
        <v>3.2258064516128864E-5</v>
      </c>
      <c r="GL27" s="26">
        <f t="shared" si="8"/>
        <v>2.4E-2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460">
        <v>2.3999999999999998E-3</v>
      </c>
      <c r="FY28" s="6"/>
      <c r="FZ28" s="6"/>
      <c r="GA28" s="6"/>
      <c r="GB28" s="15"/>
      <c r="GC28" s="15"/>
      <c r="GD28" s="6"/>
      <c r="GE28" s="6"/>
      <c r="GF28" s="6"/>
      <c r="GG28" s="6"/>
      <c r="GH28" s="6"/>
      <c r="GI28" s="6"/>
      <c r="GJ28" s="31">
        <f t="shared" si="6"/>
        <v>-8.3999999999999995E-3</v>
      </c>
      <c r="GK28" s="31">
        <f t="shared" si="7"/>
        <v>4.0714285714285711E-4</v>
      </c>
      <c r="GL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460">
        <v>1.6000000000000001E-3</v>
      </c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31">
        <f t="shared" si="6"/>
        <v>-3.8E-3</v>
      </c>
      <c r="GK29" s="31">
        <f t="shared" si="7"/>
        <v>-3.8571428571428578E-4</v>
      </c>
      <c r="GL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460">
        <v>1.8E-3</v>
      </c>
      <c r="FY30" s="6"/>
      <c r="FZ30" s="6"/>
      <c r="GA30" s="6"/>
      <c r="GB30" s="10"/>
      <c r="GC30" s="10"/>
      <c r="GD30" s="6"/>
      <c r="GE30" s="6"/>
      <c r="GF30" s="6"/>
      <c r="GG30" s="6"/>
      <c r="GH30" s="6"/>
      <c r="GI30" s="6"/>
      <c r="GJ30" s="31">
        <f t="shared" si="6"/>
        <v>-2.8E-3</v>
      </c>
      <c r="GK30" s="31">
        <f t="shared" si="7"/>
        <v>1.157142857142857E-3</v>
      </c>
      <c r="GL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8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57">SUM(FI6, -FI13, -FI19,FI24,FI28:FI30)</f>
        <v>8.5000000000000006E-3</v>
      </c>
      <c r="FJ31" s="34">
        <f t="shared" si="57"/>
        <v>-4.2000000000000003E-2</v>
      </c>
      <c r="FK31" s="34">
        <f t="shared" si="57"/>
        <v>8.4999999999999989E-3</v>
      </c>
      <c r="FL31" s="34">
        <f t="shared" si="57"/>
        <v>1.5100000000000002E-2</v>
      </c>
      <c r="FM31" s="34">
        <f t="shared" si="57"/>
        <v>0</v>
      </c>
      <c r="FN31" s="34">
        <f t="shared" si="57"/>
        <v>0</v>
      </c>
      <c r="FO31" s="34">
        <f t="shared" si="57"/>
        <v>1.0400000000000001E-2</v>
      </c>
      <c r="FP31" s="34">
        <f t="shared" ref="FP31:GF31" si="58">SUM(FP6, -FP13, -FP19,FP24,FP28:FP30)</f>
        <v>3.0999999999999995E-3</v>
      </c>
      <c r="FQ31" s="34">
        <f t="shared" si="58"/>
        <v>-1.8900000000000004E-2</v>
      </c>
      <c r="FR31" s="34">
        <f t="shared" si="58"/>
        <v>-6.6E-3</v>
      </c>
      <c r="FS31" s="34">
        <f t="shared" si="58"/>
        <v>1.09E-2</v>
      </c>
      <c r="FT31" s="34">
        <f t="shared" si="58"/>
        <v>0</v>
      </c>
      <c r="FU31" s="34">
        <f t="shared" si="58"/>
        <v>0</v>
      </c>
      <c r="FV31" s="34">
        <f t="shared" si="58"/>
        <v>1.78E-2</v>
      </c>
      <c r="FW31" s="34">
        <f t="shared" si="58"/>
        <v>-2.1299999999999999E-2</v>
      </c>
      <c r="FX31" s="34">
        <f t="shared" si="58"/>
        <v>1.15E-2</v>
      </c>
      <c r="FY31" s="34">
        <f t="shared" si="58"/>
        <v>0</v>
      </c>
      <c r="FZ31" s="34">
        <f t="shared" si="58"/>
        <v>0</v>
      </c>
      <c r="GA31" s="34">
        <f t="shared" si="58"/>
        <v>0</v>
      </c>
      <c r="GB31" s="34">
        <f t="shared" si="58"/>
        <v>0</v>
      </c>
      <c r="GC31" s="34">
        <f t="shared" si="58"/>
        <v>0</v>
      </c>
      <c r="GD31" s="34">
        <f t="shared" si="58"/>
        <v>0</v>
      </c>
      <c r="GE31" s="34">
        <f t="shared" si="58"/>
        <v>0</v>
      </c>
      <c r="GF31" s="34">
        <f t="shared" si="58"/>
        <v>0</v>
      </c>
      <c r="GG31" s="34">
        <f>SUM(GG6, -GG13, -GG19,GG24,GG28,GG29,GG30)</f>
        <v>0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5.5806451612903203E-4</v>
      </c>
      <c r="GL31" s="31">
        <f t="shared" si="8"/>
        <v>1.78E-2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460">
        <v>5.0000000000000001E-4</v>
      </c>
      <c r="FY32" s="6"/>
      <c r="FZ32" s="6"/>
      <c r="GA32" s="6"/>
      <c r="GB32" s="15"/>
      <c r="GC32" s="15"/>
      <c r="GD32" s="6"/>
      <c r="GE32" s="6"/>
      <c r="GF32" s="6"/>
      <c r="GG32" s="6"/>
      <c r="GH32" s="6"/>
      <c r="GI32" s="6"/>
      <c r="GJ32" s="35">
        <f t="shared" si="6"/>
        <v>-5.1999999999999998E-3</v>
      </c>
      <c r="GK32" s="35">
        <f t="shared" si="7"/>
        <v>9.2857142857142867E-4</v>
      </c>
      <c r="GL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460">
        <v>1E-4</v>
      </c>
      <c r="FY33" s="6"/>
      <c r="FZ33" s="6"/>
      <c r="GA33" s="6"/>
      <c r="GB33" s="10"/>
      <c r="GC33" s="10"/>
      <c r="GD33" s="6"/>
      <c r="GE33" s="6"/>
      <c r="GF33" s="6"/>
      <c r="GG33" s="6"/>
      <c r="GH33" s="6"/>
      <c r="GI33" s="6"/>
      <c r="GJ33" s="35">
        <f t="shared" si="6"/>
        <v>-4.4999999999999997E-3</v>
      </c>
      <c r="GK33" s="35">
        <f t="shared" si="7"/>
        <v>1.6642857142857138E-3</v>
      </c>
      <c r="GL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9"/>
      <c r="FB34" s="37"/>
      <c r="FC34" s="36" t="s">
        <v>69</v>
      </c>
      <c r="FD34" s="37"/>
      <c r="FE34" s="38">
        <f t="shared" ref="FE34:GF34" si="64">SUM(FE7, -FE14, -FE20,FE25, -FE29,FE32:FE33)</f>
        <v>1.2699999999999999E-2</v>
      </c>
      <c r="FF34" s="38">
        <f t="shared" si="64"/>
        <v>0</v>
      </c>
      <c r="FG34" s="38">
        <f t="shared" si="64"/>
        <v>0</v>
      </c>
      <c r="FH34" s="38">
        <f t="shared" si="64"/>
        <v>3.0400000000000003E-2</v>
      </c>
      <c r="FI34" s="38">
        <f t="shared" si="64"/>
        <v>-8.3000000000000001E-3</v>
      </c>
      <c r="FJ34" s="38">
        <f t="shared" si="64"/>
        <v>-1.4799999999999995E-2</v>
      </c>
      <c r="FK34" s="38">
        <f t="shared" si="64"/>
        <v>1.0800000000000002E-2</v>
      </c>
      <c r="FL34" s="38">
        <f t="shared" si="64"/>
        <v>3.9799999999999995E-2</v>
      </c>
      <c r="FM34" s="38">
        <f t="shared" si="64"/>
        <v>0</v>
      </c>
      <c r="FN34" s="38">
        <f t="shared" si="64"/>
        <v>0</v>
      </c>
      <c r="FO34" s="38">
        <f t="shared" si="64"/>
        <v>1.4799999999999999E-2</v>
      </c>
      <c r="FP34" s="38">
        <f t="shared" si="64"/>
        <v>2.69E-2</v>
      </c>
      <c r="FQ34" s="38">
        <f t="shared" si="64"/>
        <v>-4.0599999999999997E-2</v>
      </c>
      <c r="FR34" s="38">
        <f t="shared" si="64"/>
        <v>-1.21E-2</v>
      </c>
      <c r="FS34" s="38">
        <f t="shared" si="64"/>
        <v>1.3999999999999999E-2</v>
      </c>
      <c r="FT34" s="38">
        <f t="shared" si="64"/>
        <v>0</v>
      </c>
      <c r="FU34" s="38">
        <f t="shared" si="64"/>
        <v>0</v>
      </c>
      <c r="FV34" s="38">
        <f t="shared" si="64"/>
        <v>5.8000000000000005E-3</v>
      </c>
      <c r="FW34" s="38">
        <f t="shared" si="64"/>
        <v>-2.5999999999999999E-3</v>
      </c>
      <c r="FX34" s="38">
        <f t="shared" si="64"/>
        <v>-1.6999999999999999E-3</v>
      </c>
      <c r="FY34" s="38">
        <f t="shared" si="64"/>
        <v>0</v>
      </c>
      <c r="FZ34" s="38">
        <f t="shared" si="64"/>
        <v>0</v>
      </c>
      <c r="GA34" s="38">
        <f t="shared" si="64"/>
        <v>0</v>
      </c>
      <c r="GB34" s="38">
        <f t="shared" si="64"/>
        <v>0</v>
      </c>
      <c r="GC34" s="38">
        <f t="shared" si="64"/>
        <v>0</v>
      </c>
      <c r="GD34" s="38">
        <f t="shared" si="64"/>
        <v>0</v>
      </c>
      <c r="GE34" s="38">
        <f t="shared" si="64"/>
        <v>0</v>
      </c>
      <c r="GF34" s="38">
        <f t="shared" si="64"/>
        <v>0</v>
      </c>
      <c r="GG34" s="38">
        <f>SUM(GG7, -GG14, -GG20,GG25, -GG29,GG32,GG33)</f>
        <v>0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-4.0599999999999997E-2</v>
      </c>
      <c r="GK34" s="35">
        <f t="shared" si="7"/>
        <v>2.42258064516129E-3</v>
      </c>
      <c r="GL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460">
        <v>4.0000000000000002E-4</v>
      </c>
      <c r="FY35" s="6"/>
      <c r="FZ35" s="6"/>
      <c r="GA35" s="6"/>
      <c r="GB35" s="40"/>
      <c r="GC35" s="40"/>
      <c r="GD35" s="6"/>
      <c r="GE35" s="6"/>
      <c r="GF35" s="6"/>
      <c r="GG35" s="6"/>
      <c r="GH35" s="6"/>
      <c r="GI35" s="6"/>
      <c r="GJ35" s="41">
        <f t="shared" si="6"/>
        <v>-7.6E-3</v>
      </c>
      <c r="GK35" s="41">
        <f t="shared" si="7"/>
        <v>-7.1428571428571439E-4</v>
      </c>
      <c r="GL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73">SUM( -FE8, -FE15, -FE21,FE26, -FE30, -FE33,FE35)</f>
        <v>-5.4199999999999998E-2</v>
      </c>
      <c r="FF36" s="44">
        <f t="shared" si="73"/>
        <v>0</v>
      </c>
      <c r="FG36" s="44">
        <f t="shared" si="73"/>
        <v>0</v>
      </c>
      <c r="FH36" s="44">
        <f t="shared" si="73"/>
        <v>-9.4999999999999998E-3</v>
      </c>
      <c r="FI36" s="44">
        <f t="shared" si="73"/>
        <v>-1.3500000000000002E-2</v>
      </c>
      <c r="FJ36" s="44">
        <f t="shared" si="73"/>
        <v>-3.44E-2</v>
      </c>
      <c r="FK36" s="44">
        <f t="shared" si="73"/>
        <v>1.8599999999999998E-2</v>
      </c>
      <c r="FL36" s="44">
        <f t="shared" si="73"/>
        <v>1.7000000000000001E-3</v>
      </c>
      <c r="FM36" s="44">
        <f t="shared" si="73"/>
        <v>0</v>
      </c>
      <c r="FN36" s="44">
        <f t="shared" si="73"/>
        <v>0</v>
      </c>
      <c r="FO36" s="44">
        <f t="shared" si="73"/>
        <v>-4.8999999999999998E-3</v>
      </c>
      <c r="FP36" s="44">
        <f t="shared" ref="FP36:GA36" si="74">SUM( -FP8, -FP15, -FP21,FP26, -FP30, -FP33,FP35)</f>
        <v>1.17E-2</v>
      </c>
      <c r="FQ36" s="44">
        <f t="shared" si="74"/>
        <v>-4.0000000000000001E-3</v>
      </c>
      <c r="FR36" s="44">
        <f t="shared" si="74"/>
        <v>9.6000000000000009E-3</v>
      </c>
      <c r="FS36" s="44">
        <f t="shared" si="74"/>
        <v>-2.3199999999999998E-2</v>
      </c>
      <c r="FT36" s="44">
        <f t="shared" si="74"/>
        <v>0</v>
      </c>
      <c r="FU36" s="44">
        <f t="shared" si="74"/>
        <v>0</v>
      </c>
      <c r="FV36" s="44">
        <f t="shared" si="74"/>
        <v>-2.2999999999999995E-3</v>
      </c>
      <c r="FW36" s="44">
        <f t="shared" si="74"/>
        <v>1.9E-3</v>
      </c>
      <c r="FX36" s="44">
        <f t="shared" si="74"/>
        <v>-3.2999999999999995E-3</v>
      </c>
      <c r="FY36" s="44">
        <f t="shared" si="74"/>
        <v>0</v>
      </c>
      <c r="FZ36" s="44">
        <f t="shared" si="74"/>
        <v>0</v>
      </c>
      <c r="GA36" s="44">
        <f t="shared" si="74"/>
        <v>0</v>
      </c>
      <c r="GB36" s="44">
        <f t="shared" ref="GB36:GI36" si="75">SUM( -GB8, -GB15, -GB21,GB26, -GB30, -GB33,GB35)</f>
        <v>0</v>
      </c>
      <c r="GC36" s="44">
        <f t="shared" si="75"/>
        <v>0</v>
      </c>
      <c r="GD36" s="44">
        <f t="shared" si="75"/>
        <v>0</v>
      </c>
      <c r="GE36" s="44">
        <f t="shared" si="75"/>
        <v>0</v>
      </c>
      <c r="GF36" s="44">
        <f t="shared" si="75"/>
        <v>0</v>
      </c>
      <c r="GG36" s="44">
        <f t="shared" si="75"/>
        <v>0</v>
      </c>
      <c r="GH36" s="44">
        <f t="shared" si="75"/>
        <v>0</v>
      </c>
      <c r="GI36" s="44">
        <f t="shared" si="75"/>
        <v>0</v>
      </c>
      <c r="GJ36" s="41">
        <f t="shared" si="6"/>
        <v>-5.4199999999999998E-2</v>
      </c>
      <c r="GK36" s="41">
        <f t="shared" si="7"/>
        <v>-3.4129032258064513E-3</v>
      </c>
      <c r="GL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87">SUM( -FF5, -FF12, -FF18, -FF23, -FF28, -FF32, -FF35)</f>
        <v>0</v>
      </c>
      <c r="FG37" s="47">
        <f t="shared" si="87"/>
        <v>0</v>
      </c>
      <c r="FH37" s="47">
        <f t="shared" si="87"/>
        <v>4.3999999999999994E-3</v>
      </c>
      <c r="FI37" s="47">
        <f t="shared" si="87"/>
        <v>7.6E-3</v>
      </c>
      <c r="FJ37" s="47">
        <f t="shared" si="87"/>
        <v>2.7E-2</v>
      </c>
      <c r="FK37" s="47">
        <f t="shared" si="87"/>
        <v>3.9399999999999998E-2</v>
      </c>
      <c r="FL37" s="47">
        <f t="shared" si="87"/>
        <v>6.3999999999999994E-3</v>
      </c>
      <c r="FM37" s="47">
        <f t="shared" si="87"/>
        <v>0</v>
      </c>
      <c r="FN37" s="47">
        <f t="shared" ref="FN37:GA37" si="88">SUM( -FN5, -FN12, -FN18, -FN23, -FN28, -FN32, -FN35)</f>
        <v>0</v>
      </c>
      <c r="FO37" s="47">
        <f t="shared" si="88"/>
        <v>-2.3299999999999998E-2</v>
      </c>
      <c r="FP37" s="47">
        <f t="shared" si="88"/>
        <v>-1.67E-2</v>
      </c>
      <c r="FQ37" s="47">
        <f t="shared" si="88"/>
        <v>-2.5399999999999995E-2</v>
      </c>
      <c r="FR37" s="47">
        <f t="shared" si="88"/>
        <v>-1.4500000000000002E-2</v>
      </c>
      <c r="FS37" s="47">
        <f t="shared" si="88"/>
        <v>-7.9999999999999993E-4</v>
      </c>
      <c r="FT37" s="47">
        <f t="shared" si="88"/>
        <v>0</v>
      </c>
      <c r="FU37" s="47">
        <f t="shared" si="88"/>
        <v>0</v>
      </c>
      <c r="FV37" s="47">
        <f t="shared" si="88"/>
        <v>-3.2000000000000002E-3</v>
      </c>
      <c r="FW37" s="47">
        <f t="shared" si="88"/>
        <v>-1.1999999999999999E-3</v>
      </c>
      <c r="FX37" s="47">
        <f t="shared" si="88"/>
        <v>-6.1000000000000004E-3</v>
      </c>
      <c r="FY37" s="47">
        <f t="shared" si="88"/>
        <v>0</v>
      </c>
      <c r="FZ37" s="47">
        <f t="shared" si="88"/>
        <v>0</v>
      </c>
      <c r="GA37" s="47">
        <f t="shared" si="88"/>
        <v>0</v>
      </c>
      <c r="GB37" s="47">
        <f t="shared" ref="GB37:GI37" si="89">SUM( -GB5, -GB12, -GB18, -GB23, -GB28, -GB32, -GB35)</f>
        <v>0</v>
      </c>
      <c r="GC37" s="47">
        <f t="shared" si="89"/>
        <v>0</v>
      </c>
      <c r="GD37" s="47">
        <f t="shared" si="89"/>
        <v>0</v>
      </c>
      <c r="GE37" s="47">
        <f t="shared" si="89"/>
        <v>0</v>
      </c>
      <c r="GF37" s="47">
        <f t="shared" si="89"/>
        <v>0</v>
      </c>
      <c r="GG37" s="47">
        <f t="shared" si="89"/>
        <v>0</v>
      </c>
      <c r="GH37" s="47">
        <f t="shared" si="89"/>
        <v>0</v>
      </c>
      <c r="GI37" s="47">
        <f t="shared" si="89"/>
        <v>0</v>
      </c>
      <c r="GJ37" s="48">
        <f t="shared" si="6"/>
        <v>-2.5399999999999995E-2</v>
      </c>
      <c r="GK37" s="48">
        <f t="shared" si="7"/>
        <v>-7.7419354838709686E-4</v>
      </c>
      <c r="GL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50"/>
      <c r="GH38" s="50"/>
      <c r="GI38" s="50"/>
      <c r="GJ38" s="50"/>
      <c r="GK38" s="50"/>
      <c r="GL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15" t="s">
        <v>62</v>
      </c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3" t="s">
        <v>32</v>
      </c>
      <c r="GK39" s="3" t="s">
        <v>33</v>
      </c>
      <c r="GL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6" t="s">
        <v>62</v>
      </c>
      <c r="FY40" s="6"/>
      <c r="FZ40" s="6" t="s">
        <v>62</v>
      </c>
      <c r="GA40" s="6"/>
      <c r="GB40" s="6" t="s">
        <v>62</v>
      </c>
      <c r="GC40" s="6"/>
      <c r="GD40" s="6"/>
      <c r="GE40" s="6" t="s">
        <v>62</v>
      </c>
      <c r="GF40" s="6"/>
      <c r="GG40" s="6" t="s">
        <v>62</v>
      </c>
      <c r="GH40" s="6"/>
      <c r="GI40" s="6" t="s">
        <v>62</v>
      </c>
      <c r="GJ40" s="52">
        <f>MIN(GJ2:GJ8,GJ10:GJ15,GJ17:GJ21,GJ23:GJ26,GJ28:GJ30,GJ32:GJ33,GJ35)</f>
        <v>-1.5900000000000001E-2</v>
      </c>
      <c r="GK40" s="52">
        <f>AVERAGE(GK2:GK8,GK10:GK15,GK17:GK21,GK23:GK26,GK28:GK30,GK32:GK33,GK35)</f>
        <v>2.864795918367347E-4</v>
      </c>
      <c r="GL40" s="52">
        <f>MAX(GL2:GL8,GL10:GL15,GL17:GL21,GL23:GL26,GL28:GL30,GL32:GL33,GL35)</f>
        <v>2.1299999999999999E-2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Y41" s="6"/>
      <c r="GA41" s="6"/>
      <c r="GC41" s="6"/>
      <c r="GD41" s="6"/>
      <c r="GF41" s="6"/>
      <c r="GH41" s="6"/>
      <c r="GI41" s="53"/>
      <c r="GJ41" s="54"/>
      <c r="GK41" s="55" t="s">
        <v>73</v>
      </c>
      <c r="GL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6" t="s">
        <v>62</v>
      </c>
      <c r="FY42" s="6"/>
      <c r="FZ42" s="6" t="s">
        <v>62</v>
      </c>
      <c r="GA42" s="6"/>
      <c r="GB42" s="6" t="s">
        <v>62</v>
      </c>
      <c r="GC42" s="6"/>
      <c r="GD42" s="6"/>
      <c r="GE42" s="6" t="s">
        <v>62</v>
      </c>
      <c r="GF42" s="6"/>
      <c r="GG42" s="6" t="s">
        <v>62</v>
      </c>
      <c r="GH42" s="6"/>
      <c r="GI42" s="6" t="s">
        <v>62</v>
      </c>
      <c r="GJ42" s="55"/>
      <c r="GK42" s="55" t="s">
        <v>74</v>
      </c>
      <c r="GL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t="s">
        <v>62</v>
      </c>
      <c r="FY43" s="6"/>
      <c r="FZ43" t="s">
        <v>62</v>
      </c>
      <c r="GA43" s="6"/>
      <c r="GB43" t="s">
        <v>62</v>
      </c>
      <c r="GC43" s="6"/>
      <c r="GD43" s="6"/>
      <c r="GE43" t="s">
        <v>62</v>
      </c>
      <c r="GF43" s="6"/>
      <c r="GG43" t="s">
        <v>62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52">
        <f>MIN(GJ9,GJ16,GJ22,GJ27,GJ31,GJ34,GJ36,GJ37)</f>
        <v>-6.0499999999999998E-2</v>
      </c>
      <c r="GK44" s="52">
        <f>AVERAGE(GK9,GK16,GK22,GK27,GK31,GK34,GK36,GK37)</f>
        <v>-1.0842021724855044E-19</v>
      </c>
      <c r="GL44" s="52">
        <f>MAX(GL9,GL16,GL22,GL27,GL31,GL34,GL36,GL37)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92">
        <v>-0.2117</v>
      </c>
      <c r="FF45" s="6"/>
      <c r="FG45" s="6"/>
      <c r="FH45" s="92">
        <v>-0.21379999999999999</v>
      </c>
      <c r="FI45" s="92">
        <v>-0.2402</v>
      </c>
      <c r="FJ45" s="92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92">
        <v>-0.2485</v>
      </c>
      <c r="FS45" s="92">
        <v>-0.25040000000000001</v>
      </c>
      <c r="FT45" s="6"/>
      <c r="FU45" s="6"/>
      <c r="FV45" s="92">
        <v>-0.24529999999999999</v>
      </c>
      <c r="FW45" s="92">
        <v>-0.23250000000000001</v>
      </c>
      <c r="FX45" s="6" t="s">
        <v>62</v>
      </c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54"/>
      <c r="GK45" s="55" t="s">
        <v>75</v>
      </c>
      <c r="GL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92">
        <v>-0.25259999999999999</v>
      </c>
      <c r="FL46" s="92">
        <v>-0.246</v>
      </c>
      <c r="FM46" s="10"/>
      <c r="FN46" s="10" t="s">
        <v>62</v>
      </c>
      <c r="FO46" s="92">
        <v>-0.28589999999999999</v>
      </c>
      <c r="FP46" s="92">
        <v>-0.27060000000000001</v>
      </c>
      <c r="FQ46" s="92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10" t="s">
        <v>62</v>
      </c>
      <c r="FY46" s="10" t="s">
        <v>62</v>
      </c>
      <c r="FZ46" s="10" t="s">
        <v>62</v>
      </c>
      <c r="GA46" s="10"/>
      <c r="GB46" s="10" t="s">
        <v>62</v>
      </c>
      <c r="GC46" s="10"/>
      <c r="GD46" s="10"/>
      <c r="GE46" s="10" t="s">
        <v>62</v>
      </c>
      <c r="GF46" s="10"/>
      <c r="GG46" s="10" t="s">
        <v>62</v>
      </c>
      <c r="GH46" s="10"/>
      <c r="GI46" s="10" t="s">
        <v>62</v>
      </c>
      <c r="GJ46" s="63"/>
      <c r="GK46" s="63" t="s">
        <v>76</v>
      </c>
      <c r="GL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6" t="s">
        <v>100</v>
      </c>
      <c r="FC48" s="444"/>
      <c r="FD48" s="357">
        <v>43535</v>
      </c>
      <c r="FE48" s="445"/>
      <c r="FF48" s="255"/>
      <c r="FG48" s="74">
        <v>43536</v>
      </c>
      <c r="FH48" s="256"/>
      <c r="FI48" s="255"/>
      <c r="FJ48" s="74">
        <v>43537</v>
      </c>
      <c r="FK48" s="256"/>
      <c r="FL48" s="255"/>
      <c r="FM48" s="74">
        <v>43538</v>
      </c>
      <c r="FN48" s="256"/>
      <c r="FO48" s="255"/>
      <c r="FP48" s="74">
        <v>43539</v>
      </c>
      <c r="FQ48" s="256"/>
      <c r="FR48" s="275"/>
      <c r="FS48" s="77">
        <v>43542</v>
      </c>
      <c r="FT48" s="276"/>
      <c r="FU48" s="275"/>
      <c r="FV48" s="77">
        <v>43543</v>
      </c>
      <c r="FW48" s="276"/>
      <c r="FX48" s="304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89" t="s">
        <v>78</v>
      </c>
      <c r="FD49" s="358" t="s">
        <v>79</v>
      </c>
      <c r="FE49" s="390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125" t="s">
        <v>78</v>
      </c>
      <c r="FM49" s="56" t="s">
        <v>79</v>
      </c>
      <c r="FN49" s="126" t="s">
        <v>80</v>
      </c>
      <c r="FO49" s="125" t="s">
        <v>78</v>
      </c>
      <c r="FP49" s="56" t="s">
        <v>79</v>
      </c>
      <c r="FQ49" s="126" t="s">
        <v>80</v>
      </c>
      <c r="FR49" s="125" t="s">
        <v>78</v>
      </c>
      <c r="FS49" s="56" t="s">
        <v>79</v>
      </c>
      <c r="FT49" s="126" t="s">
        <v>80</v>
      </c>
      <c r="FU49" s="125" t="s">
        <v>78</v>
      </c>
      <c r="FV49" s="56" t="s">
        <v>79</v>
      </c>
      <c r="FW49" s="126" t="s">
        <v>80</v>
      </c>
      <c r="FX49" s="26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1" t="s">
        <v>81</v>
      </c>
      <c r="FD50" s="359" t="s">
        <v>82</v>
      </c>
      <c r="FE50" s="392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27" t="s">
        <v>81</v>
      </c>
      <c r="FM50" s="55" t="s">
        <v>82</v>
      </c>
      <c r="FN50" s="128" t="s">
        <v>83</v>
      </c>
      <c r="FO50" s="127" t="s">
        <v>81</v>
      </c>
      <c r="FP50" s="55" t="s">
        <v>82</v>
      </c>
      <c r="FQ50" s="128" t="s">
        <v>83</v>
      </c>
      <c r="FR50" s="127" t="s">
        <v>81</v>
      </c>
      <c r="FS50" s="55" t="s">
        <v>82</v>
      </c>
      <c r="FT50" s="128" t="s">
        <v>83</v>
      </c>
      <c r="FU50" s="127" t="s">
        <v>81</v>
      </c>
      <c r="FV50" s="55" t="s">
        <v>82</v>
      </c>
      <c r="FW50" s="128" t="s">
        <v>83</v>
      </c>
      <c r="FX50" s="104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3">
        <v>0.22289999999999999</v>
      </c>
      <c r="FD51" s="360">
        <v>0.2326</v>
      </c>
      <c r="FE51" s="394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34">
        <v>0.35539999999999999</v>
      </c>
      <c r="FM51" s="22">
        <v>0.34489999999999998</v>
      </c>
      <c r="FN51" s="87">
        <v>0.34129999999999999</v>
      </c>
      <c r="FO51" s="134">
        <v>0.33389999999999997</v>
      </c>
      <c r="FP51" s="22">
        <v>0.34720000000000001</v>
      </c>
      <c r="FQ51" s="87">
        <v>0.35549999999999998</v>
      </c>
      <c r="FR51" s="134">
        <v>0.34510000000000002</v>
      </c>
      <c r="FS51" s="22">
        <v>0.33589999999999998</v>
      </c>
      <c r="FT51" s="87">
        <v>0.32969999999999999</v>
      </c>
      <c r="FU51" s="134">
        <v>0.33639999999999998</v>
      </c>
      <c r="FV51" s="22">
        <v>0.33689999999999998</v>
      </c>
      <c r="FW51" s="87">
        <v>0.3347</v>
      </c>
      <c r="FX51" s="112">
        <v>0.33610000000000001</v>
      </c>
      <c r="FY51" s="22">
        <v>0.31259999999999999</v>
      </c>
      <c r="FZ51" s="22"/>
      <c r="GA51" s="22"/>
      <c r="GB51" s="22"/>
      <c r="GC51" s="22"/>
      <c r="GD51" s="22"/>
      <c r="GE51" s="22"/>
      <c r="GF51" s="22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5">
        <v>0.1288</v>
      </c>
      <c r="FD52" s="361">
        <v>0.12709999999999999</v>
      </c>
      <c r="FE52" s="396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37">
        <v>0.1196</v>
      </c>
      <c r="FM52" s="35">
        <v>0.10970000000000001</v>
      </c>
      <c r="FN52" s="89">
        <v>0.11310000000000001</v>
      </c>
      <c r="FO52" s="137">
        <v>0.1298</v>
      </c>
      <c r="FP52" s="35">
        <v>0.1258</v>
      </c>
      <c r="FQ52" s="89">
        <v>0.12709999999999999</v>
      </c>
      <c r="FR52" s="137">
        <v>0.14510000000000001</v>
      </c>
      <c r="FS52" s="35">
        <v>0.14180000000000001</v>
      </c>
      <c r="FT52" s="89">
        <v>0.13289999999999999</v>
      </c>
      <c r="FU52" s="137">
        <v>0.13619999999999999</v>
      </c>
      <c r="FV52" s="35">
        <v>0.1328</v>
      </c>
      <c r="FW52" s="89">
        <v>0.1303</v>
      </c>
      <c r="FX52" s="111">
        <v>0.1176</v>
      </c>
      <c r="FY52" s="35">
        <v>0.12859999999999999</v>
      </c>
      <c r="FZ52" s="35"/>
      <c r="GA52" s="35"/>
      <c r="GB52" s="35"/>
      <c r="GC52" s="35"/>
      <c r="GD52" s="35"/>
      <c r="GE52" s="35"/>
      <c r="GF52" s="35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7">
        <v>8.8700000000000001E-2</v>
      </c>
      <c r="FD53" s="362">
        <v>8.6999999999999994E-2</v>
      </c>
      <c r="FE53" s="398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29">
        <v>0.1052</v>
      </c>
      <c r="FM53" s="41">
        <v>0.1051</v>
      </c>
      <c r="FN53" s="90">
        <v>0.1031</v>
      </c>
      <c r="FO53" s="129">
        <v>0.1095</v>
      </c>
      <c r="FP53" s="41">
        <v>9.9099999999999994E-2</v>
      </c>
      <c r="FQ53" s="90">
        <v>7.9899999999999999E-2</v>
      </c>
      <c r="FR53" s="129">
        <v>8.3400000000000002E-2</v>
      </c>
      <c r="FS53" s="41">
        <v>7.6799999999999993E-2</v>
      </c>
      <c r="FT53" s="90">
        <v>7.7600000000000002E-2</v>
      </c>
      <c r="FU53" s="129">
        <v>7.1900000000000006E-2</v>
      </c>
      <c r="FV53" s="41">
        <v>8.3500000000000005E-2</v>
      </c>
      <c r="FW53" s="90">
        <v>7.9500000000000001E-2</v>
      </c>
      <c r="FX53" s="106">
        <v>8.1199999999999994E-2</v>
      </c>
      <c r="FY53" s="41">
        <v>7.6200000000000004E-2</v>
      </c>
      <c r="FZ53" s="41"/>
      <c r="GA53" s="41"/>
      <c r="GB53" s="41"/>
      <c r="GC53" s="41"/>
      <c r="GD53" s="41"/>
      <c r="GE53" s="41"/>
      <c r="GF53" s="41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399">
        <v>5.2699999999999997E-2</v>
      </c>
      <c r="FD54" s="363">
        <v>5.5599999999999997E-2</v>
      </c>
      <c r="FE54" s="400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35">
        <v>2.87E-2</v>
      </c>
      <c r="FM54" s="31">
        <v>2.8199999999999999E-2</v>
      </c>
      <c r="FN54" s="91">
        <v>3.9600000000000003E-2</v>
      </c>
      <c r="FO54" s="135">
        <v>5.1799999999999999E-2</v>
      </c>
      <c r="FP54" s="31">
        <v>4.7600000000000003E-2</v>
      </c>
      <c r="FQ54" s="91">
        <v>5.0500000000000003E-2</v>
      </c>
      <c r="FR54" s="135">
        <v>7.7700000000000005E-2</v>
      </c>
      <c r="FS54" s="31">
        <v>6.7100000000000007E-2</v>
      </c>
      <c r="FT54" s="91">
        <v>6.83E-2</v>
      </c>
      <c r="FU54" s="135">
        <v>0.06</v>
      </c>
      <c r="FV54" s="31">
        <v>5.2299999999999999E-2</v>
      </c>
      <c r="FW54" s="91">
        <v>4.7E-2</v>
      </c>
      <c r="FX54" s="110">
        <v>4.5699999999999998E-2</v>
      </c>
      <c r="FY54" s="31">
        <v>5.8500000000000003E-2</v>
      </c>
      <c r="FZ54" s="31"/>
      <c r="GA54" s="31"/>
      <c r="GB54" s="31"/>
      <c r="GC54" s="31"/>
      <c r="GD54" s="31"/>
      <c r="GE54" s="31"/>
      <c r="GF54" s="31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1">
        <v>8.0999999999999996E-3</v>
      </c>
      <c r="FD55" s="364">
        <v>6.4999999999999997E-3</v>
      </c>
      <c r="FE55" s="402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33">
        <v>-3.5299999999999998E-2</v>
      </c>
      <c r="FM55" s="7">
        <v>-2.5100000000000001E-2</v>
      </c>
      <c r="FN55" s="88">
        <v>-2.9399999999999999E-2</v>
      </c>
      <c r="FO55" s="133">
        <v>-4.2999999999999997E-2</v>
      </c>
      <c r="FP55" s="7">
        <v>-3.8399999999999997E-2</v>
      </c>
      <c r="FQ55" s="88">
        <v>-4.48E-2</v>
      </c>
      <c r="FR55" s="131">
        <v>-4.36E-2</v>
      </c>
      <c r="FS55" s="16">
        <v>-3.1199999999999999E-2</v>
      </c>
      <c r="FT55" s="136">
        <v>-3.7199999999999997E-2</v>
      </c>
      <c r="FU55" s="131">
        <v>-3.2599999999999997E-2</v>
      </c>
      <c r="FV55" s="16">
        <v>-3.1E-2</v>
      </c>
      <c r="FW55" s="136">
        <v>-2.87E-2</v>
      </c>
      <c r="FX55" s="109">
        <v>-2.2499999999999999E-2</v>
      </c>
      <c r="FY55" s="16">
        <v>-1.9699999999999999E-2</v>
      </c>
      <c r="FZ55" s="16"/>
      <c r="GA55" s="16"/>
      <c r="GB55" s="16"/>
      <c r="GC55" s="16"/>
      <c r="GD55" s="16"/>
      <c r="GE55" s="16"/>
      <c r="GF55" s="16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3">
        <v>-6.1600000000000002E-2</v>
      </c>
      <c r="FD56" s="365">
        <v>-6.0100000000000001E-2</v>
      </c>
      <c r="FE56" s="404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31">
        <v>-4.2999999999999997E-2</v>
      </c>
      <c r="FM56" s="16">
        <v>-4.7699999999999999E-2</v>
      </c>
      <c r="FN56" s="136">
        <v>-4.7199999999999999E-2</v>
      </c>
      <c r="FO56" s="131">
        <v>-4.7199999999999999E-2</v>
      </c>
      <c r="FP56" s="16">
        <v>-4.2099999999999999E-2</v>
      </c>
      <c r="FQ56" s="136">
        <v>-4.4999999999999998E-2</v>
      </c>
      <c r="FR56" s="133">
        <v>-5.6599999999999998E-2</v>
      </c>
      <c r="FS56" s="7">
        <v>-5.6099999999999997E-2</v>
      </c>
      <c r="FT56" s="88">
        <v>-0.05</v>
      </c>
      <c r="FU56" s="133">
        <v>-5.5899999999999998E-2</v>
      </c>
      <c r="FV56" s="7">
        <v>-5.7200000000000001E-2</v>
      </c>
      <c r="FW56" s="88">
        <v>-5.3100000000000001E-2</v>
      </c>
      <c r="FX56" s="107">
        <v>-4.6899999999999997E-2</v>
      </c>
      <c r="FY56" s="7">
        <v>-4.6899999999999997E-2</v>
      </c>
      <c r="FZ56" s="7"/>
      <c r="GA56" s="7"/>
      <c r="GB56" s="7"/>
      <c r="GC56" s="7"/>
      <c r="GD56" s="7"/>
      <c r="GE56" s="7"/>
      <c r="GF56" s="7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5">
        <v>-0.19170000000000001</v>
      </c>
      <c r="FD57" s="366">
        <v>-0.19400000000000001</v>
      </c>
      <c r="FE57" s="406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32">
        <v>-0.26100000000000001</v>
      </c>
      <c r="FM57" s="92">
        <v>-0.2535</v>
      </c>
      <c r="FN57" s="86">
        <v>-0.2485</v>
      </c>
      <c r="FO57" s="132">
        <v>-0.25109999999999999</v>
      </c>
      <c r="FP57" s="92">
        <v>-0.25729999999999997</v>
      </c>
      <c r="FQ57" s="86">
        <v>-0.25040000000000001</v>
      </c>
      <c r="FR57" s="132">
        <v>-0.25929999999999997</v>
      </c>
      <c r="FS57" s="92">
        <v>-0.24540000000000001</v>
      </c>
      <c r="FT57" s="86">
        <v>-0.24529999999999999</v>
      </c>
      <c r="FU57" s="132">
        <v>-0.24560000000000001</v>
      </c>
      <c r="FV57" s="92">
        <v>-0.24410000000000001</v>
      </c>
      <c r="FW57" s="86">
        <v>-0.23250000000000001</v>
      </c>
      <c r="FX57" s="108">
        <v>-0.2281</v>
      </c>
      <c r="FY57" s="92">
        <v>-0.22600000000000001</v>
      </c>
      <c r="FZ57" s="92"/>
      <c r="GA57" s="92"/>
      <c r="GB57" s="92"/>
      <c r="GC57" s="92"/>
      <c r="GD57" s="92"/>
      <c r="GE57" s="92"/>
      <c r="GF57" s="92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7">
        <v>-0.24790000000000001</v>
      </c>
      <c r="FD58" s="367">
        <v>-0.25469999999999998</v>
      </c>
      <c r="FE58" s="408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30">
        <v>-0.26960000000000001</v>
      </c>
      <c r="FM58" s="48">
        <v>-0.2616</v>
      </c>
      <c r="FN58" s="85">
        <v>-0.27200000000000002</v>
      </c>
      <c r="FO58" s="130">
        <v>-0.28370000000000001</v>
      </c>
      <c r="FP58" s="48">
        <v>-0.28189999999999998</v>
      </c>
      <c r="FQ58" s="85">
        <v>-0.27279999999999999</v>
      </c>
      <c r="FR58" s="130">
        <v>-0.2918</v>
      </c>
      <c r="FS58" s="48">
        <v>-0.28889999999999999</v>
      </c>
      <c r="FT58" s="85">
        <v>-0.27600000000000002</v>
      </c>
      <c r="FU58" s="130">
        <v>-0.27039999999999997</v>
      </c>
      <c r="FV58" s="48">
        <v>-0.2732</v>
      </c>
      <c r="FW58" s="85">
        <v>-0.2772</v>
      </c>
      <c r="FX58" s="105">
        <v>-0.28310000000000002</v>
      </c>
      <c r="FY58" s="48">
        <v>-0.2833</v>
      </c>
      <c r="FZ58" s="48"/>
      <c r="GA58" s="48"/>
      <c r="GB58" s="48"/>
      <c r="GC58" s="48"/>
      <c r="GD58" s="48"/>
      <c r="GE58" s="48"/>
      <c r="GF58" s="48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09">
        <v>-1.84</v>
      </c>
      <c r="FD59" s="368">
        <v>1.52</v>
      </c>
      <c r="FE59" s="369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83">
        <v>-6.34</v>
      </c>
      <c r="FM59" s="57">
        <v>-4.2</v>
      </c>
      <c r="FN59" s="84">
        <v>-0.24</v>
      </c>
      <c r="FO59" s="83">
        <v>5.58</v>
      </c>
      <c r="FP59" s="57">
        <v>-0.06</v>
      </c>
      <c r="FQ59" s="84">
        <v>-1.36</v>
      </c>
      <c r="FR59" s="83">
        <v>7.66</v>
      </c>
      <c r="FS59" s="57">
        <v>-4.9400000000000004</v>
      </c>
      <c r="FT59" s="84">
        <v>-2.62</v>
      </c>
      <c r="FU59" s="83">
        <v>-0.8</v>
      </c>
      <c r="FV59" s="57">
        <v>0.2</v>
      </c>
      <c r="FW59" s="84">
        <v>-2.8</v>
      </c>
      <c r="FX59" s="113">
        <v>-2.1800000000000002</v>
      </c>
      <c r="FY59" s="57">
        <v>-0.94</v>
      </c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0">
        <v>1.0699999999999999E-2</v>
      </c>
      <c r="FD60" s="370">
        <v>9.7000000000000003E-3</v>
      </c>
      <c r="FE60" s="371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1">
        <v>1.7399999999999999E-2</v>
      </c>
      <c r="FJ60" s="370">
        <v>3.3799999999999997E-2</v>
      </c>
      <c r="FK60" s="451">
        <v>7.7299999999999994E-2</v>
      </c>
      <c r="FL60" s="457">
        <v>1.89E-2</v>
      </c>
      <c r="FM60" s="453">
        <v>1.0200000000000001E-2</v>
      </c>
      <c r="FN60" s="455">
        <v>1.14E-2</v>
      </c>
      <c r="FO60" s="462">
        <v>1.67E-2</v>
      </c>
      <c r="FP60" s="370">
        <v>1.3299999999999999E-2</v>
      </c>
      <c r="FQ60" s="449">
        <v>9.1000000000000004E-3</v>
      </c>
      <c r="FR60" s="454">
        <v>2.7199999999999998E-2</v>
      </c>
      <c r="FS60" s="372">
        <v>1.3899999999999999E-2</v>
      </c>
      <c r="FT60" s="449">
        <v>1.29E-2</v>
      </c>
      <c r="FU60" s="411">
        <v>6.7000000000000002E-3</v>
      </c>
      <c r="FV60" s="458">
        <v>1.1599999999999999E-2</v>
      </c>
      <c r="FW60" s="466">
        <v>1.1599999999999999E-2</v>
      </c>
      <c r="FX60" s="453">
        <v>6.1999999999999998E-3</v>
      </c>
      <c r="FY60" s="461">
        <v>1.2800000000000001E-2</v>
      </c>
      <c r="FZ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1">
        <v>-1.55E-2</v>
      </c>
      <c r="FD61" s="372">
        <v>-6.7999999999999996E-3</v>
      </c>
      <c r="FE61" s="373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411">
        <v>-2.0299999999999999E-2</v>
      </c>
      <c r="FM61" s="370">
        <v>-1.0500000000000001E-2</v>
      </c>
      <c r="FN61" s="449">
        <v>-1.04E-2</v>
      </c>
      <c r="FO61" s="457">
        <v>-1.3599999999999999E-2</v>
      </c>
      <c r="FP61" s="458">
        <v>-1.04E-2</v>
      </c>
      <c r="FQ61" s="448">
        <v>-1.9199999999999998E-2</v>
      </c>
      <c r="FR61" s="465">
        <v>-1.9E-2</v>
      </c>
      <c r="FS61" s="461">
        <v>-1.06E-2</v>
      </c>
      <c r="FT61" s="463">
        <v>-8.8999999999999999E-3</v>
      </c>
      <c r="FU61" s="454">
        <v>-8.3000000000000001E-3</v>
      </c>
      <c r="FV61" s="461">
        <v>-7.7000000000000002E-3</v>
      </c>
      <c r="FW61" s="455">
        <v>-5.3E-3</v>
      </c>
      <c r="FX61" s="456">
        <v>-1.2699999999999999E-2</v>
      </c>
      <c r="FY61" s="370">
        <v>-2.35E-2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2"/>
      <c r="FD62" s="413"/>
      <c r="FE62" s="371">
        <v>6.5699999999999995E-2</v>
      </c>
      <c r="FF62" s="138"/>
      <c r="FG62" s="139" t="s">
        <v>62</v>
      </c>
      <c r="FH62" s="446">
        <v>2.69E-2</v>
      </c>
      <c r="FI62" s="138"/>
      <c r="FJ62" s="139"/>
      <c r="FK62" s="371">
        <v>0.1285</v>
      </c>
      <c r="FL62" s="138"/>
      <c r="FM62" s="139"/>
      <c r="FN62" s="447">
        <v>2.4799999999999999E-2</v>
      </c>
      <c r="FO62" s="138"/>
      <c r="FP62" s="139"/>
      <c r="FQ62" s="371">
        <v>1.4200000000000001E-2</v>
      </c>
      <c r="FR62" s="138"/>
      <c r="FS62" s="139"/>
      <c r="FT62" s="464">
        <v>1.78E-2</v>
      </c>
      <c r="FU62" s="138"/>
      <c r="FV62" s="139"/>
      <c r="FW62" s="373">
        <v>1.2800000000000001E-2</v>
      </c>
      <c r="FX62" t="s">
        <v>62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2" t="s">
        <v>62</v>
      </c>
      <c r="FD63" s="413" t="s">
        <v>62</v>
      </c>
      <c r="FE63" s="373">
        <v>-3.9899999999999998E-2</v>
      </c>
      <c r="FF63" s="138" t="s">
        <v>62</v>
      </c>
      <c r="FG63" s="139" t="s">
        <v>62</v>
      </c>
      <c r="FH63" s="371">
        <v>-5.6899999999999999E-2</v>
      </c>
      <c r="FI63" s="138" t="s">
        <v>62</v>
      </c>
      <c r="FJ63" s="139" t="s">
        <v>62</v>
      </c>
      <c r="FK63" s="446">
        <v>-4.0599999999999997E-2</v>
      </c>
      <c r="FL63" s="138" t="s">
        <v>62</v>
      </c>
      <c r="FM63" s="139" t="s">
        <v>62</v>
      </c>
      <c r="FN63" s="371">
        <v>-3.44E-2</v>
      </c>
      <c r="FO63" s="138" t="s">
        <v>62</v>
      </c>
      <c r="FP63" s="139" t="s">
        <v>62</v>
      </c>
      <c r="FQ63" s="459">
        <v>-2.3199999999999998E-2</v>
      </c>
      <c r="FR63" s="138" t="s">
        <v>62</v>
      </c>
      <c r="FS63" s="139" t="s">
        <v>62</v>
      </c>
      <c r="FT63" s="371">
        <v>-2.58E-2</v>
      </c>
      <c r="FU63" s="138" t="s">
        <v>62</v>
      </c>
      <c r="FV63" s="139" t="s">
        <v>62</v>
      </c>
      <c r="FW63" s="464">
        <v>-2.1299999999999999E-2</v>
      </c>
      <c r="FX63" t="s">
        <v>62</v>
      </c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4">
        <v>1.3095000000000001</v>
      </c>
      <c r="FD64" s="374">
        <v>1.3139000000000001</v>
      </c>
      <c r="FE64" s="415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61">
        <v>148.01</v>
      </c>
      <c r="FM64" s="257">
        <v>147.69</v>
      </c>
      <c r="FN64" s="262">
        <v>147.91</v>
      </c>
      <c r="FO64" s="261">
        <v>147.97</v>
      </c>
      <c r="FP64" s="257">
        <v>148.13999999999999</v>
      </c>
      <c r="FQ64" s="262">
        <v>148.19999999999999</v>
      </c>
      <c r="FR64" s="261">
        <v>148.15</v>
      </c>
      <c r="FS64" s="257">
        <v>147.88999999999999</v>
      </c>
      <c r="FT64" s="262">
        <v>147.66999999999999</v>
      </c>
      <c r="FU64" s="261">
        <v>147.74</v>
      </c>
      <c r="FV64" s="257">
        <v>147.74</v>
      </c>
      <c r="FW64" s="262">
        <v>147.80000000000001</v>
      </c>
      <c r="FX64" s="257">
        <v>147.82</v>
      </c>
      <c r="FY64" s="257">
        <v>147.47</v>
      </c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6" t="s">
        <v>51</v>
      </c>
      <c r="FD65" s="375" t="s">
        <v>51</v>
      </c>
      <c r="FE65" s="417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64" t="s">
        <v>52</v>
      </c>
      <c r="FM65" s="188" t="s">
        <v>52</v>
      </c>
      <c r="FN65" s="199" t="s">
        <v>52</v>
      </c>
      <c r="FO65" s="164" t="s">
        <v>52</v>
      </c>
      <c r="FP65" s="188" t="s">
        <v>52</v>
      </c>
      <c r="FQ65" s="199" t="s">
        <v>52</v>
      </c>
      <c r="FR65" s="164" t="s">
        <v>52</v>
      </c>
      <c r="FS65" s="188" t="s">
        <v>52</v>
      </c>
      <c r="FT65" s="199" t="s">
        <v>52</v>
      </c>
      <c r="FU65" s="164" t="s">
        <v>52</v>
      </c>
      <c r="FV65" s="188" t="s">
        <v>52</v>
      </c>
      <c r="FW65" s="199" t="s">
        <v>52</v>
      </c>
      <c r="FX65" s="188" t="s">
        <v>52</v>
      </c>
      <c r="FY65" s="188" t="s">
        <v>52</v>
      </c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 t="shared" ref="EY66:FT66" si="103">SUM(EY51, -EY58)</f>
        <v>0.55149999999999999</v>
      </c>
      <c r="EZ66" s="146">
        <f t="shared" si="103"/>
        <v>0.54090000000000005</v>
      </c>
      <c r="FA66" s="120">
        <f t="shared" si="103"/>
        <v>0.52170000000000005</v>
      </c>
      <c r="FB66" s="179">
        <f t="shared" si="103"/>
        <v>0.4844</v>
      </c>
      <c r="FC66" s="418">
        <f t="shared" si="103"/>
        <v>0.4708</v>
      </c>
      <c r="FD66" s="376">
        <f t="shared" si="103"/>
        <v>0.48729999999999996</v>
      </c>
      <c r="FE66" s="419">
        <f t="shared" si="103"/>
        <v>0.59</v>
      </c>
      <c r="FF66" s="146">
        <f t="shared" si="103"/>
        <v>0.62840000000000007</v>
      </c>
      <c r="FG66" s="120">
        <f t="shared" si="103"/>
        <v>0.50870000000000004</v>
      </c>
      <c r="FH66" s="179">
        <f t="shared" si="103"/>
        <v>0.51780000000000004</v>
      </c>
      <c r="FI66" s="146">
        <f t="shared" si="103"/>
        <v>0.52960000000000007</v>
      </c>
      <c r="FJ66" s="120">
        <f t="shared" si="103"/>
        <v>0.56210000000000004</v>
      </c>
      <c r="FK66" s="179">
        <f t="shared" si="103"/>
        <v>0.6482</v>
      </c>
      <c r="FL66" s="153">
        <f t="shared" si="103"/>
        <v>0.625</v>
      </c>
      <c r="FM66" s="115">
        <f t="shared" si="103"/>
        <v>0.60650000000000004</v>
      </c>
      <c r="FN66" s="175">
        <f t="shared" si="103"/>
        <v>0.61329999999999996</v>
      </c>
      <c r="FO66" s="153">
        <f t="shared" si="103"/>
        <v>0.61759999999999993</v>
      </c>
      <c r="FP66" s="115">
        <f t="shared" si="103"/>
        <v>0.62909999999999999</v>
      </c>
      <c r="FQ66" s="175">
        <f t="shared" si="103"/>
        <v>0.62829999999999997</v>
      </c>
      <c r="FR66" s="153">
        <f t="shared" ref="FR66:FS66" si="104">SUM(FR51, -FR58)</f>
        <v>0.63690000000000002</v>
      </c>
      <c r="FS66" s="115">
        <f t="shared" ref="FS66:FT66" si="105">SUM(FS51, -FS58)</f>
        <v>0.62480000000000002</v>
      </c>
      <c r="FT66" s="175">
        <f t="shared" si="105"/>
        <v>0.60570000000000002</v>
      </c>
      <c r="FU66" s="153">
        <f t="shared" ref="FU66:FV66" si="106">SUM(FU51, -FU58)</f>
        <v>0.60680000000000001</v>
      </c>
      <c r="FV66" s="115">
        <f t="shared" ref="FV66:FW66" si="107">SUM(FV51, -FV58)</f>
        <v>0.61009999999999998</v>
      </c>
      <c r="FW66" s="175">
        <f t="shared" ref="FW66:FX66" si="108">SUM(FW51, -FW58)</f>
        <v>0.6119</v>
      </c>
      <c r="FX66" s="115">
        <f t="shared" ref="FX66:FY66" si="109">SUM(FX51, -FX58)</f>
        <v>0.61919999999999997</v>
      </c>
      <c r="FY66" s="115">
        <f t="shared" ref="FY66" si="110">SUM(FY51, -FY58)</f>
        <v>0.59589999999999999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11">SUM(GU51, -GU58)</f>
        <v>0</v>
      </c>
      <c r="GV66" s="6">
        <f t="shared" si="111"/>
        <v>0</v>
      </c>
      <c r="GW66" s="6">
        <f t="shared" si="111"/>
        <v>0</v>
      </c>
      <c r="GX66" s="6">
        <f t="shared" si="111"/>
        <v>0</v>
      </c>
      <c r="GY66" s="6">
        <f t="shared" si="111"/>
        <v>0</v>
      </c>
      <c r="GZ66" s="6">
        <f t="shared" si="111"/>
        <v>0</v>
      </c>
      <c r="HA66" s="6">
        <f t="shared" si="111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12">SUM(JM51, -JM58)</f>
        <v>0</v>
      </c>
      <c r="JN66" s="6">
        <f t="shared" si="112"/>
        <v>0</v>
      </c>
      <c r="JO66" s="6">
        <f t="shared" si="112"/>
        <v>0</v>
      </c>
      <c r="JP66" s="6">
        <f t="shared" si="112"/>
        <v>0</v>
      </c>
      <c r="JQ66" s="6">
        <f t="shared" si="112"/>
        <v>0</v>
      </c>
      <c r="JR66" s="6">
        <f t="shared" si="112"/>
        <v>0</v>
      </c>
      <c r="JS66" s="6">
        <f t="shared" si="112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6" t="s">
        <v>52</v>
      </c>
      <c r="FD67" s="375" t="s">
        <v>52</v>
      </c>
      <c r="FE67" s="417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64" t="s">
        <v>51</v>
      </c>
      <c r="FM67" s="188" t="s">
        <v>51</v>
      </c>
      <c r="FN67" s="199" t="s">
        <v>51</v>
      </c>
      <c r="FO67" s="164" t="s">
        <v>51</v>
      </c>
      <c r="FP67" s="188" t="s">
        <v>51</v>
      </c>
      <c r="FQ67" s="199" t="s">
        <v>51</v>
      </c>
      <c r="FR67" s="164" t="s">
        <v>51</v>
      </c>
      <c r="FS67" s="188" t="s">
        <v>51</v>
      </c>
      <c r="FT67" s="199" t="s">
        <v>51</v>
      </c>
      <c r="FU67" s="164" t="s">
        <v>51</v>
      </c>
      <c r="FV67" s="188" t="s">
        <v>51</v>
      </c>
      <c r="FW67" s="199" t="s">
        <v>51</v>
      </c>
      <c r="FX67" s="188" t="s">
        <v>51</v>
      </c>
      <c r="FY67" s="188" t="s">
        <v>51</v>
      </c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13">SUM(K51, -K57)</f>
        <v>0.16620000000000001</v>
      </c>
      <c r="L68" s="179">
        <f t="shared" si="113"/>
        <v>0.19230000000000003</v>
      </c>
      <c r="M68" s="146">
        <f t="shared" si="113"/>
        <v>0.17859999999999998</v>
      </c>
      <c r="N68" s="120">
        <f t="shared" si="113"/>
        <v>0.16650000000000001</v>
      </c>
      <c r="O68" s="179">
        <f t="shared" si="113"/>
        <v>0.18559999999999999</v>
      </c>
      <c r="P68" s="146">
        <f t="shared" si="113"/>
        <v>0.20569999999999999</v>
      </c>
      <c r="Q68" s="120">
        <f t="shared" si="113"/>
        <v>0.1983</v>
      </c>
      <c r="R68" s="179">
        <f t="shared" si="113"/>
        <v>0.21210000000000001</v>
      </c>
      <c r="S68" s="225">
        <f t="shared" si="113"/>
        <v>0.23520000000000002</v>
      </c>
      <c r="T68" s="15">
        <f t="shared" si="113"/>
        <v>0.22940000000000002</v>
      </c>
      <c r="U68" s="149">
        <f t="shared" ref="U68:Z68" si="114">SUM(U51, -U57)</f>
        <v>0.2127</v>
      </c>
      <c r="V68" s="225">
        <f t="shared" si="114"/>
        <v>0.2097</v>
      </c>
      <c r="W68" s="96">
        <f t="shared" si="114"/>
        <v>0.23599999999999999</v>
      </c>
      <c r="X68" s="151">
        <f t="shared" si="114"/>
        <v>0.2268</v>
      </c>
      <c r="Y68" s="146">
        <f t="shared" si="114"/>
        <v>0.2455</v>
      </c>
      <c r="Z68" s="120">
        <f t="shared" si="114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15">SUM(AK52, -AK58)</f>
        <v>0.23170000000000002</v>
      </c>
      <c r="AL68" s="93">
        <f t="shared" si="115"/>
        <v>0.2545</v>
      </c>
      <c r="AM68" s="150">
        <f t="shared" si="115"/>
        <v>0.29559999999999997</v>
      </c>
      <c r="AN68" s="144">
        <f t="shared" si="115"/>
        <v>0.29559999999999997</v>
      </c>
      <c r="AO68" s="116">
        <f t="shared" si="115"/>
        <v>0.30189999999999995</v>
      </c>
      <c r="AP68" s="176">
        <f t="shared" si="115"/>
        <v>0.27779999999999999</v>
      </c>
      <c r="AQ68" s="144">
        <f t="shared" si="115"/>
        <v>0.28659999999999997</v>
      </c>
      <c r="AR68" s="116">
        <f t="shared" si="115"/>
        <v>0.28660000000000002</v>
      </c>
      <c r="AS68" s="176">
        <f t="shared" si="115"/>
        <v>0.28949999999999998</v>
      </c>
      <c r="AT68" s="226">
        <f t="shared" si="115"/>
        <v>0.26090000000000002</v>
      </c>
      <c r="AU68" s="93">
        <f t="shared" si="115"/>
        <v>0.25990000000000002</v>
      </c>
      <c r="AV68" s="151">
        <f t="shared" si="115"/>
        <v>0.29270000000000002</v>
      </c>
      <c r="AW68" s="146">
        <f t="shared" si="115"/>
        <v>0.3024</v>
      </c>
      <c r="AX68" s="120">
        <f t="shared" si="115"/>
        <v>0.31730000000000003</v>
      </c>
      <c r="AY68" s="179">
        <f t="shared" si="115"/>
        <v>0.28070000000000001</v>
      </c>
      <c r="AZ68" s="146">
        <f t="shared" si="115"/>
        <v>0.26910000000000001</v>
      </c>
      <c r="BA68" s="120">
        <f t="shared" si="115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16">SUM(BD52, -BD58)</f>
        <v>0.30430000000000001</v>
      </c>
      <c r="BE68" s="179">
        <f t="shared" si="116"/>
        <v>0.3382</v>
      </c>
      <c r="BF68" s="146">
        <f t="shared" si="116"/>
        <v>0.32930000000000004</v>
      </c>
      <c r="BG68" s="120">
        <f t="shared" si="116"/>
        <v>0.31999999999999995</v>
      </c>
      <c r="BH68" s="179">
        <f t="shared" si="116"/>
        <v>0.30209999999999998</v>
      </c>
      <c r="BI68" s="146">
        <f t="shared" si="116"/>
        <v>0.30149999999999999</v>
      </c>
      <c r="BJ68" s="115">
        <f>SUM(BJ51, -BJ57)</f>
        <v>0.32200000000000001</v>
      </c>
      <c r="BK68" s="179">
        <f t="shared" ref="BK68:BQ68" si="117">SUM(BK52, -BK58)</f>
        <v>0.32019999999999998</v>
      </c>
      <c r="BL68" s="146">
        <f t="shared" si="117"/>
        <v>0.34360000000000002</v>
      </c>
      <c r="BM68" s="120">
        <f t="shared" si="117"/>
        <v>0.36709999999999998</v>
      </c>
      <c r="BN68" s="179">
        <f t="shared" si="117"/>
        <v>0.37239999999999995</v>
      </c>
      <c r="BO68" s="120">
        <f t="shared" si="117"/>
        <v>0.38129999999999997</v>
      </c>
      <c r="BP68" s="120">
        <f t="shared" si="117"/>
        <v>0.38109999999999999</v>
      </c>
      <c r="BQ68" s="116">
        <f t="shared" si="117"/>
        <v>0.39739999999999998</v>
      </c>
      <c r="BS68" s="146">
        <f t="shared" ref="BS68:CK68" si="118">SUM(BS52, -BS58)</f>
        <v>0.37659999999999999</v>
      </c>
      <c r="BT68" s="116">
        <f t="shared" si="118"/>
        <v>0.371</v>
      </c>
      <c r="BU68" s="176">
        <f t="shared" si="118"/>
        <v>0.37480000000000002</v>
      </c>
      <c r="BV68" s="146">
        <f t="shared" si="118"/>
        <v>0.37819999999999998</v>
      </c>
      <c r="BW68" s="120">
        <f t="shared" si="118"/>
        <v>0.37370000000000003</v>
      </c>
      <c r="BX68" s="176">
        <f t="shared" si="118"/>
        <v>0.372</v>
      </c>
      <c r="BY68" s="226">
        <f t="shared" si="118"/>
        <v>0.41650000000000004</v>
      </c>
      <c r="BZ68" s="93">
        <f t="shared" si="118"/>
        <v>0.42730000000000001</v>
      </c>
      <c r="CA68" s="150">
        <f t="shared" si="118"/>
        <v>0.3987</v>
      </c>
      <c r="CB68" s="146">
        <f t="shared" si="118"/>
        <v>0.33439999999999998</v>
      </c>
      <c r="CC68" s="120">
        <f t="shared" si="118"/>
        <v>0.34109999999999996</v>
      </c>
      <c r="CD68" s="179">
        <f t="shared" si="118"/>
        <v>0.34699999999999998</v>
      </c>
      <c r="CE68" s="146">
        <f t="shared" si="118"/>
        <v>0.34620000000000001</v>
      </c>
      <c r="CF68" s="120">
        <f t="shared" si="118"/>
        <v>0.32150000000000001</v>
      </c>
      <c r="CG68" s="179">
        <f t="shared" si="118"/>
        <v>0.35730000000000001</v>
      </c>
      <c r="CH68" s="146">
        <f t="shared" si="118"/>
        <v>0.34920000000000001</v>
      </c>
      <c r="CI68" s="120">
        <f t="shared" si="118"/>
        <v>0.35310000000000002</v>
      </c>
      <c r="CJ68" s="179">
        <f t="shared" si="118"/>
        <v>0.33829999999999999</v>
      </c>
      <c r="CK68" s="146">
        <f t="shared" si="118"/>
        <v>0.32700000000000001</v>
      </c>
      <c r="CL68" s="120">
        <f t="shared" ref="CL68:CR68" si="119">SUM(CL52, -CL58)</f>
        <v>0.34289999999999998</v>
      </c>
      <c r="CM68" s="179">
        <f t="shared" si="119"/>
        <v>0.31979999999999997</v>
      </c>
      <c r="CN68" s="146">
        <f t="shared" si="119"/>
        <v>0.32979999999999998</v>
      </c>
      <c r="CO68" s="120">
        <f t="shared" si="119"/>
        <v>0.35650000000000004</v>
      </c>
      <c r="CP68" s="179">
        <f t="shared" si="119"/>
        <v>0.36570000000000003</v>
      </c>
      <c r="CQ68" s="146">
        <f t="shared" si="119"/>
        <v>0.38119999999999998</v>
      </c>
      <c r="CR68" s="120">
        <f t="shared" si="119"/>
        <v>0.37290000000000001</v>
      </c>
      <c r="CS68" s="179">
        <f>SUM(CS51, -CS57)</f>
        <v>0.36199999999999999</v>
      </c>
      <c r="CT68" s="153">
        <f t="shared" ref="CT68:DN68" si="120">SUM(CT52, -CT58)</f>
        <v>0.37779999999999997</v>
      </c>
      <c r="CU68" s="115">
        <f t="shared" si="120"/>
        <v>0.37570000000000003</v>
      </c>
      <c r="CV68" s="175">
        <f t="shared" si="120"/>
        <v>0.35199999999999998</v>
      </c>
      <c r="CW68" s="153">
        <f t="shared" si="120"/>
        <v>0.3402</v>
      </c>
      <c r="CX68" s="115">
        <f t="shared" si="120"/>
        <v>0.38439999999999996</v>
      </c>
      <c r="CY68" s="175">
        <f t="shared" si="120"/>
        <v>0.3821</v>
      </c>
      <c r="CZ68" s="153">
        <f t="shared" si="120"/>
        <v>0.37609999999999999</v>
      </c>
      <c r="DA68" s="115">
        <f t="shared" si="120"/>
        <v>0.37839999999999996</v>
      </c>
      <c r="DB68" s="179">
        <f t="shared" si="120"/>
        <v>0.37219999999999998</v>
      </c>
      <c r="DC68" s="146">
        <f t="shared" si="120"/>
        <v>0.37109999999999999</v>
      </c>
      <c r="DD68" s="120">
        <f t="shared" si="120"/>
        <v>0.38900000000000001</v>
      </c>
      <c r="DE68" s="179">
        <f t="shared" si="120"/>
        <v>0.40539999999999998</v>
      </c>
      <c r="DF68" s="146">
        <f t="shared" si="120"/>
        <v>0.42230000000000001</v>
      </c>
      <c r="DG68" s="120">
        <f t="shared" si="120"/>
        <v>0.4173</v>
      </c>
      <c r="DH68" s="179">
        <f t="shared" si="120"/>
        <v>0.42520000000000002</v>
      </c>
      <c r="DI68" s="146">
        <f t="shared" si="120"/>
        <v>0.42180000000000001</v>
      </c>
      <c r="DJ68" s="120">
        <f t="shared" si="120"/>
        <v>0.4279</v>
      </c>
      <c r="DK68" s="179">
        <f t="shared" si="120"/>
        <v>0.40039999999999998</v>
      </c>
      <c r="DL68" s="120">
        <f t="shared" si="120"/>
        <v>0.40390000000000004</v>
      </c>
      <c r="DM68" s="120">
        <f t="shared" si="120"/>
        <v>0.3957</v>
      </c>
      <c r="DN68" s="330">
        <f t="shared" si="120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21">SUM(DQ51, -DQ57)</f>
        <v>0.44079999999999997</v>
      </c>
      <c r="DR68" s="153">
        <f t="shared" si="121"/>
        <v>0.45929999999999999</v>
      </c>
      <c r="DS68" s="115">
        <f t="shared" si="121"/>
        <v>0.49309999999999998</v>
      </c>
      <c r="DT68" s="175">
        <f t="shared" si="121"/>
        <v>0.50080000000000002</v>
      </c>
      <c r="DU68" s="153">
        <f t="shared" si="121"/>
        <v>0.49399999999999999</v>
      </c>
      <c r="DV68" s="115">
        <f t="shared" si="121"/>
        <v>0.5464</v>
      </c>
      <c r="DW68" s="175">
        <f t="shared" si="121"/>
        <v>0.56799999999999995</v>
      </c>
      <c r="DX68" s="115">
        <f t="shared" si="121"/>
        <v>0.53810000000000002</v>
      </c>
      <c r="DY68" s="120">
        <f t="shared" si="121"/>
        <v>0.52139999999999997</v>
      </c>
      <c r="DZ68" s="120">
        <f t="shared" si="121"/>
        <v>0.53939999999999999</v>
      </c>
      <c r="EA68" s="6">
        <f t="shared" si="121"/>
        <v>0</v>
      </c>
      <c r="EB68" s="6">
        <f t="shared" si="121"/>
        <v>0</v>
      </c>
      <c r="EC68" s="6">
        <f t="shared" si="121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22">SUM(EK51, -EK57)</f>
        <v>0.53959999999999997</v>
      </c>
      <c r="EL68" s="120">
        <f t="shared" si="122"/>
        <v>0.53439999999999999</v>
      </c>
      <c r="EM68" s="179">
        <f t="shared" si="122"/>
        <v>0.51929999999999998</v>
      </c>
      <c r="EN68" s="146">
        <f t="shared" si="122"/>
        <v>0.55420000000000003</v>
      </c>
      <c r="EO68" s="120">
        <f t="shared" si="122"/>
        <v>0.53920000000000001</v>
      </c>
      <c r="EP68" s="179">
        <f t="shared" si="122"/>
        <v>0.50639999999999996</v>
      </c>
      <c r="EQ68" s="146">
        <f t="shared" si="122"/>
        <v>0.51200000000000001</v>
      </c>
      <c r="ER68" s="120">
        <f t="shared" si="122"/>
        <v>0.49129999999999996</v>
      </c>
      <c r="ES68" s="179">
        <f t="shared" si="122"/>
        <v>0.55149999999999999</v>
      </c>
      <c r="ET68" s="146">
        <f t="shared" si="122"/>
        <v>0.53849999999999998</v>
      </c>
      <c r="EU68" s="120">
        <f t="shared" si="122"/>
        <v>0.5353</v>
      </c>
      <c r="EV68" s="179">
        <f t="shared" si="122"/>
        <v>0.55289999999999995</v>
      </c>
      <c r="EW68" s="146">
        <f t="shared" si="122"/>
        <v>0.54709999999999992</v>
      </c>
      <c r="EX68" s="115">
        <f t="shared" si="122"/>
        <v>0.53580000000000005</v>
      </c>
      <c r="EY68" s="175">
        <f t="shared" ref="EY68:FB68" si="123">SUM(EY51, -EY57)</f>
        <v>0.49740000000000001</v>
      </c>
      <c r="EZ68" s="153">
        <f t="shared" si="123"/>
        <v>0.46350000000000002</v>
      </c>
      <c r="FA68" s="115">
        <f t="shared" si="123"/>
        <v>0.45340000000000003</v>
      </c>
      <c r="FB68" s="175">
        <f t="shared" si="123"/>
        <v>0.43049999999999999</v>
      </c>
      <c r="FC68" s="420">
        <f t="shared" ref="FC68" si="124">SUM(FC51, -FC57)</f>
        <v>0.41459999999999997</v>
      </c>
      <c r="FD68" s="377">
        <f t="shared" ref="FD68:FE68" si="125">SUM(FD51, -FD57)</f>
        <v>0.42659999999999998</v>
      </c>
      <c r="FE68" s="421">
        <f t="shared" si="125"/>
        <v>0.51949999999999996</v>
      </c>
      <c r="FF68" s="153">
        <f t="shared" ref="FF68:FG68" si="126">SUM(FF51, -FF57)</f>
        <v>0.56230000000000002</v>
      </c>
      <c r="FG68" s="115">
        <f t="shared" si="126"/>
        <v>0.45320000000000005</v>
      </c>
      <c r="FH68" s="175">
        <f t="shared" ref="FH68:FI68" si="127">SUM(FH51, -FH57)</f>
        <v>0.4793</v>
      </c>
      <c r="FI68" s="153">
        <f t="shared" si="127"/>
        <v>0.48919999999999997</v>
      </c>
      <c r="FJ68" s="115">
        <f t="shared" ref="FJ68" si="128">SUM(FJ51, -FJ57)</f>
        <v>0.53710000000000002</v>
      </c>
      <c r="FK68" s="175">
        <f t="shared" ref="FK68" si="129">SUM(FK51, -FK57)</f>
        <v>0.63319999999999999</v>
      </c>
      <c r="FL68" s="146">
        <f t="shared" ref="FL68:FQ68" si="130">SUM(FL51, -FL57)</f>
        <v>0.61640000000000006</v>
      </c>
      <c r="FM68" s="120">
        <f t="shared" si="130"/>
        <v>0.59840000000000004</v>
      </c>
      <c r="FN68" s="179">
        <f t="shared" si="130"/>
        <v>0.58979999999999999</v>
      </c>
      <c r="FO68" s="146">
        <f t="shared" si="130"/>
        <v>0.58499999999999996</v>
      </c>
      <c r="FP68" s="120">
        <f t="shared" si="130"/>
        <v>0.60450000000000004</v>
      </c>
      <c r="FQ68" s="179">
        <f t="shared" si="130"/>
        <v>0.60589999999999999</v>
      </c>
      <c r="FR68" s="146">
        <f t="shared" ref="FR68:FS68" si="131">SUM(FR51, -FR57)</f>
        <v>0.60440000000000005</v>
      </c>
      <c r="FS68" s="120">
        <f t="shared" ref="FS68:FT68" si="132">SUM(FS51, -FS57)</f>
        <v>0.58129999999999993</v>
      </c>
      <c r="FT68" s="179">
        <f t="shared" si="132"/>
        <v>0.57499999999999996</v>
      </c>
      <c r="FU68" s="146">
        <f t="shared" ref="FU68:FV68" si="133">SUM(FU51, -FU57)</f>
        <v>0.58199999999999996</v>
      </c>
      <c r="FV68" s="120">
        <f t="shared" ref="FV68:FW68" si="134">SUM(FV51, -FV57)</f>
        <v>0.58099999999999996</v>
      </c>
      <c r="FW68" s="179">
        <f t="shared" ref="FW68:FX68" si="135">SUM(FW51, -FW57)</f>
        <v>0.56720000000000004</v>
      </c>
      <c r="FX68" s="120">
        <f t="shared" ref="FX68:FY68" si="136">SUM(FX51, -FX57)</f>
        <v>0.56420000000000003</v>
      </c>
      <c r="FY68" s="120">
        <f t="shared" ref="FY68" si="137">SUM(FY51, -FY57)</f>
        <v>0.53859999999999997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2" t="s">
        <v>59</v>
      </c>
      <c r="FD69" s="378" t="s">
        <v>59</v>
      </c>
      <c r="FE69" s="423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64" t="s">
        <v>44</v>
      </c>
      <c r="FM69" s="188" t="s">
        <v>44</v>
      </c>
      <c r="FN69" s="199" t="s">
        <v>44</v>
      </c>
      <c r="FO69" s="200" t="s">
        <v>67</v>
      </c>
      <c r="FP69" s="168" t="s">
        <v>67</v>
      </c>
      <c r="FQ69" s="199" t="s">
        <v>44</v>
      </c>
      <c r="FR69" s="200" t="s">
        <v>67</v>
      </c>
      <c r="FS69" s="168" t="s">
        <v>67</v>
      </c>
      <c r="FT69" s="186" t="s">
        <v>67</v>
      </c>
      <c r="FU69" s="200" t="s">
        <v>67</v>
      </c>
      <c r="FV69" s="168" t="s">
        <v>67</v>
      </c>
      <c r="FW69" s="186" t="s">
        <v>67</v>
      </c>
      <c r="FX69" s="168" t="s">
        <v>67</v>
      </c>
      <c r="FY69" s="168" t="s">
        <v>67</v>
      </c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38">SUM(L51, -L56)</f>
        <v>0.16260000000000002</v>
      </c>
      <c r="M70" s="146">
        <f t="shared" si="138"/>
        <v>0.1641</v>
      </c>
      <c r="N70" s="120">
        <f t="shared" si="138"/>
        <v>0.16570000000000001</v>
      </c>
      <c r="O70" s="179">
        <f t="shared" si="138"/>
        <v>0.1774</v>
      </c>
      <c r="P70" s="146">
        <f t="shared" si="138"/>
        <v>0.20530000000000001</v>
      </c>
      <c r="Q70" s="120">
        <f t="shared" si="138"/>
        <v>0.19670000000000001</v>
      </c>
      <c r="R70" s="179">
        <f t="shared" si="138"/>
        <v>0.21190000000000001</v>
      </c>
      <c r="S70" s="224">
        <f t="shared" si="138"/>
        <v>0.23110000000000003</v>
      </c>
      <c r="T70" s="96">
        <f t="shared" si="138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39">SUM(AS53, -AS58)</f>
        <v>0.248</v>
      </c>
      <c r="AT70" s="224">
        <f t="shared" si="139"/>
        <v>0.23809999999999998</v>
      </c>
      <c r="AU70" s="15">
        <f t="shared" si="139"/>
        <v>0.25509999999999999</v>
      </c>
      <c r="AV70" s="150">
        <f t="shared" si="139"/>
        <v>0.249</v>
      </c>
      <c r="AW70" s="144">
        <f t="shared" si="139"/>
        <v>0.26829999999999998</v>
      </c>
      <c r="AX70" s="116">
        <f t="shared" si="139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40">SUM(BD51, -BD57)</f>
        <v>0.30359999999999998</v>
      </c>
      <c r="BE70" s="175">
        <f t="shared" si="140"/>
        <v>0.33729999999999999</v>
      </c>
      <c r="BF70" s="153">
        <f t="shared" si="140"/>
        <v>0.31259999999999999</v>
      </c>
      <c r="BG70" s="115">
        <f t="shared" si="140"/>
        <v>0.3034</v>
      </c>
      <c r="BH70" s="175">
        <f t="shared" si="140"/>
        <v>0.30179999999999996</v>
      </c>
      <c r="BI70" s="153">
        <f t="shared" si="140"/>
        <v>0.28360000000000002</v>
      </c>
      <c r="BJ70" s="120">
        <f>SUM(BJ52, -BJ58)</f>
        <v>0.31879999999999997</v>
      </c>
      <c r="BK70" s="176">
        <f t="shared" ref="BK70:BQ70" si="141">SUM(BK53, -BK58)</f>
        <v>0.26200000000000001</v>
      </c>
      <c r="BL70" s="144">
        <f t="shared" si="141"/>
        <v>0.3226</v>
      </c>
      <c r="BM70" s="116">
        <f t="shared" si="141"/>
        <v>0.32889999999999997</v>
      </c>
      <c r="BN70" s="176">
        <f t="shared" si="141"/>
        <v>0.3639</v>
      </c>
      <c r="BO70" s="116">
        <f t="shared" si="141"/>
        <v>0.37929999999999997</v>
      </c>
      <c r="BP70" s="120">
        <f t="shared" si="141"/>
        <v>0.37050000000000005</v>
      </c>
      <c r="BQ70" s="120">
        <f t="shared" si="141"/>
        <v>0.37329999999999997</v>
      </c>
      <c r="BS70" s="144">
        <f t="shared" ref="BS70:CC70" si="142">SUM(BS53, -BS58)</f>
        <v>0.37</v>
      </c>
      <c r="BT70" s="115">
        <f t="shared" si="142"/>
        <v>0.34289999999999998</v>
      </c>
      <c r="BU70" s="179">
        <f t="shared" si="142"/>
        <v>0.36609999999999998</v>
      </c>
      <c r="BV70" s="144">
        <f t="shared" si="142"/>
        <v>0.37419999999999998</v>
      </c>
      <c r="BW70" s="116">
        <f t="shared" si="142"/>
        <v>0.36470000000000002</v>
      </c>
      <c r="BX70" s="179">
        <f t="shared" si="142"/>
        <v>0.36280000000000001</v>
      </c>
      <c r="BY70" s="224">
        <f t="shared" si="142"/>
        <v>0.37780000000000002</v>
      </c>
      <c r="BZ70" s="94">
        <f t="shared" si="142"/>
        <v>0.38500000000000001</v>
      </c>
      <c r="CA70" s="145">
        <f t="shared" si="142"/>
        <v>0.36849999999999999</v>
      </c>
      <c r="CB70" s="153">
        <f t="shared" si="142"/>
        <v>0.3332</v>
      </c>
      <c r="CC70" s="115">
        <f t="shared" si="142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43">SUM(CV53, -CV58)</f>
        <v>0.31340000000000001</v>
      </c>
      <c r="CW70" s="146">
        <f t="shared" si="143"/>
        <v>0.30549999999999999</v>
      </c>
      <c r="CX70" s="116">
        <f t="shared" si="143"/>
        <v>0.3342</v>
      </c>
      <c r="CY70" s="176">
        <f t="shared" si="143"/>
        <v>0.35319999999999996</v>
      </c>
      <c r="CZ70" s="146">
        <f t="shared" si="143"/>
        <v>0.36080000000000001</v>
      </c>
      <c r="DA70" s="120">
        <f t="shared" si="143"/>
        <v>0.36449999999999999</v>
      </c>
      <c r="DB70" s="175">
        <f t="shared" si="143"/>
        <v>0.35870000000000002</v>
      </c>
      <c r="DC70" s="153">
        <f t="shared" si="143"/>
        <v>0.34139999999999998</v>
      </c>
      <c r="DD70" s="120">
        <f t="shared" ref="DD70:DN70" si="144">SUM(DD51, -DD57)</f>
        <v>0.34640000000000004</v>
      </c>
      <c r="DE70" s="175">
        <f t="shared" si="144"/>
        <v>0.38500000000000001</v>
      </c>
      <c r="DF70" s="153">
        <f t="shared" si="144"/>
        <v>0.40039999999999998</v>
      </c>
      <c r="DG70" s="120">
        <f t="shared" si="144"/>
        <v>0.38780000000000003</v>
      </c>
      <c r="DH70" s="179">
        <f t="shared" si="144"/>
        <v>0.3962</v>
      </c>
      <c r="DI70" s="153">
        <f t="shared" si="144"/>
        <v>0.38619999999999999</v>
      </c>
      <c r="DJ70" s="115">
        <f t="shared" si="144"/>
        <v>0.40500000000000003</v>
      </c>
      <c r="DK70" s="175">
        <f t="shared" si="144"/>
        <v>0.375</v>
      </c>
      <c r="DL70" s="115">
        <f t="shared" si="144"/>
        <v>0.38150000000000001</v>
      </c>
      <c r="DM70" s="120">
        <f t="shared" si="144"/>
        <v>0.378</v>
      </c>
      <c r="DN70" s="330">
        <f t="shared" si="144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45">SUM(DQ52, -DQ58)</f>
        <v>0.41539999999999999</v>
      </c>
      <c r="DR70" s="146">
        <f t="shared" si="145"/>
        <v>0.4042</v>
      </c>
      <c r="DS70" s="120">
        <f t="shared" si="145"/>
        <v>0.39899999999999997</v>
      </c>
      <c r="DT70" s="179">
        <f t="shared" si="145"/>
        <v>0.42180000000000001</v>
      </c>
      <c r="DU70" s="146">
        <f t="shared" si="145"/>
        <v>0.41859999999999997</v>
      </c>
      <c r="DV70" s="120">
        <f t="shared" si="145"/>
        <v>0.41359999999999997</v>
      </c>
      <c r="DW70" s="179">
        <f t="shared" si="145"/>
        <v>0.44290000000000002</v>
      </c>
      <c r="DX70" s="120">
        <f t="shared" si="145"/>
        <v>0.40010000000000001</v>
      </c>
      <c r="DY70" s="120">
        <f t="shared" si="145"/>
        <v>0.39729999999999999</v>
      </c>
      <c r="DZ70" s="120">
        <f t="shared" si="145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46">SUM(EK52, -EK58)</f>
        <v>0.49580000000000002</v>
      </c>
      <c r="EL70" s="120">
        <f t="shared" si="146"/>
        <v>0.49549999999999994</v>
      </c>
      <c r="EM70" s="179">
        <f t="shared" si="146"/>
        <v>0.40469999999999995</v>
      </c>
      <c r="EN70" s="146">
        <f t="shared" si="146"/>
        <v>0.41389999999999999</v>
      </c>
      <c r="EO70" s="120">
        <f t="shared" si="146"/>
        <v>0.39730000000000004</v>
      </c>
      <c r="EP70" s="179">
        <f t="shared" si="146"/>
        <v>0.39080000000000004</v>
      </c>
      <c r="EQ70" s="146">
        <f t="shared" si="146"/>
        <v>0.38290000000000002</v>
      </c>
      <c r="ER70" s="120">
        <f t="shared" si="146"/>
        <v>0.3775</v>
      </c>
      <c r="ES70" s="179">
        <f t="shared" si="146"/>
        <v>0.36970000000000003</v>
      </c>
      <c r="ET70" s="146">
        <f t="shared" si="146"/>
        <v>0.3548</v>
      </c>
      <c r="EU70" s="120">
        <f t="shared" si="146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 t="shared" ref="FA70:FJ70" si="147">SUM(FA52, -FA58)</f>
        <v>0.3599</v>
      </c>
      <c r="FB70" s="175">
        <f t="shared" si="147"/>
        <v>0.37009999999999998</v>
      </c>
      <c r="FC70" s="420">
        <f t="shared" si="147"/>
        <v>0.37670000000000003</v>
      </c>
      <c r="FD70" s="377">
        <f t="shared" si="147"/>
        <v>0.38179999999999997</v>
      </c>
      <c r="FE70" s="421">
        <f t="shared" si="147"/>
        <v>0.42479999999999996</v>
      </c>
      <c r="FF70" s="153">
        <f t="shared" si="147"/>
        <v>0.44109999999999999</v>
      </c>
      <c r="FG70" s="115">
        <f t="shared" si="147"/>
        <v>0.42649999999999999</v>
      </c>
      <c r="FH70" s="175">
        <f t="shared" si="147"/>
        <v>0.43640000000000001</v>
      </c>
      <c r="FI70" s="153">
        <f t="shared" si="147"/>
        <v>0.41039999999999999</v>
      </c>
      <c r="FJ70" s="115">
        <f t="shared" si="147"/>
        <v>0.40189999999999998</v>
      </c>
      <c r="FK70" s="179">
        <f>SUM(FK51, -FK56)</f>
        <v>0.43209999999999998</v>
      </c>
      <c r="FL70" s="146">
        <f>SUM(FL51, -FL56)</f>
        <v>0.39839999999999998</v>
      </c>
      <c r="FM70" s="120">
        <f>SUM(FM51, -FM56)</f>
        <v>0.3926</v>
      </c>
      <c r="FN70" s="179">
        <f>SUM(FN51, -FN56)</f>
        <v>0.38850000000000001</v>
      </c>
      <c r="FO70" s="166">
        <f>SUM(FO52, -FO58)</f>
        <v>0.41349999999999998</v>
      </c>
      <c r="FP70" s="208">
        <f>SUM(FP52, -FP58)</f>
        <v>0.40769999999999995</v>
      </c>
      <c r="FQ70" s="179">
        <f>SUM(FQ51, -FQ56)</f>
        <v>0.40049999999999997</v>
      </c>
      <c r="FR70" s="166">
        <f>SUM(FR52, -FR58)</f>
        <v>0.43690000000000001</v>
      </c>
      <c r="FS70" s="208">
        <f>SUM(FS52, -FS58)</f>
        <v>0.43069999999999997</v>
      </c>
      <c r="FT70" s="187">
        <f>SUM(FT52, -FT58)</f>
        <v>0.40890000000000004</v>
      </c>
      <c r="FU70" s="166">
        <f>SUM(FU52, -FU58)</f>
        <v>0.40659999999999996</v>
      </c>
      <c r="FV70" s="208">
        <f>SUM(FV52, -FV58)</f>
        <v>0.40600000000000003</v>
      </c>
      <c r="FW70" s="187">
        <f>SUM(FW52, -FW58)</f>
        <v>0.40749999999999997</v>
      </c>
      <c r="FX70" s="208">
        <f>SUM(FX52, -FX58)</f>
        <v>0.4007</v>
      </c>
      <c r="FY70" s="208">
        <f>SUM(FY52, -FY58)</f>
        <v>0.41189999999999999</v>
      </c>
      <c r="FZ70" s="6">
        <f>SUM(FZ52, -FZ58)</f>
        <v>0</v>
      </c>
      <c r="GA70" s="6">
        <f>SUM(GA51, -GA55)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4" t="s">
        <v>60</v>
      </c>
      <c r="FD71" s="379" t="s">
        <v>60</v>
      </c>
      <c r="FE71" s="417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64" t="s">
        <v>37</v>
      </c>
      <c r="FM71" s="168" t="s">
        <v>67</v>
      </c>
      <c r="FN71" s="186" t="s">
        <v>67</v>
      </c>
      <c r="FO71" s="142" t="s">
        <v>70</v>
      </c>
      <c r="FP71" s="188" t="s">
        <v>44</v>
      </c>
      <c r="FQ71" s="199" t="s">
        <v>37</v>
      </c>
      <c r="FR71" s="200" t="s">
        <v>59</v>
      </c>
      <c r="FS71" s="188" t="s">
        <v>37</v>
      </c>
      <c r="FT71" s="199" t="s">
        <v>37</v>
      </c>
      <c r="FU71" s="164" t="s">
        <v>37</v>
      </c>
      <c r="FV71" s="188" t="s">
        <v>37</v>
      </c>
      <c r="FW71" s="199" t="s">
        <v>37</v>
      </c>
      <c r="FX71" s="188" t="s">
        <v>37</v>
      </c>
      <c r="FY71" s="188" t="s">
        <v>37</v>
      </c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48">SUM(L51, -L55)</f>
        <v>0.15260000000000001</v>
      </c>
      <c r="M72" s="148">
        <f t="shared" si="148"/>
        <v>0.15459999999999999</v>
      </c>
      <c r="N72" s="118">
        <f t="shared" si="148"/>
        <v>0.15390000000000001</v>
      </c>
      <c r="O72" s="178">
        <f t="shared" si="148"/>
        <v>0.1736</v>
      </c>
      <c r="P72" s="148">
        <f t="shared" si="148"/>
        <v>0.18690000000000001</v>
      </c>
      <c r="Q72" s="118">
        <f t="shared" si="148"/>
        <v>0.19530000000000003</v>
      </c>
      <c r="R72" s="179">
        <f t="shared" si="148"/>
        <v>0.20900000000000002</v>
      </c>
      <c r="S72" s="224">
        <f t="shared" si="148"/>
        <v>0.21690000000000001</v>
      </c>
      <c r="T72" s="15">
        <f t="shared" si="148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49">SUM(AZ51, -AZ56)</f>
        <v>0.24559999999999998</v>
      </c>
      <c r="BA72" s="120">
        <f t="shared" si="149"/>
        <v>0.24430000000000002</v>
      </c>
      <c r="BB72" s="175">
        <f t="shared" si="149"/>
        <v>0.26329999999999998</v>
      </c>
      <c r="BC72" s="153">
        <f t="shared" si="149"/>
        <v>0.30299999999999999</v>
      </c>
      <c r="BD72" s="120">
        <f t="shared" si="149"/>
        <v>0.29220000000000002</v>
      </c>
      <c r="BE72" s="179">
        <f t="shared" si="149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50">SUM(CP53, -CP58)</f>
        <v>0.31230000000000002</v>
      </c>
      <c r="CQ72" s="153">
        <f t="shared" si="150"/>
        <v>0.36319999999999997</v>
      </c>
      <c r="CR72" s="115">
        <f t="shared" si="150"/>
        <v>0.33150000000000002</v>
      </c>
      <c r="CS72" s="175">
        <f t="shared" si="150"/>
        <v>0.33660000000000001</v>
      </c>
      <c r="CT72" s="146">
        <f t="shared" si="150"/>
        <v>0.36480000000000001</v>
      </c>
      <c r="CU72" s="116">
        <f t="shared" si="150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51">SUM(DF52, -DF57)</f>
        <v>0.3911</v>
      </c>
      <c r="DG72" s="115">
        <f t="shared" si="151"/>
        <v>0.38300000000000001</v>
      </c>
      <c r="DH72" s="175">
        <f t="shared" si="151"/>
        <v>0.39580000000000004</v>
      </c>
      <c r="DI72" s="146">
        <f t="shared" si="151"/>
        <v>0.3836</v>
      </c>
      <c r="DJ72" s="120">
        <f t="shared" si="151"/>
        <v>0.39</v>
      </c>
      <c r="DK72" s="179">
        <f t="shared" si="151"/>
        <v>0.35570000000000002</v>
      </c>
      <c r="DL72" s="120">
        <f t="shared" si="151"/>
        <v>0.3659</v>
      </c>
      <c r="DM72" s="115">
        <f t="shared" si="151"/>
        <v>0.36159999999999998</v>
      </c>
      <c r="DN72" s="332">
        <f t="shared" si="151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52">SUM(EC57, -EC68)</f>
        <v>0</v>
      </c>
      <c r="ED72" s="6">
        <f t="shared" si="152"/>
        <v>0</v>
      </c>
      <c r="EE72" s="6">
        <f t="shared" si="152"/>
        <v>0</v>
      </c>
      <c r="EF72" s="6">
        <f t="shared" si="152"/>
        <v>0</v>
      </c>
      <c r="EG72" s="6">
        <f t="shared" si="152"/>
        <v>0</v>
      </c>
      <c r="EH72" s="6">
        <f t="shared" si="152"/>
        <v>0</v>
      </c>
      <c r="EI72" s="6">
        <f t="shared" si="152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8">
        <f>SUM(FC53, -FC58)</f>
        <v>0.33660000000000001</v>
      </c>
      <c r="FD72" s="376">
        <f>SUM(FD53, -FD58)</f>
        <v>0.3417</v>
      </c>
      <c r="FE72" s="419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46">
        <f>SUM(FL51, -FL55)</f>
        <v>0.39069999999999999</v>
      </c>
      <c r="FM72" s="208">
        <f>SUM(FM52, -FM58)</f>
        <v>0.37130000000000002</v>
      </c>
      <c r="FN72" s="187">
        <f>SUM(FN52, -FN58)</f>
        <v>0.3851</v>
      </c>
      <c r="FO72" s="146">
        <f>SUM(FO53, -FO58)</f>
        <v>0.39319999999999999</v>
      </c>
      <c r="FP72" s="120">
        <f>SUM(FP51, -FP56)</f>
        <v>0.38929999999999998</v>
      </c>
      <c r="FQ72" s="179">
        <f>SUM(FQ51, -FQ55)</f>
        <v>0.40029999999999999</v>
      </c>
      <c r="FR72" s="153">
        <f>SUM(FR52, -FR57)</f>
        <v>0.40439999999999998</v>
      </c>
      <c r="FS72" s="120">
        <f>SUM(FS51, -FS56)</f>
        <v>0.39199999999999996</v>
      </c>
      <c r="FT72" s="179">
        <f>SUM(FT51, -FT56)</f>
        <v>0.37969999999999998</v>
      </c>
      <c r="FU72" s="146">
        <f>SUM(FU51, -FU56)</f>
        <v>0.39229999999999998</v>
      </c>
      <c r="FV72" s="120">
        <f>SUM(FV51, -FV56)</f>
        <v>0.39410000000000001</v>
      </c>
      <c r="FW72" s="179">
        <f>SUM(FW51, -FW56)</f>
        <v>0.38779999999999998</v>
      </c>
      <c r="FX72" s="120">
        <f>SUM(FX51, -FX56)</f>
        <v>0.38300000000000001</v>
      </c>
      <c r="FY72" s="120">
        <f>SUM(FY51, -FY56)</f>
        <v>0.35949999999999999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53">SUM(GU57, -GU68)</f>
        <v>0</v>
      </c>
      <c r="GV72" s="6">
        <f t="shared" si="153"/>
        <v>0</v>
      </c>
      <c r="GW72" s="6">
        <f t="shared" si="153"/>
        <v>0</v>
      </c>
      <c r="GX72" s="6">
        <f t="shared" si="153"/>
        <v>0</v>
      </c>
      <c r="GY72" s="6">
        <f t="shared" si="153"/>
        <v>0</v>
      </c>
      <c r="GZ72" s="6">
        <f t="shared" si="153"/>
        <v>0</v>
      </c>
      <c r="HA72" s="6">
        <f t="shared" si="153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54">SUM(JM57, -JM68)</f>
        <v>0</v>
      </c>
      <c r="JN72" s="6">
        <f t="shared" si="154"/>
        <v>0</v>
      </c>
      <c r="JO72" s="6">
        <f t="shared" si="154"/>
        <v>0</v>
      </c>
      <c r="JP72" s="6">
        <f t="shared" si="154"/>
        <v>0</v>
      </c>
      <c r="JQ72" s="6">
        <f t="shared" si="154"/>
        <v>0</v>
      </c>
      <c r="JR72" s="6">
        <f t="shared" si="154"/>
        <v>0</v>
      </c>
      <c r="JS72" s="6">
        <f t="shared" si="154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2" t="s">
        <v>67</v>
      </c>
      <c r="FD73" s="378" t="s">
        <v>67</v>
      </c>
      <c r="FE73" s="425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200" t="s">
        <v>67</v>
      </c>
      <c r="FM73" s="188" t="s">
        <v>37</v>
      </c>
      <c r="FN73" s="177" t="s">
        <v>70</v>
      </c>
      <c r="FO73" s="164" t="s">
        <v>44</v>
      </c>
      <c r="FP73" s="188" t="s">
        <v>37</v>
      </c>
      <c r="FQ73" s="186" t="s">
        <v>67</v>
      </c>
      <c r="FR73" s="164" t="s">
        <v>37</v>
      </c>
      <c r="FS73" s="168" t="s">
        <v>59</v>
      </c>
      <c r="FT73" s="186" t="s">
        <v>59</v>
      </c>
      <c r="FU73" s="200" t="s">
        <v>59</v>
      </c>
      <c r="FV73" s="168" t="s">
        <v>59</v>
      </c>
      <c r="FW73" s="199" t="s">
        <v>44</v>
      </c>
      <c r="FX73" s="117" t="s">
        <v>70</v>
      </c>
      <c r="FY73" s="117" t="s">
        <v>70</v>
      </c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55">SUM(O51, -O54)</f>
        <v>0.1535</v>
      </c>
      <c r="P74" s="146">
        <f t="shared" si="155"/>
        <v>0.18510000000000001</v>
      </c>
      <c r="Q74" s="116">
        <f t="shared" si="155"/>
        <v>0.17920000000000003</v>
      </c>
      <c r="R74" s="176">
        <f t="shared" si="155"/>
        <v>0.1988</v>
      </c>
      <c r="S74" s="224">
        <f t="shared" si="155"/>
        <v>0.21400000000000002</v>
      </c>
      <c r="T74" s="15">
        <f t="shared" si="155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56">SUM(CQ54, -CQ58)</f>
        <v>0.34360000000000002</v>
      </c>
      <c r="CR74" s="116">
        <f t="shared" si="156"/>
        <v>0.32479999999999998</v>
      </c>
      <c r="CS74" s="176">
        <f t="shared" si="156"/>
        <v>0.32750000000000001</v>
      </c>
      <c r="CT74" s="144">
        <f t="shared" si="156"/>
        <v>0.3614</v>
      </c>
      <c r="CU74" s="120">
        <f t="shared" si="156"/>
        <v>0.3337</v>
      </c>
      <c r="CV74" s="179">
        <f t="shared" si="156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57">SUM(DF53, -DF58)</f>
        <v>0.35589999999999999</v>
      </c>
      <c r="DG74" s="115">
        <f t="shared" si="157"/>
        <v>0.35389999999999999</v>
      </c>
      <c r="DH74" s="176">
        <f t="shared" si="157"/>
        <v>0.35060000000000002</v>
      </c>
      <c r="DI74" s="153">
        <f t="shared" si="157"/>
        <v>0.30449999999999999</v>
      </c>
      <c r="DJ74" s="115">
        <f t="shared" si="157"/>
        <v>0.29660000000000003</v>
      </c>
      <c r="DK74" s="175">
        <f t="shared" si="157"/>
        <v>0.28620000000000001</v>
      </c>
      <c r="DL74" s="116">
        <f t="shared" si="157"/>
        <v>0.29700000000000004</v>
      </c>
      <c r="DM74" s="116">
        <f t="shared" si="157"/>
        <v>0.30230000000000001</v>
      </c>
      <c r="DN74" s="332">
        <f t="shared" si="157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6">
        <f>SUM(FC52, -FC57)</f>
        <v>0.32050000000000001</v>
      </c>
      <c r="FD74" s="380">
        <f>SUM(FD52, -FD57)</f>
        <v>0.3211</v>
      </c>
      <c r="FE74" s="419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166">
        <f>SUM(FL52, -FL58)</f>
        <v>0.38919999999999999</v>
      </c>
      <c r="FM74" s="120">
        <f>SUM(FM51, -FM55)</f>
        <v>0.37</v>
      </c>
      <c r="FN74" s="179">
        <f>SUM(FN53, -FN58)</f>
        <v>0.37509999999999999</v>
      </c>
      <c r="FO74" s="146">
        <f>SUM(FO51, -FO56)</f>
        <v>0.38109999999999999</v>
      </c>
      <c r="FP74" s="120">
        <f>SUM(FP51, -FP55)</f>
        <v>0.3856</v>
      </c>
      <c r="FQ74" s="187">
        <f>SUM(FQ52, -FQ58)</f>
        <v>0.39989999999999998</v>
      </c>
      <c r="FR74" s="146">
        <f>SUM(FR51, -FR56)</f>
        <v>0.4017</v>
      </c>
      <c r="FS74" s="115">
        <f>SUM(FS52, -FS57)</f>
        <v>0.38719999999999999</v>
      </c>
      <c r="FT74" s="175">
        <f>SUM(FT52, -FT57)</f>
        <v>0.37819999999999998</v>
      </c>
      <c r="FU74" s="153">
        <f>SUM(FU52, -FU57)</f>
        <v>0.38180000000000003</v>
      </c>
      <c r="FV74" s="115">
        <f>SUM(FV52, -FV57)</f>
        <v>0.37690000000000001</v>
      </c>
      <c r="FW74" s="179">
        <f>SUM(FW51, -FW55)</f>
        <v>0.3634</v>
      </c>
      <c r="FX74" s="120">
        <f>SUM(FX53, -FX58)</f>
        <v>0.36430000000000001</v>
      </c>
      <c r="FY74" s="120">
        <f>SUM(FY53, -FY58)</f>
        <v>0.35949999999999999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7" t="s">
        <v>84</v>
      </c>
      <c r="FD75" s="381" t="s">
        <v>84</v>
      </c>
      <c r="FE75" s="423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200" t="s">
        <v>59</v>
      </c>
      <c r="FM75" s="117" t="s">
        <v>70</v>
      </c>
      <c r="FN75" s="199" t="s">
        <v>37</v>
      </c>
      <c r="FO75" s="200" t="s">
        <v>59</v>
      </c>
      <c r="FP75" s="168" t="s">
        <v>59</v>
      </c>
      <c r="FQ75" s="186" t="s">
        <v>59</v>
      </c>
      <c r="FR75" s="164" t="s">
        <v>44</v>
      </c>
      <c r="FS75" s="188" t="s">
        <v>44</v>
      </c>
      <c r="FT75" s="199" t="s">
        <v>44</v>
      </c>
      <c r="FU75" s="164" t="s">
        <v>44</v>
      </c>
      <c r="FV75" s="188" t="s">
        <v>44</v>
      </c>
      <c r="FW75" s="186" t="s">
        <v>59</v>
      </c>
      <c r="FX75" s="188" t="s">
        <v>44</v>
      </c>
      <c r="FY75" s="168" t="s">
        <v>59</v>
      </c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58">SUM(O51, -O53)</f>
        <v>0.15140000000000001</v>
      </c>
      <c r="P76" s="144">
        <f t="shared" si="158"/>
        <v>0.18140000000000001</v>
      </c>
      <c r="Q76" s="120">
        <f t="shared" si="158"/>
        <v>0.15870000000000001</v>
      </c>
      <c r="R76" s="179">
        <f t="shared" si="158"/>
        <v>0.17290000000000003</v>
      </c>
      <c r="S76" s="226">
        <f t="shared" si="158"/>
        <v>0.18450000000000003</v>
      </c>
      <c r="T76" s="93">
        <f t="shared" si="158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59">SUM(AA52, -AA56)</f>
        <v>0.18609999999999999</v>
      </c>
      <c r="AB76" s="146">
        <f t="shared" si="159"/>
        <v>0.15279999999999999</v>
      </c>
      <c r="AC76" s="120">
        <f t="shared" si="159"/>
        <v>0.1673</v>
      </c>
      <c r="AD76" s="179">
        <f t="shared" si="159"/>
        <v>0.16539999999999999</v>
      </c>
      <c r="AE76" s="224">
        <f t="shared" si="159"/>
        <v>0.18379999999999999</v>
      </c>
      <c r="AF76" s="15">
        <f t="shared" si="159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60">SUM(AJ52, -AJ57)</f>
        <v>0.184</v>
      </c>
      <c r="AK76" s="224">
        <f t="shared" si="160"/>
        <v>0.17449999999999999</v>
      </c>
      <c r="AL76" s="15">
        <f t="shared" si="160"/>
        <v>0.1774</v>
      </c>
      <c r="AM76" s="151">
        <f t="shared" si="160"/>
        <v>0.21359999999999998</v>
      </c>
      <c r="AN76" s="144">
        <f t="shared" si="160"/>
        <v>0.20939999999999998</v>
      </c>
      <c r="AO76" s="116">
        <f t="shared" si="160"/>
        <v>0.22120000000000001</v>
      </c>
      <c r="AP76" s="176">
        <f t="shared" si="160"/>
        <v>0.20449999999999999</v>
      </c>
      <c r="AQ76" s="144">
        <f t="shared" si="160"/>
        <v>0.20030000000000001</v>
      </c>
      <c r="AR76" s="116">
        <f t="shared" si="160"/>
        <v>0.18330000000000002</v>
      </c>
      <c r="AS76" s="176">
        <f t="shared" si="160"/>
        <v>0.1966</v>
      </c>
      <c r="AT76" s="224">
        <f t="shared" si="160"/>
        <v>0.16650000000000001</v>
      </c>
      <c r="AU76" s="15">
        <f t="shared" si="160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61">SUM(BV52, -BV57)</f>
        <v>0.30099999999999999</v>
      </c>
      <c r="BW76" s="115">
        <f t="shared" si="161"/>
        <v>0.29299999999999998</v>
      </c>
      <c r="BX76" s="176">
        <f t="shared" si="161"/>
        <v>0.29100000000000004</v>
      </c>
      <c r="BY76" s="226">
        <f t="shared" si="161"/>
        <v>0.32620000000000005</v>
      </c>
      <c r="BZ76" s="93">
        <f t="shared" si="161"/>
        <v>0.3236</v>
      </c>
      <c r="CA76" s="150">
        <f t="shared" si="161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62">SUM(CX52, -CX57)</f>
        <v>0.28749999999999998</v>
      </c>
      <c r="CY76" s="187">
        <f t="shared" si="162"/>
        <v>0.29159999999999997</v>
      </c>
      <c r="CZ76" s="166">
        <f t="shared" si="162"/>
        <v>0.30359999999999998</v>
      </c>
      <c r="DA76" s="208">
        <f t="shared" si="162"/>
        <v>0.3135</v>
      </c>
      <c r="DB76" s="175">
        <f t="shared" si="162"/>
        <v>0.29959999999999998</v>
      </c>
      <c r="DC76" s="153">
        <f t="shared" si="162"/>
        <v>0.29769999999999996</v>
      </c>
      <c r="DD76" s="115">
        <f t="shared" si="162"/>
        <v>0.31810000000000005</v>
      </c>
      <c r="DE76" s="176">
        <f t="shared" ref="DE76:DN76" si="163">SUM(DE54, -DE58)</f>
        <v>0.35189999999999999</v>
      </c>
      <c r="DF76" s="144">
        <f t="shared" si="163"/>
        <v>0.35470000000000002</v>
      </c>
      <c r="DG76" s="116">
        <f t="shared" si="163"/>
        <v>0.34589999999999999</v>
      </c>
      <c r="DH76" s="175">
        <f t="shared" si="163"/>
        <v>0.34189999999999998</v>
      </c>
      <c r="DI76" s="144">
        <f t="shared" si="163"/>
        <v>0.30280000000000001</v>
      </c>
      <c r="DJ76" s="116">
        <f t="shared" si="163"/>
        <v>0.28839999999999999</v>
      </c>
      <c r="DK76" s="176">
        <f t="shared" si="163"/>
        <v>0.2742</v>
      </c>
      <c r="DL76" s="115">
        <f t="shared" si="163"/>
        <v>0.2717</v>
      </c>
      <c r="DM76" s="115">
        <f t="shared" si="163"/>
        <v>0.29559999999999997</v>
      </c>
      <c r="DN76" s="335">
        <f t="shared" si="163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8">
        <f>SUM(FC54, -FC58)</f>
        <v>0.30059999999999998</v>
      </c>
      <c r="FD76" s="382">
        <f>SUM(FD54, -FD58)</f>
        <v>0.31029999999999996</v>
      </c>
      <c r="FE76" s="429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53">
        <f>SUM(FL52, -FL57)</f>
        <v>0.38059999999999999</v>
      </c>
      <c r="FM76" s="120">
        <f>SUM(FM53, -FM58)</f>
        <v>0.36670000000000003</v>
      </c>
      <c r="FN76" s="179">
        <f>SUM(FN51, -FN55)</f>
        <v>0.37069999999999997</v>
      </c>
      <c r="FO76" s="153">
        <f>SUM(FO52, -FO57)</f>
        <v>0.38090000000000002</v>
      </c>
      <c r="FP76" s="115">
        <f>SUM(FP52, -FP57)</f>
        <v>0.3831</v>
      </c>
      <c r="FQ76" s="175">
        <f>SUM(FQ52, -FQ57)</f>
        <v>0.3775</v>
      </c>
      <c r="FR76" s="146">
        <f>SUM(FR51, -FR55)</f>
        <v>0.38870000000000005</v>
      </c>
      <c r="FS76" s="120">
        <f>SUM(FS51, -FS55)</f>
        <v>0.36709999999999998</v>
      </c>
      <c r="FT76" s="179">
        <f>SUM(FT51, -FT55)</f>
        <v>0.3669</v>
      </c>
      <c r="FU76" s="146">
        <f>SUM(FU51, -FU55)</f>
        <v>0.36899999999999999</v>
      </c>
      <c r="FV76" s="120">
        <f>SUM(FV51, -FV55)</f>
        <v>0.3679</v>
      </c>
      <c r="FW76" s="175">
        <f>SUM(FW52, -FW57)</f>
        <v>0.36280000000000001</v>
      </c>
      <c r="FX76" s="120">
        <f>SUM(FX51, -FX55)</f>
        <v>0.35860000000000003</v>
      </c>
      <c r="FY76" s="115">
        <f>SUM(FY52, -FY57)</f>
        <v>0.35460000000000003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6" t="s">
        <v>44</v>
      </c>
      <c r="FD77" s="375" t="s">
        <v>44</v>
      </c>
      <c r="FE77" s="430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42" t="s">
        <v>70</v>
      </c>
      <c r="FM77" s="168" t="s">
        <v>59</v>
      </c>
      <c r="FN77" s="186" t="s">
        <v>59</v>
      </c>
      <c r="FO77" s="164" t="s">
        <v>37</v>
      </c>
      <c r="FP77" s="117" t="s">
        <v>70</v>
      </c>
      <c r="FQ77" s="177" t="s">
        <v>70</v>
      </c>
      <c r="FR77" s="142" t="s">
        <v>70</v>
      </c>
      <c r="FS77" s="117" t="s">
        <v>70</v>
      </c>
      <c r="FT77" s="177" t="s">
        <v>70</v>
      </c>
      <c r="FU77" s="142" t="s">
        <v>70</v>
      </c>
      <c r="FV77" s="117" t="s">
        <v>70</v>
      </c>
      <c r="FW77" s="177" t="s">
        <v>70</v>
      </c>
      <c r="FX77" s="168" t="s">
        <v>59</v>
      </c>
      <c r="FY77" s="123" t="s">
        <v>63</v>
      </c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64">SUM(CZ53, -CZ57)</f>
        <v>0.2883</v>
      </c>
      <c r="DA78" s="115">
        <f t="shared" si="164"/>
        <v>0.29959999999999998</v>
      </c>
      <c r="DB78" s="187">
        <f t="shared" si="164"/>
        <v>0.28610000000000002</v>
      </c>
      <c r="DC78" s="166">
        <f t="shared" si="164"/>
        <v>0.26800000000000002</v>
      </c>
      <c r="DD78" s="208">
        <f t="shared" si="164"/>
        <v>0.26529999999999998</v>
      </c>
      <c r="DE78" s="187">
        <f t="shared" si="164"/>
        <v>0.32490000000000002</v>
      </c>
      <c r="DF78" s="166">
        <f t="shared" si="164"/>
        <v>0.32469999999999999</v>
      </c>
      <c r="DG78" s="208">
        <f t="shared" si="164"/>
        <v>0.3196</v>
      </c>
      <c r="DH78" s="176">
        <f t="shared" si="164"/>
        <v>0.32120000000000004</v>
      </c>
      <c r="DI78" s="166">
        <f t="shared" si="164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65">SUM(EC67, -EC74)</f>
        <v>0</v>
      </c>
      <c r="ED78" s="6">
        <f t="shared" si="165"/>
        <v>0</v>
      </c>
      <c r="EE78" s="6">
        <f t="shared" si="165"/>
        <v>0</v>
      </c>
      <c r="EF78" s="6">
        <f t="shared" si="165"/>
        <v>0</v>
      </c>
      <c r="EG78" s="6">
        <f t="shared" si="165"/>
        <v>0</v>
      </c>
      <c r="EH78" s="6">
        <f t="shared" si="165"/>
        <v>0</v>
      </c>
      <c r="EI78" s="6">
        <f t="shared" si="165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8">
        <f>SUM(FC51, -FC56)</f>
        <v>0.28449999999999998</v>
      </c>
      <c r="FD78" s="376">
        <f>SUM(FD51, -FD56)</f>
        <v>0.29270000000000002</v>
      </c>
      <c r="FE78" s="431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46">
        <f>SUM(FL53, -FL58)</f>
        <v>0.37480000000000002</v>
      </c>
      <c r="FM78" s="115">
        <f>SUM(FM52, -FM57)</f>
        <v>0.36320000000000002</v>
      </c>
      <c r="FN78" s="175">
        <f>SUM(FN52, -FN57)</f>
        <v>0.36160000000000003</v>
      </c>
      <c r="FO78" s="146">
        <f>SUM(FO51, -FO55)</f>
        <v>0.37689999999999996</v>
      </c>
      <c r="FP78" s="120">
        <f>SUM(FP53, -FP58)</f>
        <v>0.38100000000000001</v>
      </c>
      <c r="FQ78" s="179">
        <f>SUM(FQ53, -FQ58)</f>
        <v>0.35270000000000001</v>
      </c>
      <c r="FR78" s="146">
        <f>SUM(FR53, -FR58)</f>
        <v>0.37519999999999998</v>
      </c>
      <c r="FS78" s="120">
        <f>SUM(FS53, -FS58)</f>
        <v>0.36569999999999997</v>
      </c>
      <c r="FT78" s="179">
        <f>SUM(FT53, -FT58)</f>
        <v>0.35360000000000003</v>
      </c>
      <c r="FU78" s="146">
        <f>SUM(FU53, -FU58)</f>
        <v>0.34229999999999999</v>
      </c>
      <c r="FV78" s="120">
        <f>SUM(FV53, -FV58)</f>
        <v>0.35670000000000002</v>
      </c>
      <c r="FW78" s="179">
        <f>SUM(FW53, -FW58)</f>
        <v>0.35670000000000002</v>
      </c>
      <c r="FX78" s="115">
        <f>SUM(FX52, -FX57)</f>
        <v>0.34570000000000001</v>
      </c>
      <c r="FY78" s="116">
        <f>SUM(FY54, -FY58)</f>
        <v>0.34179999999999999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66">SUM(GU67, -GU74)</f>
        <v>0</v>
      </c>
      <c r="GV78" s="6">
        <f t="shared" si="166"/>
        <v>0</v>
      </c>
      <c r="GW78" s="6">
        <f t="shared" si="166"/>
        <v>0</v>
      </c>
      <c r="GX78" s="6">
        <f t="shared" si="166"/>
        <v>0</v>
      </c>
      <c r="GY78" s="6">
        <f t="shared" si="166"/>
        <v>0</v>
      </c>
      <c r="GZ78" s="6">
        <f t="shared" si="166"/>
        <v>0</v>
      </c>
      <c r="HA78" s="6">
        <f t="shared" si="166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67">SUM(JM67, -JM74)</f>
        <v>0</v>
      </c>
      <c r="JN78" s="6">
        <f t="shared" si="167"/>
        <v>0</v>
      </c>
      <c r="JO78" s="6">
        <f t="shared" si="167"/>
        <v>0</v>
      </c>
      <c r="JP78" s="6">
        <f t="shared" si="167"/>
        <v>0</v>
      </c>
      <c r="JQ78" s="6">
        <f t="shared" si="167"/>
        <v>0</v>
      </c>
      <c r="JR78" s="6">
        <f t="shared" si="167"/>
        <v>0</v>
      </c>
      <c r="JS78" s="6">
        <f t="shared" si="167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4" t="s">
        <v>70</v>
      </c>
      <c r="FD79" s="379" t="s">
        <v>70</v>
      </c>
      <c r="FE79" s="417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42" t="s">
        <v>60</v>
      </c>
      <c r="FM79" s="117" t="s">
        <v>60</v>
      </c>
      <c r="FN79" s="177" t="s">
        <v>60</v>
      </c>
      <c r="FO79" s="142" t="s">
        <v>60</v>
      </c>
      <c r="FP79" s="117" t="s">
        <v>60</v>
      </c>
      <c r="FQ79" s="177" t="s">
        <v>60</v>
      </c>
      <c r="FR79" s="163" t="s">
        <v>63</v>
      </c>
      <c r="FS79" s="123" t="s">
        <v>63</v>
      </c>
      <c r="FT79" s="182" t="s">
        <v>63</v>
      </c>
      <c r="FU79" s="163" t="s">
        <v>63</v>
      </c>
      <c r="FV79" s="117" t="s">
        <v>60</v>
      </c>
      <c r="FW79" s="182" t="s">
        <v>63</v>
      </c>
      <c r="FX79" s="123" t="s">
        <v>63</v>
      </c>
      <c r="FY79" s="188" t="s">
        <v>44</v>
      </c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8">
        <f>SUM(FC53, -FC57)</f>
        <v>0.28039999999999998</v>
      </c>
      <c r="FD80" s="376">
        <f>SUM(FD53, -FD57)</f>
        <v>0.28100000000000003</v>
      </c>
      <c r="FE80" s="419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 t="shared" ref="FK80:FQ80" si="168">SUM(FK53, -FK57)</f>
        <v>0.35099999999999998</v>
      </c>
      <c r="FL80" s="146">
        <f t="shared" si="168"/>
        <v>0.36620000000000003</v>
      </c>
      <c r="FM80" s="120">
        <f t="shared" si="168"/>
        <v>0.35860000000000003</v>
      </c>
      <c r="FN80" s="179">
        <f t="shared" si="168"/>
        <v>0.35160000000000002</v>
      </c>
      <c r="FO80" s="146">
        <f t="shared" si="168"/>
        <v>0.36059999999999998</v>
      </c>
      <c r="FP80" s="120">
        <f t="shared" si="168"/>
        <v>0.35639999999999994</v>
      </c>
      <c r="FQ80" s="179">
        <f t="shared" si="168"/>
        <v>0.33030000000000004</v>
      </c>
      <c r="FR80" s="144">
        <f>SUM(FR54, -FR58)</f>
        <v>0.3695</v>
      </c>
      <c r="FS80" s="116">
        <f>SUM(FS54, -FS58)</f>
        <v>0.35599999999999998</v>
      </c>
      <c r="FT80" s="176">
        <f>SUM(FT54, -FT58)</f>
        <v>0.34430000000000005</v>
      </c>
      <c r="FU80" s="144">
        <f>SUM(FU54, -FU58)</f>
        <v>0.33039999999999997</v>
      </c>
      <c r="FV80" s="120">
        <f>SUM(FV53, -FV57)</f>
        <v>0.3276</v>
      </c>
      <c r="FW80" s="176">
        <f>SUM(FW54, -FW58)</f>
        <v>0.32419999999999999</v>
      </c>
      <c r="FX80" s="116">
        <f>SUM(FX54, -FX58)</f>
        <v>0.32880000000000004</v>
      </c>
      <c r="FY80" s="120">
        <f>SUM(FY51, -FY55)</f>
        <v>0.33229999999999998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2" t="s">
        <v>38</v>
      </c>
      <c r="FD81" s="383" t="s">
        <v>38</v>
      </c>
      <c r="FE81" s="425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64" t="s">
        <v>53</v>
      </c>
      <c r="FM81" s="188" t="s">
        <v>53</v>
      </c>
      <c r="FN81" s="182" t="s">
        <v>63</v>
      </c>
      <c r="FO81" s="163" t="s">
        <v>63</v>
      </c>
      <c r="FP81" s="123" t="s">
        <v>63</v>
      </c>
      <c r="FQ81" s="182" t="s">
        <v>63</v>
      </c>
      <c r="FR81" s="142" t="s">
        <v>60</v>
      </c>
      <c r="FS81" s="117" t="s">
        <v>60</v>
      </c>
      <c r="FT81" s="177" t="s">
        <v>60</v>
      </c>
      <c r="FU81" s="142" t="s">
        <v>60</v>
      </c>
      <c r="FV81" s="123" t="s">
        <v>63</v>
      </c>
      <c r="FW81" s="177" t="s">
        <v>60</v>
      </c>
      <c r="FX81" s="117" t="s">
        <v>60</v>
      </c>
      <c r="FY81" s="117" t="s">
        <v>60</v>
      </c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69">SUM(Q52, -Q56)</f>
        <v>0.107</v>
      </c>
      <c r="R82" s="176">
        <f t="shared" si="169"/>
        <v>0.11929999999999999</v>
      </c>
      <c r="S82" s="226">
        <f t="shared" si="169"/>
        <v>0.1293</v>
      </c>
      <c r="T82" s="93">
        <f t="shared" si="169"/>
        <v>0.13999999999999999</v>
      </c>
      <c r="U82" s="150">
        <f t="shared" si="169"/>
        <v>9.820000000000001E-2</v>
      </c>
      <c r="V82" s="226">
        <f t="shared" si="169"/>
        <v>0.1032</v>
      </c>
      <c r="W82" s="93">
        <f t="shared" si="169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70">SUM(BE52, -BE56)</f>
        <v>0.23449999999999999</v>
      </c>
      <c r="BF82" s="146">
        <f t="shared" si="170"/>
        <v>0.22810000000000002</v>
      </c>
      <c r="BG82" s="120">
        <f t="shared" si="170"/>
        <v>0.21359999999999998</v>
      </c>
      <c r="BH82" s="179">
        <f t="shared" si="170"/>
        <v>0.19950000000000001</v>
      </c>
      <c r="BI82" s="146">
        <f t="shared" si="170"/>
        <v>0.1976</v>
      </c>
      <c r="BJ82" s="120">
        <f t="shared" si="170"/>
        <v>0.2019</v>
      </c>
      <c r="BK82" s="179">
        <f t="shared" si="170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71">SUM(CD55, -CD58)</f>
        <v>0.19339999999999999</v>
      </c>
      <c r="CE82" s="148">
        <f t="shared" si="171"/>
        <v>0.1938</v>
      </c>
      <c r="CF82" s="118">
        <f t="shared" si="171"/>
        <v>0.18729999999999999</v>
      </c>
      <c r="CG82" s="178">
        <f t="shared" si="171"/>
        <v>0.1948</v>
      </c>
      <c r="CH82" s="148">
        <f t="shared" si="171"/>
        <v>0.19270000000000001</v>
      </c>
      <c r="CI82" s="118">
        <f t="shared" si="171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72">SUM(DT53, -DT57)</f>
        <v>0.3422</v>
      </c>
      <c r="DU82" s="166">
        <f t="shared" si="172"/>
        <v>0.3332</v>
      </c>
      <c r="DV82" s="208">
        <f t="shared" si="172"/>
        <v>0.30959999999999999</v>
      </c>
      <c r="DW82" s="187">
        <f t="shared" si="172"/>
        <v>0.3236</v>
      </c>
      <c r="DX82" s="208">
        <f t="shared" si="172"/>
        <v>0.30349999999999999</v>
      </c>
      <c r="DY82" s="116">
        <f t="shared" si="172"/>
        <v>0.27749999999999997</v>
      </c>
      <c r="DZ82" s="115">
        <f t="shared" si="172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73">SUM(EK53, -EK57)</f>
        <v>0.29409999999999997</v>
      </c>
      <c r="EL82" s="115">
        <f t="shared" si="173"/>
        <v>0.31609999999999999</v>
      </c>
      <c r="EM82" s="175">
        <f t="shared" si="173"/>
        <v>0.27789999999999998</v>
      </c>
      <c r="EN82" s="153">
        <f t="shared" si="173"/>
        <v>0.30230000000000001</v>
      </c>
      <c r="EO82" s="115">
        <f t="shared" si="173"/>
        <v>0.30509999999999998</v>
      </c>
      <c r="EP82" s="175">
        <f t="shared" si="173"/>
        <v>0.31040000000000001</v>
      </c>
      <c r="EQ82" s="153">
        <f t="shared" si="173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3">
        <f>SUM(FC55, -FC58)</f>
        <v>0.25600000000000001</v>
      </c>
      <c r="FD82" s="384">
        <f>SUM(FD55, -FD58)</f>
        <v>0.26119999999999999</v>
      </c>
      <c r="FE82" s="419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166">
        <f>SUM(FL51, -FL54)</f>
        <v>0.32669999999999999</v>
      </c>
      <c r="FM82" s="208">
        <f>SUM(FM51, -FM54)</f>
        <v>0.31669999999999998</v>
      </c>
      <c r="FN82" s="176">
        <f>SUM(FN54, -FN58)</f>
        <v>0.31160000000000004</v>
      </c>
      <c r="FO82" s="144">
        <f>SUM(FO54, -FO58)</f>
        <v>0.33550000000000002</v>
      </c>
      <c r="FP82" s="116">
        <f>SUM(FP54, -FP58)</f>
        <v>0.32950000000000002</v>
      </c>
      <c r="FQ82" s="176">
        <f>SUM(FQ54, -FQ58)</f>
        <v>0.32329999999999998</v>
      </c>
      <c r="FR82" s="146">
        <f>SUM(FR53, -FR57)</f>
        <v>0.3427</v>
      </c>
      <c r="FS82" s="120">
        <f>SUM(FS53, -FS57)</f>
        <v>0.32219999999999999</v>
      </c>
      <c r="FT82" s="179">
        <f>SUM(FT53, -FT57)</f>
        <v>0.32289999999999996</v>
      </c>
      <c r="FU82" s="146">
        <f>SUM(FU53, -FU57)</f>
        <v>0.3175</v>
      </c>
      <c r="FV82" s="116">
        <f>SUM(FV54, -FV58)</f>
        <v>0.32550000000000001</v>
      </c>
      <c r="FW82" s="179">
        <f>SUM(FW53, -FW57)</f>
        <v>0.312</v>
      </c>
      <c r="FX82" s="120">
        <f>SUM(FX53, -FX57)</f>
        <v>0.30930000000000002</v>
      </c>
      <c r="FY82" s="120">
        <f>SUM(FY53, -FY57)</f>
        <v>0.30220000000000002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7" t="s">
        <v>63</v>
      </c>
      <c r="FD83" s="381" t="s">
        <v>63</v>
      </c>
      <c r="FE83" s="430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63" t="s">
        <v>63</v>
      </c>
      <c r="FM83" s="123" t="s">
        <v>63</v>
      </c>
      <c r="FN83" s="199" t="s">
        <v>53</v>
      </c>
      <c r="FO83" s="163" t="s">
        <v>84</v>
      </c>
      <c r="FP83" s="123" t="s">
        <v>84</v>
      </c>
      <c r="FQ83" s="199" t="s">
        <v>53</v>
      </c>
      <c r="FR83" s="163" t="s">
        <v>84</v>
      </c>
      <c r="FS83" s="123" t="s">
        <v>84</v>
      </c>
      <c r="FT83" s="182" t="s">
        <v>84</v>
      </c>
      <c r="FU83" s="163" t="s">
        <v>84</v>
      </c>
      <c r="FV83" s="123" t="s">
        <v>84</v>
      </c>
      <c r="FW83" s="199" t="s">
        <v>53</v>
      </c>
      <c r="FX83" s="188" t="s">
        <v>53</v>
      </c>
      <c r="FY83" s="123" t="s">
        <v>84</v>
      </c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74">SUM(BE52, -BE55)</f>
        <v>0.2238</v>
      </c>
      <c r="BF84" s="146">
        <f t="shared" si="174"/>
        <v>0.22100000000000003</v>
      </c>
      <c r="BG84" s="120">
        <f t="shared" si="174"/>
        <v>0.2127</v>
      </c>
      <c r="BH84" s="179">
        <f t="shared" si="174"/>
        <v>0.19350000000000001</v>
      </c>
      <c r="BI84" s="146">
        <f t="shared" si="174"/>
        <v>0.18340000000000001</v>
      </c>
      <c r="BJ84" s="120">
        <f t="shared" si="174"/>
        <v>0.19309999999999999</v>
      </c>
      <c r="BK84" s="179">
        <f t="shared" si="174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75">SUM(DS54, -DS57)</f>
        <v>0.31369999999999998</v>
      </c>
      <c r="DT84" s="176">
        <f t="shared" si="175"/>
        <v>0.33260000000000001</v>
      </c>
      <c r="DU84" s="144">
        <f t="shared" si="175"/>
        <v>0.318</v>
      </c>
      <c r="DV84" s="116">
        <f t="shared" si="175"/>
        <v>0.29580000000000001</v>
      </c>
      <c r="DW84" s="176">
        <f t="shared" si="175"/>
        <v>0.3145</v>
      </c>
      <c r="DX84" s="116">
        <f t="shared" si="175"/>
        <v>0.29530000000000001</v>
      </c>
      <c r="DY84" s="115">
        <f t="shared" si="175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76">SUM(EC73, -EC80)</f>
        <v>0</v>
      </c>
      <c r="ED84" s="6">
        <f t="shared" si="176"/>
        <v>0</v>
      </c>
      <c r="EE84" s="6">
        <f t="shared" si="176"/>
        <v>0</v>
      </c>
      <c r="EF84" s="6">
        <f t="shared" si="176"/>
        <v>0</v>
      </c>
      <c r="EG84" s="6">
        <f t="shared" si="176"/>
        <v>0</v>
      </c>
      <c r="EH84" s="6">
        <f t="shared" si="176"/>
        <v>0</v>
      </c>
      <c r="EI84" s="6">
        <f t="shared" si="176"/>
        <v>0</v>
      </c>
      <c r="EK84" s="144">
        <f t="shared" ref="EK84:ES84" si="177">SUM(EK54, -EK57)</f>
        <v>0.27239999999999998</v>
      </c>
      <c r="EL84" s="116">
        <f t="shared" si="177"/>
        <v>0.2974</v>
      </c>
      <c r="EM84" s="176">
        <f t="shared" si="177"/>
        <v>0.25990000000000002</v>
      </c>
      <c r="EN84" s="144">
        <f t="shared" si="177"/>
        <v>0.27800000000000002</v>
      </c>
      <c r="EO84" s="116">
        <f t="shared" si="177"/>
        <v>0.29089999999999999</v>
      </c>
      <c r="EP84" s="176">
        <f t="shared" si="177"/>
        <v>0.27529999999999999</v>
      </c>
      <c r="EQ84" s="144">
        <f t="shared" si="177"/>
        <v>0.26890000000000003</v>
      </c>
      <c r="ER84" s="116">
        <f t="shared" si="177"/>
        <v>0.27149999999999996</v>
      </c>
      <c r="ES84" s="176">
        <f t="shared" si="177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8">
        <f>SUM(FC54, -FC57)</f>
        <v>0.24440000000000001</v>
      </c>
      <c r="FD84" s="382">
        <f>SUM(FD54, -FD57)</f>
        <v>0.24959999999999999</v>
      </c>
      <c r="FE84" s="431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44">
        <f>SUM(FL54, -FL58)</f>
        <v>0.29830000000000001</v>
      </c>
      <c r="FM84" s="116">
        <f>SUM(FM54, -FM58)</f>
        <v>0.2898</v>
      </c>
      <c r="FN84" s="187">
        <f>SUM(FN51, -FN54)</f>
        <v>0.30169999999999997</v>
      </c>
      <c r="FO84" s="144">
        <f>SUM(FO54, -FO57)</f>
        <v>0.3029</v>
      </c>
      <c r="FP84" s="116">
        <f>SUM(FP54, -FP57)</f>
        <v>0.30489999999999995</v>
      </c>
      <c r="FQ84" s="187">
        <f>SUM(FQ51, -FQ54)</f>
        <v>0.30499999999999999</v>
      </c>
      <c r="FR84" s="144">
        <f>SUM(FR54, -FR57)</f>
        <v>0.33699999999999997</v>
      </c>
      <c r="FS84" s="116">
        <f>SUM(FS54, -FS57)</f>
        <v>0.3125</v>
      </c>
      <c r="FT84" s="176">
        <f>SUM(FT54, -FT57)</f>
        <v>0.31359999999999999</v>
      </c>
      <c r="FU84" s="144">
        <f>SUM(FU54, -FU57)</f>
        <v>0.30559999999999998</v>
      </c>
      <c r="FV84" s="116">
        <f>SUM(FV54, -FV57)</f>
        <v>0.2964</v>
      </c>
      <c r="FW84" s="187">
        <f>SUM(FW51, -FW54)</f>
        <v>0.28770000000000001</v>
      </c>
      <c r="FX84" s="208">
        <f>SUM(FX51, -FX54)</f>
        <v>0.29039999999999999</v>
      </c>
      <c r="FY84" s="116">
        <f>SUM(FY54, -FY57)</f>
        <v>0.28450000000000003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78">SUM(GU73, -GU80)</f>
        <v>0</v>
      </c>
      <c r="GV84" s="6">
        <f t="shared" si="178"/>
        <v>0</v>
      </c>
      <c r="GW84" s="6">
        <f t="shared" si="178"/>
        <v>0</v>
      </c>
      <c r="GX84" s="6">
        <f t="shared" si="178"/>
        <v>0</v>
      </c>
      <c r="GY84" s="6">
        <f t="shared" si="178"/>
        <v>0</v>
      </c>
      <c r="GZ84" s="6">
        <f t="shared" si="178"/>
        <v>0</v>
      </c>
      <c r="HA84" s="6">
        <f t="shared" si="178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79">SUM(JM73, -JM80)</f>
        <v>0</v>
      </c>
      <c r="JN84" s="6">
        <f t="shared" si="179"/>
        <v>0</v>
      </c>
      <c r="JO84" s="6">
        <f t="shared" si="179"/>
        <v>0</v>
      </c>
      <c r="JP84" s="6">
        <f t="shared" si="179"/>
        <v>0</v>
      </c>
      <c r="JQ84" s="6">
        <f t="shared" si="179"/>
        <v>0</v>
      </c>
      <c r="JR84" s="6">
        <f t="shared" si="179"/>
        <v>0</v>
      </c>
      <c r="JS84" s="6">
        <f t="shared" si="179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6" t="s">
        <v>37</v>
      </c>
      <c r="FD85" s="375" t="s">
        <v>37</v>
      </c>
      <c r="FE85" s="434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63" t="s">
        <v>84</v>
      </c>
      <c r="FM85" s="123" t="s">
        <v>84</v>
      </c>
      <c r="FN85" s="182" t="s">
        <v>84</v>
      </c>
      <c r="FO85" s="164" t="s">
        <v>53</v>
      </c>
      <c r="FP85" s="188" t="s">
        <v>53</v>
      </c>
      <c r="FQ85" s="182" t="s">
        <v>84</v>
      </c>
      <c r="FR85" s="164" t="s">
        <v>53</v>
      </c>
      <c r="FS85" s="188" t="s">
        <v>53</v>
      </c>
      <c r="FT85" s="199" t="s">
        <v>53</v>
      </c>
      <c r="FU85" s="164" t="s">
        <v>53</v>
      </c>
      <c r="FV85" s="188" t="s">
        <v>53</v>
      </c>
      <c r="FW85" s="182" t="s">
        <v>84</v>
      </c>
      <c r="FX85" s="123" t="s">
        <v>84</v>
      </c>
      <c r="FY85" s="122" t="s">
        <v>46</v>
      </c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80">SUM(BD53, -BD57)</f>
        <v>0.15740000000000001</v>
      </c>
      <c r="BE86" s="176">
        <f t="shared" si="180"/>
        <v>0.2077</v>
      </c>
      <c r="BF86" s="144">
        <f t="shared" si="180"/>
        <v>0.20429999999999998</v>
      </c>
      <c r="BG86" s="116">
        <f t="shared" si="180"/>
        <v>0.19500000000000001</v>
      </c>
      <c r="BH86" s="176">
        <f t="shared" si="180"/>
        <v>0.17849999999999999</v>
      </c>
      <c r="BI86" s="166">
        <f t="shared" si="180"/>
        <v>0.16689999999999999</v>
      </c>
      <c r="BJ86" s="116">
        <f t="shared" si="180"/>
        <v>0.18679999999999999</v>
      </c>
      <c r="BK86" s="176">
        <f t="shared" si="180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81">SUM(BV52, -BV56)</f>
        <v>0.2329</v>
      </c>
      <c r="BW86" s="120">
        <f t="shared" si="181"/>
        <v>0.22009999999999999</v>
      </c>
      <c r="BX86" s="179">
        <f t="shared" si="181"/>
        <v>0.21760000000000002</v>
      </c>
      <c r="BY86" s="224">
        <f t="shared" si="181"/>
        <v>0.25340000000000001</v>
      </c>
      <c r="BZ86" s="15">
        <f t="shared" si="181"/>
        <v>0.24309999999999998</v>
      </c>
      <c r="CA86" s="151">
        <f t="shared" si="181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82">SUM(CR52, -CR56)</f>
        <v>0.20519999999999999</v>
      </c>
      <c r="CS86" s="179">
        <f t="shared" si="182"/>
        <v>0.19850000000000001</v>
      </c>
      <c r="CT86" s="146">
        <f t="shared" si="182"/>
        <v>0.20760000000000001</v>
      </c>
      <c r="CU86" s="120">
        <f t="shared" si="182"/>
        <v>0.2117</v>
      </c>
      <c r="CV86" s="179">
        <f t="shared" si="182"/>
        <v>0.1971</v>
      </c>
      <c r="CW86" s="146">
        <f t="shared" si="182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8">
        <f>SUM(FC51, -FC55)</f>
        <v>0.21479999999999999</v>
      </c>
      <c r="FD86" s="376">
        <f>SUM(FD51, -FD55)</f>
        <v>0.2261</v>
      </c>
      <c r="FE86" s="435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44">
        <f>SUM(FL54, -FL57)</f>
        <v>0.28970000000000001</v>
      </c>
      <c r="FM86" s="116">
        <f>SUM(FM54, -FM57)</f>
        <v>0.28170000000000001</v>
      </c>
      <c r="FN86" s="176">
        <f>SUM(FN54, -FN57)</f>
        <v>0.28810000000000002</v>
      </c>
      <c r="FO86" s="166">
        <f>SUM(FO51, -FO54)</f>
        <v>0.28209999999999996</v>
      </c>
      <c r="FP86" s="208">
        <f>SUM(FP51, -FP54)</f>
        <v>0.29959999999999998</v>
      </c>
      <c r="FQ86" s="176">
        <f>SUM(FQ54, -FQ57)</f>
        <v>0.3009</v>
      </c>
      <c r="FR86" s="166">
        <f>SUM(FR51, -FR54)</f>
        <v>0.26740000000000003</v>
      </c>
      <c r="FS86" s="208">
        <f>SUM(FS51, -FS54)</f>
        <v>0.26879999999999998</v>
      </c>
      <c r="FT86" s="187">
        <f>SUM(FT51, -FT54)</f>
        <v>0.26139999999999997</v>
      </c>
      <c r="FU86" s="166">
        <f>SUM(FU51, -FU54)</f>
        <v>0.27639999999999998</v>
      </c>
      <c r="FV86" s="208">
        <f>SUM(FV51, -FV54)</f>
        <v>0.28459999999999996</v>
      </c>
      <c r="FW86" s="176">
        <f>SUM(FW54, -FW57)</f>
        <v>0.27950000000000003</v>
      </c>
      <c r="FX86" s="116">
        <f>SUM(FX54, -FX57)</f>
        <v>0.27379999999999999</v>
      </c>
      <c r="FY86" s="247">
        <f>SUM(FY55, -FY58)</f>
        <v>0.2636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2" t="s">
        <v>39</v>
      </c>
      <c r="FD87" s="383" t="s">
        <v>39</v>
      </c>
      <c r="FE87" s="417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64" t="s">
        <v>55</v>
      </c>
      <c r="FM87" s="188" t="s">
        <v>55</v>
      </c>
      <c r="FN87" s="180" t="s">
        <v>39</v>
      </c>
      <c r="FO87" s="158" t="s">
        <v>39</v>
      </c>
      <c r="FP87" s="188" t="s">
        <v>55</v>
      </c>
      <c r="FQ87" s="199" t="s">
        <v>55</v>
      </c>
      <c r="FR87" s="164" t="s">
        <v>55</v>
      </c>
      <c r="FS87" s="188" t="s">
        <v>55</v>
      </c>
      <c r="FT87" s="199" t="s">
        <v>55</v>
      </c>
      <c r="FU87" s="164" t="s">
        <v>55</v>
      </c>
      <c r="FV87" s="188" t="s">
        <v>55</v>
      </c>
      <c r="FW87" s="199" t="s">
        <v>55</v>
      </c>
      <c r="FX87" s="122" t="s">
        <v>46</v>
      </c>
      <c r="FY87" s="188" t="s">
        <v>53</v>
      </c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83">SUM(DE52, -DE55)</f>
        <v>0.21659999999999999</v>
      </c>
      <c r="DF88" s="146">
        <f t="shared" si="183"/>
        <v>0.23190000000000002</v>
      </c>
      <c r="DG88" s="120">
        <f t="shared" si="183"/>
        <v>0.23139999999999999</v>
      </c>
      <c r="DH88" s="179">
        <f t="shared" si="183"/>
        <v>0.23710000000000001</v>
      </c>
      <c r="DI88" s="146">
        <f t="shared" si="183"/>
        <v>0.22919999999999999</v>
      </c>
      <c r="DJ88" s="120">
        <f t="shared" si="183"/>
        <v>0.2407</v>
      </c>
      <c r="DK88" s="179">
        <f t="shared" si="183"/>
        <v>0.2074</v>
      </c>
      <c r="DL88" s="120">
        <f t="shared" si="183"/>
        <v>0.214</v>
      </c>
      <c r="DM88" s="120">
        <f t="shared" si="183"/>
        <v>0.19929999999999998</v>
      </c>
      <c r="DN88" s="330">
        <f t="shared" si="183"/>
        <v>0.23680000000000001</v>
      </c>
      <c r="DO88" s="346">
        <f>SUM(DO73, -DO78)</f>
        <v>0</v>
      </c>
      <c r="DP88" s="120">
        <f t="shared" ref="DP88:DU88" si="184">SUM(DP52, -DP55)</f>
        <v>0.25539999999999996</v>
      </c>
      <c r="DQ88" s="179">
        <f t="shared" si="184"/>
        <v>0.22369999999999998</v>
      </c>
      <c r="DR88" s="146">
        <f t="shared" si="184"/>
        <v>0.21279999999999999</v>
      </c>
      <c r="DS88" s="120">
        <f t="shared" si="184"/>
        <v>0.20549999999999999</v>
      </c>
      <c r="DT88" s="179">
        <f t="shared" si="184"/>
        <v>0.21829999999999999</v>
      </c>
      <c r="DU88" s="146">
        <f t="shared" si="184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8">
        <f>SUM(FC55, -FC57)</f>
        <v>0.19980000000000001</v>
      </c>
      <c r="FD88" s="382">
        <f>SUM(FD55, -FD57)</f>
        <v>0.20050000000000001</v>
      </c>
      <c r="FE88" s="429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48">
        <f>SUM(FL51, -FL53)</f>
        <v>0.25019999999999998</v>
      </c>
      <c r="FM88" s="118">
        <f>SUM(FM51, -FM53)</f>
        <v>0.23979999999999999</v>
      </c>
      <c r="FN88" s="176">
        <f>SUM(FN55, -FN58)</f>
        <v>0.24260000000000001</v>
      </c>
      <c r="FO88" s="144">
        <f>SUM(FO55, -FO58)</f>
        <v>0.24070000000000003</v>
      </c>
      <c r="FP88" s="118">
        <f>SUM(FP51, -FP53)</f>
        <v>0.24810000000000001</v>
      </c>
      <c r="FQ88" s="178">
        <f>SUM(FQ51, -FQ53)</f>
        <v>0.27559999999999996</v>
      </c>
      <c r="FR88" s="148">
        <f>SUM(FR51, -FR53)</f>
        <v>0.26170000000000004</v>
      </c>
      <c r="FS88" s="118">
        <f>SUM(FS51, -FS53)</f>
        <v>0.2591</v>
      </c>
      <c r="FT88" s="178">
        <f>SUM(FT51, -FT53)</f>
        <v>0.25209999999999999</v>
      </c>
      <c r="FU88" s="148">
        <f>SUM(FU51, -FU53)</f>
        <v>0.26449999999999996</v>
      </c>
      <c r="FV88" s="118">
        <f>SUM(FV51, -FV53)</f>
        <v>0.25339999999999996</v>
      </c>
      <c r="FW88" s="178">
        <f>SUM(FW51, -FW53)</f>
        <v>0.25519999999999998</v>
      </c>
      <c r="FX88" s="247">
        <f>SUM(FX55, -FX58)</f>
        <v>0.2606</v>
      </c>
      <c r="FY88" s="208">
        <f>SUM(FY51, -FY54)</f>
        <v>0.25409999999999999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2" t="s">
        <v>48</v>
      </c>
      <c r="FD89" s="385" t="s">
        <v>45</v>
      </c>
      <c r="FE89" s="417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161" t="s">
        <v>54</v>
      </c>
      <c r="FM89" s="119" t="s">
        <v>39</v>
      </c>
      <c r="FN89" s="199" t="s">
        <v>55</v>
      </c>
      <c r="FO89" s="154" t="s">
        <v>46</v>
      </c>
      <c r="FP89" s="119" t="s">
        <v>39</v>
      </c>
      <c r="FQ89" s="263" t="s">
        <v>54</v>
      </c>
      <c r="FR89" s="154" t="s">
        <v>46</v>
      </c>
      <c r="FS89" s="122" t="s">
        <v>46</v>
      </c>
      <c r="FT89" s="183" t="s">
        <v>46</v>
      </c>
      <c r="FU89" s="154" t="s">
        <v>46</v>
      </c>
      <c r="FV89" s="122" t="s">
        <v>46</v>
      </c>
      <c r="FW89" s="183" t="s">
        <v>46</v>
      </c>
      <c r="FX89" s="188" t="s">
        <v>55</v>
      </c>
      <c r="FY89" s="188" t="s">
        <v>55</v>
      </c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85">SUM(CZ53, -CZ56)</f>
        <v>0.19919999999999999</v>
      </c>
      <c r="DA90" s="120">
        <f t="shared" si="185"/>
        <v>0.1968</v>
      </c>
      <c r="DB90" s="179">
        <f t="shared" si="185"/>
        <v>0.19270000000000001</v>
      </c>
      <c r="DC90" s="146">
        <f t="shared" si="185"/>
        <v>0.17620000000000002</v>
      </c>
      <c r="DD90" s="120">
        <f t="shared" si="185"/>
        <v>0.1749</v>
      </c>
      <c r="DE90" s="179">
        <f t="shared" si="185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86">SUM(DH55, -DH58)</f>
        <v>0.18809999999999999</v>
      </c>
      <c r="DI90" s="148">
        <f t="shared" si="186"/>
        <v>0.19260000000000002</v>
      </c>
      <c r="DJ90" s="118">
        <f t="shared" si="186"/>
        <v>0.18720000000000001</v>
      </c>
      <c r="DK90" s="178">
        <f t="shared" si="186"/>
        <v>0.193</v>
      </c>
      <c r="DL90" s="118">
        <f t="shared" si="186"/>
        <v>0.18990000000000001</v>
      </c>
      <c r="DM90" s="118">
        <f t="shared" si="186"/>
        <v>0.19640000000000002</v>
      </c>
      <c r="DN90" s="338">
        <f t="shared" si="186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87">SUM(EC79, -EC86)</f>
        <v>0</v>
      </c>
      <c r="ED90" s="6">
        <f t="shared" si="187"/>
        <v>0</v>
      </c>
      <c r="EE90" s="6">
        <f t="shared" si="187"/>
        <v>0</v>
      </c>
      <c r="EF90" s="6">
        <f t="shared" si="187"/>
        <v>0</v>
      </c>
      <c r="EG90" s="6">
        <f t="shared" si="187"/>
        <v>0</v>
      </c>
      <c r="EH90" s="6">
        <f t="shared" si="187"/>
        <v>0</v>
      </c>
      <c r="EI90" s="6">
        <f t="shared" si="187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8">
        <f>SUM(FC52, -FC56)</f>
        <v>0.19040000000000001</v>
      </c>
      <c r="FD90" s="380">
        <f>SUM(FD56, -FD58)</f>
        <v>0.1946</v>
      </c>
      <c r="FE90" s="435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46">
        <f>SUM(FL51, -FL52)</f>
        <v>0.23580000000000001</v>
      </c>
      <c r="FM90" s="116">
        <f>SUM(FM55, -FM58)</f>
        <v>0.23649999999999999</v>
      </c>
      <c r="FN90" s="178">
        <f>SUM(FN51, -FN53)</f>
        <v>0.2382</v>
      </c>
      <c r="FO90" s="246">
        <f>SUM(FO56, -FO58)</f>
        <v>0.23650000000000002</v>
      </c>
      <c r="FP90" s="116">
        <f>SUM(FP55, -FP58)</f>
        <v>0.24349999999999999</v>
      </c>
      <c r="FQ90" s="179">
        <f>SUM(FQ51, -FQ52)</f>
        <v>0.22839999999999999</v>
      </c>
      <c r="FR90" s="246">
        <f>SUM(FR55, -FR58)</f>
        <v>0.2482</v>
      </c>
      <c r="FS90" s="247">
        <f>SUM(FS55, -FS58)</f>
        <v>0.25769999999999998</v>
      </c>
      <c r="FT90" s="273">
        <f>SUM(FT55, -FT58)</f>
        <v>0.23880000000000001</v>
      </c>
      <c r="FU90" s="246">
        <f>SUM(FU55, -FU58)</f>
        <v>0.23779999999999998</v>
      </c>
      <c r="FV90" s="247">
        <f>SUM(FV55, -FV58)</f>
        <v>0.2422</v>
      </c>
      <c r="FW90" s="273">
        <f>SUM(FW55, -FW58)</f>
        <v>0.2485</v>
      </c>
      <c r="FX90" s="118">
        <f>SUM(FX51, -FX53)</f>
        <v>0.25490000000000002</v>
      </c>
      <c r="FY90" s="118">
        <f>SUM(FY51, -FY53)</f>
        <v>0.2364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88">SUM(GU79, -GU86)</f>
        <v>0</v>
      </c>
      <c r="GV90" s="6">
        <f t="shared" si="188"/>
        <v>0</v>
      </c>
      <c r="GW90" s="6">
        <f t="shared" si="188"/>
        <v>0</v>
      </c>
      <c r="GX90" s="6">
        <f t="shared" si="188"/>
        <v>0</v>
      </c>
      <c r="GY90" s="6">
        <f t="shared" si="188"/>
        <v>0</v>
      </c>
      <c r="GZ90" s="6">
        <f t="shared" si="188"/>
        <v>0</v>
      </c>
      <c r="HA90" s="6">
        <f t="shared" si="188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89">SUM(JM79, -JM86)</f>
        <v>0</v>
      </c>
      <c r="JN90" s="6">
        <f t="shared" si="189"/>
        <v>0</v>
      </c>
      <c r="JO90" s="6">
        <f t="shared" si="189"/>
        <v>0</v>
      </c>
      <c r="JP90" s="6">
        <f t="shared" si="189"/>
        <v>0</v>
      </c>
      <c r="JQ90" s="6">
        <f t="shared" si="189"/>
        <v>0</v>
      </c>
      <c r="JR90" s="6">
        <f t="shared" si="189"/>
        <v>0</v>
      </c>
      <c r="JS90" s="6">
        <f t="shared" si="189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6" t="s">
        <v>45</v>
      </c>
      <c r="FD91" s="378" t="s">
        <v>48</v>
      </c>
      <c r="FE91" s="423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58" t="s">
        <v>39</v>
      </c>
      <c r="FM91" s="260" t="s">
        <v>54</v>
      </c>
      <c r="FN91" s="263" t="s">
        <v>54</v>
      </c>
      <c r="FO91" s="164" t="s">
        <v>55</v>
      </c>
      <c r="FP91" s="122" t="s">
        <v>46</v>
      </c>
      <c r="FQ91" s="180" t="s">
        <v>39</v>
      </c>
      <c r="FR91" s="158" t="s">
        <v>39</v>
      </c>
      <c r="FS91" s="119" t="s">
        <v>39</v>
      </c>
      <c r="FT91" s="180" t="s">
        <v>39</v>
      </c>
      <c r="FU91" s="158" t="s">
        <v>39</v>
      </c>
      <c r="FV91" s="119" t="s">
        <v>39</v>
      </c>
      <c r="FW91" s="180" t="s">
        <v>39</v>
      </c>
      <c r="FX91" s="119" t="s">
        <v>39</v>
      </c>
      <c r="FY91" s="119" t="s">
        <v>39</v>
      </c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6">
        <f>SUM(FC56, -FC58)</f>
        <v>0.18630000000000002</v>
      </c>
      <c r="FD92" s="376">
        <f>SUM(FD52, -FD56)</f>
        <v>0.18719999999999998</v>
      </c>
      <c r="FE92" s="419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44">
        <f>SUM(FL55, -FL58)</f>
        <v>0.23430000000000001</v>
      </c>
      <c r="FM92" s="120">
        <f>SUM(FM51, -FM52)</f>
        <v>0.23519999999999996</v>
      </c>
      <c r="FN92" s="179">
        <f>SUM(FN51, -FN52)</f>
        <v>0.22819999999999999</v>
      </c>
      <c r="FO92" s="148">
        <f>SUM(FO51, -FO53)</f>
        <v>0.22439999999999999</v>
      </c>
      <c r="FP92" s="247">
        <f>SUM(FP56, -FP58)</f>
        <v>0.23979999999999999</v>
      </c>
      <c r="FQ92" s="176">
        <f>SUM(FQ55, -FQ58)</f>
        <v>0.22799999999999998</v>
      </c>
      <c r="FR92" s="144">
        <f>SUM(FR56, -FR58)</f>
        <v>0.23520000000000002</v>
      </c>
      <c r="FS92" s="116">
        <f>SUM(FS56, -FS58)</f>
        <v>0.23280000000000001</v>
      </c>
      <c r="FT92" s="176">
        <f>SUM(FT56, -FT58)</f>
        <v>0.22600000000000003</v>
      </c>
      <c r="FU92" s="144">
        <f>SUM(FU56, -FU58)</f>
        <v>0.21449999999999997</v>
      </c>
      <c r="FV92" s="116">
        <f>SUM(FV56, -FV58)</f>
        <v>0.216</v>
      </c>
      <c r="FW92" s="176">
        <f>SUM(FW56, -FW58)</f>
        <v>0.22409999999999999</v>
      </c>
      <c r="FX92" s="116">
        <f>SUM(FX56, -FX58)</f>
        <v>0.23620000000000002</v>
      </c>
      <c r="FY92" s="116">
        <f>SUM(FY56, -FY58)</f>
        <v>0.2364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6" t="s">
        <v>53</v>
      </c>
      <c r="FD93" s="375" t="s">
        <v>53</v>
      </c>
      <c r="FE93" s="437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54" t="s">
        <v>46</v>
      </c>
      <c r="FM93" s="119" t="s">
        <v>38</v>
      </c>
      <c r="FN93" s="183" t="s">
        <v>46</v>
      </c>
      <c r="FO93" s="158" t="s">
        <v>38</v>
      </c>
      <c r="FP93" s="260" t="s">
        <v>54</v>
      </c>
      <c r="FQ93" s="183" t="s">
        <v>46</v>
      </c>
      <c r="FR93" s="154" t="s">
        <v>45</v>
      </c>
      <c r="FS93" s="122" t="s">
        <v>45</v>
      </c>
      <c r="FT93" s="183" t="s">
        <v>45</v>
      </c>
      <c r="FU93" s="154" t="s">
        <v>45</v>
      </c>
      <c r="FV93" s="122" t="s">
        <v>45</v>
      </c>
      <c r="FW93" s="263" t="s">
        <v>54</v>
      </c>
      <c r="FX93" s="260" t="s">
        <v>54</v>
      </c>
      <c r="FY93" s="122" t="s">
        <v>45</v>
      </c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90">SUM(BU54, -BU56)</f>
        <v>0.1968</v>
      </c>
      <c r="BV94" s="146">
        <f t="shared" si="190"/>
        <v>0.19769999999999999</v>
      </c>
      <c r="BW94" s="120">
        <f t="shared" si="190"/>
        <v>0.17959999999999998</v>
      </c>
      <c r="BX94" s="179">
        <f t="shared" si="190"/>
        <v>0.1862</v>
      </c>
      <c r="BY94" s="224">
        <f t="shared" si="190"/>
        <v>0.19790000000000002</v>
      </c>
      <c r="BZ94" s="15">
        <f t="shared" si="190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91">SUM(DC54, -DC56)</f>
        <v>0.15679999999999999</v>
      </c>
      <c r="DD94" s="120">
        <f t="shared" si="191"/>
        <v>0.16189999999999999</v>
      </c>
      <c r="DE94" s="179">
        <f t="shared" si="191"/>
        <v>0.18730000000000002</v>
      </c>
      <c r="DF94" s="146">
        <f t="shared" si="191"/>
        <v>0.18480000000000002</v>
      </c>
      <c r="DG94" s="120">
        <f t="shared" si="191"/>
        <v>0.18049999999999999</v>
      </c>
      <c r="DH94" s="179">
        <f t="shared" si="191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6">
        <f>SUM(FC51, -FC54)</f>
        <v>0.17019999999999999</v>
      </c>
      <c r="FD94" s="380">
        <f>SUM(FD51, -FD54)</f>
        <v>0.17699999999999999</v>
      </c>
      <c r="FE94" s="429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6">
        <f>SUM(FL56, -FL58)</f>
        <v>0.22660000000000002</v>
      </c>
      <c r="FM94" s="118">
        <f>SUM(FM55, -FM57)</f>
        <v>0.22839999999999999</v>
      </c>
      <c r="FN94" s="273">
        <f>SUM(FN56, -FN58)</f>
        <v>0.22480000000000003</v>
      </c>
      <c r="FO94" s="148">
        <f>SUM(FO55, -FO57)</f>
        <v>0.20810000000000001</v>
      </c>
      <c r="FP94" s="120">
        <f>SUM(FP51, -FP52)</f>
        <v>0.22140000000000001</v>
      </c>
      <c r="FQ94" s="273">
        <f>SUM(FQ56, -FQ58)</f>
        <v>0.2278</v>
      </c>
      <c r="FR94" s="166">
        <f>SUM(FR55, -FR57)</f>
        <v>0.21569999999999998</v>
      </c>
      <c r="FS94" s="208">
        <f>SUM(FS55, -FS57)</f>
        <v>0.2142</v>
      </c>
      <c r="FT94" s="187">
        <f>SUM(FT55, -FT57)</f>
        <v>0.20810000000000001</v>
      </c>
      <c r="FU94" s="166">
        <f>SUM(FU55, -FU57)</f>
        <v>0.21300000000000002</v>
      </c>
      <c r="FV94" s="208">
        <f>SUM(FV55, -FV57)</f>
        <v>0.21310000000000001</v>
      </c>
      <c r="FW94" s="179">
        <f>SUM(FW51, -FW52)</f>
        <v>0.2044</v>
      </c>
      <c r="FX94" s="120">
        <f>SUM(FX51, -FX52)</f>
        <v>0.21850000000000003</v>
      </c>
      <c r="FY94" s="208">
        <f>SUM(FY55, -FY57)</f>
        <v>0.20630000000000001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4" t="s">
        <v>49</v>
      </c>
      <c r="FD95" s="379" t="s">
        <v>49</v>
      </c>
      <c r="FE95" s="434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58" t="s">
        <v>38</v>
      </c>
      <c r="FM95" s="122" t="s">
        <v>46</v>
      </c>
      <c r="FN95" s="180" t="s">
        <v>38</v>
      </c>
      <c r="FO95" s="161" t="s">
        <v>54</v>
      </c>
      <c r="FP95" s="119" t="s">
        <v>38</v>
      </c>
      <c r="FQ95" s="180" t="s">
        <v>38</v>
      </c>
      <c r="FR95" s="158" t="s">
        <v>38</v>
      </c>
      <c r="FS95" s="168" t="s">
        <v>41</v>
      </c>
      <c r="FT95" s="263" t="s">
        <v>54</v>
      </c>
      <c r="FU95" s="161" t="s">
        <v>54</v>
      </c>
      <c r="FV95" s="260" t="s">
        <v>54</v>
      </c>
      <c r="FW95" s="183" t="s">
        <v>45</v>
      </c>
      <c r="FX95" s="122" t="s">
        <v>45</v>
      </c>
      <c r="FY95" s="260" t="s">
        <v>54</v>
      </c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92">SUM(EC85, -EC92)</f>
        <v>0</v>
      </c>
      <c r="ED96" s="6">
        <f t="shared" si="192"/>
        <v>0</v>
      </c>
      <c r="EE96" s="6">
        <f t="shared" si="192"/>
        <v>0</v>
      </c>
      <c r="EF96" s="6">
        <f t="shared" si="192"/>
        <v>0</v>
      </c>
      <c r="EG96" s="6">
        <f t="shared" si="192"/>
        <v>0</v>
      </c>
      <c r="EH96" s="6">
        <f t="shared" si="192"/>
        <v>0</v>
      </c>
      <c r="EI96" s="6">
        <f t="shared" si="192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8">
        <f>SUM(FC53, -FC56)</f>
        <v>0.15029999999999999</v>
      </c>
      <c r="FD96" s="376">
        <f>SUM(FD53, -FD56)</f>
        <v>0.14710000000000001</v>
      </c>
      <c r="FE96" s="431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48">
        <f>SUM(FL55, -FL57)</f>
        <v>0.22570000000000001</v>
      </c>
      <c r="FM96" s="247">
        <f>SUM(FM56, -FM58)</f>
        <v>0.21390000000000001</v>
      </c>
      <c r="FN96" s="178">
        <f>SUM(FN55, -FN57)</f>
        <v>0.21909999999999999</v>
      </c>
      <c r="FO96" s="146">
        <f>SUM(FO51, -FO52)</f>
        <v>0.20409999999999998</v>
      </c>
      <c r="FP96" s="118">
        <f>SUM(FP55, -FP57)</f>
        <v>0.21889999999999998</v>
      </c>
      <c r="FQ96" s="178">
        <f>SUM(FQ55, -FQ57)</f>
        <v>0.2056</v>
      </c>
      <c r="FR96" s="148">
        <f>SUM(FR56, -FR57)</f>
        <v>0.20269999999999999</v>
      </c>
      <c r="FS96" s="120">
        <f>SUM(FS52, -FS56)</f>
        <v>0.19790000000000002</v>
      </c>
      <c r="FT96" s="179">
        <f>SUM(FT51, -FT52)</f>
        <v>0.1968</v>
      </c>
      <c r="FU96" s="146">
        <f>SUM(FU51, -FU52)</f>
        <v>0.20019999999999999</v>
      </c>
      <c r="FV96" s="120">
        <f>SUM(FV51, -FV52)</f>
        <v>0.20409999999999998</v>
      </c>
      <c r="FW96" s="187">
        <f>SUM(FW55, -FW57)</f>
        <v>0.20380000000000001</v>
      </c>
      <c r="FX96" s="208">
        <f>SUM(FX55, -FX57)</f>
        <v>0.2056</v>
      </c>
      <c r="FY96" s="120">
        <f>SUM(FY51, -FY52)</f>
        <v>0.184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93">SUM(GU85, -GU92)</f>
        <v>0</v>
      </c>
      <c r="GV96" s="6">
        <f t="shared" si="193"/>
        <v>0</v>
      </c>
      <c r="GW96" s="6">
        <f t="shared" si="193"/>
        <v>0</v>
      </c>
      <c r="GX96" s="6">
        <f t="shared" si="193"/>
        <v>0</v>
      </c>
      <c r="GY96" s="6">
        <f t="shared" si="193"/>
        <v>0</v>
      </c>
      <c r="GZ96" s="6">
        <f t="shared" si="193"/>
        <v>0</v>
      </c>
      <c r="HA96" s="6">
        <f t="shared" si="193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94">SUM(JM85, -JM92)</f>
        <v>0</v>
      </c>
      <c r="JN96" s="6">
        <f t="shared" si="194"/>
        <v>0</v>
      </c>
      <c r="JO96" s="6">
        <f t="shared" si="194"/>
        <v>0</v>
      </c>
      <c r="JP96" s="6">
        <f t="shared" si="194"/>
        <v>0</v>
      </c>
      <c r="JQ96" s="6">
        <f t="shared" si="194"/>
        <v>0</v>
      </c>
      <c r="JR96" s="6">
        <f t="shared" si="194"/>
        <v>0</v>
      </c>
      <c r="JS96" s="6">
        <f t="shared" si="194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6" t="s">
        <v>55</v>
      </c>
      <c r="FD97" s="375" t="s">
        <v>55</v>
      </c>
      <c r="FE97" s="438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54" t="s">
        <v>45</v>
      </c>
      <c r="FM97" s="122" t="s">
        <v>45</v>
      </c>
      <c r="FN97" s="183" t="s">
        <v>45</v>
      </c>
      <c r="FO97" s="154" t="s">
        <v>45</v>
      </c>
      <c r="FP97" s="122" t="s">
        <v>45</v>
      </c>
      <c r="FQ97" s="183" t="s">
        <v>45</v>
      </c>
      <c r="FR97" s="200" t="s">
        <v>41</v>
      </c>
      <c r="FS97" s="260" t="s">
        <v>54</v>
      </c>
      <c r="FT97" s="180" t="s">
        <v>38</v>
      </c>
      <c r="FU97" s="200" t="s">
        <v>41</v>
      </c>
      <c r="FV97" s="168" t="s">
        <v>41</v>
      </c>
      <c r="FW97" s="186" t="s">
        <v>41</v>
      </c>
      <c r="FX97" s="119" t="s">
        <v>38</v>
      </c>
      <c r="FY97" s="119" t="s">
        <v>38</v>
      </c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95">SUM(ES56, -ES57)</f>
        <v>0.1905</v>
      </c>
      <c r="ET98" s="166">
        <f t="shared" si="195"/>
        <v>0.1933</v>
      </c>
      <c r="EU98" s="208">
        <f t="shared" si="195"/>
        <v>0.19350000000000001</v>
      </c>
      <c r="EV98" s="187">
        <f t="shared" si="195"/>
        <v>0.1973</v>
      </c>
      <c r="EW98" s="166">
        <f t="shared" si="195"/>
        <v>0.1961</v>
      </c>
      <c r="EX98" s="247">
        <f t="shared" si="195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3">
        <f>SUM(FC51, -FC53)</f>
        <v>0.13419999999999999</v>
      </c>
      <c r="FD98" s="384">
        <f>SUM(FD51, -FD53)</f>
        <v>0.14560000000000001</v>
      </c>
      <c r="FE98" s="419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 t="shared" ref="FK98:FQ98" si="196">SUM(FK56, -FK57)</f>
        <v>0.2011</v>
      </c>
      <c r="FL98" s="166">
        <f t="shared" si="196"/>
        <v>0.21800000000000003</v>
      </c>
      <c r="FM98" s="208">
        <f t="shared" si="196"/>
        <v>0.20580000000000001</v>
      </c>
      <c r="FN98" s="187">
        <f t="shared" si="196"/>
        <v>0.20130000000000001</v>
      </c>
      <c r="FO98" s="166">
        <f t="shared" si="196"/>
        <v>0.2039</v>
      </c>
      <c r="FP98" s="208">
        <f t="shared" si="196"/>
        <v>0.21519999999999997</v>
      </c>
      <c r="FQ98" s="187">
        <f t="shared" si="196"/>
        <v>0.20540000000000003</v>
      </c>
      <c r="FR98" s="146">
        <f>SUM(FR52, -FR56)</f>
        <v>0.20169999999999999</v>
      </c>
      <c r="FS98" s="120">
        <f>SUM(FS51, -FS52)</f>
        <v>0.19409999999999997</v>
      </c>
      <c r="FT98" s="178">
        <f>SUM(FT56, -FT57)</f>
        <v>0.19529999999999997</v>
      </c>
      <c r="FU98" s="146">
        <f>SUM(FU52, -FU56)</f>
        <v>0.19209999999999999</v>
      </c>
      <c r="FV98" s="120">
        <f>SUM(FV52, -FV56)</f>
        <v>0.19</v>
      </c>
      <c r="FW98" s="179">
        <f>SUM(FW52, -FW56)</f>
        <v>0.18340000000000001</v>
      </c>
      <c r="FX98" s="118">
        <f>SUM(FX56, -FX57)</f>
        <v>0.1812</v>
      </c>
      <c r="FY98" s="118">
        <f>SUM(FY56, -FY57)</f>
        <v>0.17910000000000001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6" t="s">
        <v>46</v>
      </c>
      <c r="FD99" s="385" t="s">
        <v>46</v>
      </c>
      <c r="FE99" s="425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200" t="s">
        <v>48</v>
      </c>
      <c r="FM99" s="168" t="s">
        <v>48</v>
      </c>
      <c r="FN99" s="186" t="s">
        <v>48</v>
      </c>
      <c r="FO99" s="200" t="s">
        <v>48</v>
      </c>
      <c r="FP99" s="168" t="s">
        <v>48</v>
      </c>
      <c r="FQ99" s="186" t="s">
        <v>48</v>
      </c>
      <c r="FR99" s="161" t="s">
        <v>54</v>
      </c>
      <c r="FS99" s="119" t="s">
        <v>38</v>
      </c>
      <c r="FT99" s="186" t="s">
        <v>41</v>
      </c>
      <c r="FU99" s="158" t="s">
        <v>38</v>
      </c>
      <c r="FV99" s="119" t="s">
        <v>38</v>
      </c>
      <c r="FW99" s="180" t="s">
        <v>38</v>
      </c>
      <c r="FX99" s="168" t="s">
        <v>41</v>
      </c>
      <c r="FY99" s="168" t="s">
        <v>41</v>
      </c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97">SUM(BS56, -BS58)</f>
        <v>0.1308</v>
      </c>
      <c r="BT100" s="116">
        <f t="shared" si="197"/>
        <v>0.11999999999999998</v>
      </c>
      <c r="BU100" s="178">
        <f t="shared" si="197"/>
        <v>0.13389999999999999</v>
      </c>
      <c r="BV100" s="148">
        <f t="shared" si="197"/>
        <v>0.14529999999999998</v>
      </c>
      <c r="BW100" s="118">
        <f t="shared" si="197"/>
        <v>0.15360000000000001</v>
      </c>
      <c r="BX100" s="178">
        <f t="shared" si="197"/>
        <v>0.15440000000000001</v>
      </c>
      <c r="BY100" s="225">
        <f t="shared" si="197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98">SUM(EM52, -EM56)</f>
        <v>0.1613</v>
      </c>
      <c r="EN100" s="146">
        <f t="shared" si="198"/>
        <v>0.16400000000000001</v>
      </c>
      <c r="EO100" s="120">
        <f t="shared" si="198"/>
        <v>0.16200000000000001</v>
      </c>
      <c r="EP100" s="179">
        <f t="shared" si="198"/>
        <v>0.1633</v>
      </c>
      <c r="EQ100" s="146">
        <f t="shared" si="198"/>
        <v>0.1545</v>
      </c>
      <c r="ER100" s="120">
        <f t="shared" si="198"/>
        <v>0.14460000000000001</v>
      </c>
      <c r="ES100" s="179">
        <f t="shared" si="198"/>
        <v>0.1545</v>
      </c>
      <c r="ET100" s="146">
        <f t="shared" si="198"/>
        <v>0.15029999999999999</v>
      </c>
      <c r="EU100" s="120">
        <f t="shared" si="198"/>
        <v>0.13469999999999999</v>
      </c>
      <c r="EV100" s="179">
        <f t="shared" si="198"/>
        <v>0.10389999999999999</v>
      </c>
      <c r="EW100" s="146">
        <f t="shared" si="198"/>
        <v>0.11760000000000001</v>
      </c>
      <c r="EX100" s="120">
        <f t="shared" si="198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39">
        <f>SUM(FC56, -FC57)</f>
        <v>0.13009999999999999</v>
      </c>
      <c r="FD100" s="387">
        <f>SUM(FD56, -FD57)</f>
        <v>0.13390000000000002</v>
      </c>
      <c r="FE100" s="419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 t="shared" ref="FK100:FQ100" si="199">SUM(FK52, -FK56)</f>
        <v>0.18160000000000001</v>
      </c>
      <c r="FL100" s="146">
        <f t="shared" si="199"/>
        <v>0.16259999999999999</v>
      </c>
      <c r="FM100" s="120">
        <f t="shared" si="199"/>
        <v>0.15740000000000001</v>
      </c>
      <c r="FN100" s="179">
        <f t="shared" si="199"/>
        <v>0.1603</v>
      </c>
      <c r="FO100" s="146">
        <f t="shared" si="199"/>
        <v>0.17699999999999999</v>
      </c>
      <c r="FP100" s="120">
        <f t="shared" si="199"/>
        <v>0.16789999999999999</v>
      </c>
      <c r="FQ100" s="179">
        <f t="shared" si="199"/>
        <v>0.17209999999999998</v>
      </c>
      <c r="FR100" s="146">
        <f>SUM(FR51, -FR52)</f>
        <v>0.2</v>
      </c>
      <c r="FS100" s="118">
        <f>SUM(FS56, -FS57)</f>
        <v>0.18930000000000002</v>
      </c>
      <c r="FT100" s="179">
        <f>SUM(FT52, -FT56)</f>
        <v>0.18290000000000001</v>
      </c>
      <c r="FU100" s="148">
        <f>SUM(FU56, -FU57)</f>
        <v>0.18970000000000001</v>
      </c>
      <c r="FV100" s="118">
        <f>SUM(FV56, -FV57)</f>
        <v>0.18690000000000001</v>
      </c>
      <c r="FW100" s="178">
        <f>SUM(FW56, -FW57)</f>
        <v>0.1794</v>
      </c>
      <c r="FX100" s="120">
        <f>SUM(FX52, -FX56)</f>
        <v>0.16449999999999998</v>
      </c>
      <c r="FY100" s="120">
        <f>SUM(FY52, -FY56)</f>
        <v>0.17549999999999999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2" t="s">
        <v>41</v>
      </c>
      <c r="FD101" s="378" t="s">
        <v>41</v>
      </c>
      <c r="FE101" s="423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200" t="s">
        <v>41</v>
      </c>
      <c r="FM101" s="117" t="s">
        <v>49</v>
      </c>
      <c r="FN101" s="177" t="s">
        <v>49</v>
      </c>
      <c r="FO101" s="200" t="s">
        <v>41</v>
      </c>
      <c r="FP101" s="168" t="s">
        <v>41</v>
      </c>
      <c r="FQ101" s="186" t="s">
        <v>41</v>
      </c>
      <c r="FR101" s="200" t="s">
        <v>48</v>
      </c>
      <c r="FS101" s="168" t="s">
        <v>48</v>
      </c>
      <c r="FT101" s="186" t="s">
        <v>48</v>
      </c>
      <c r="FU101" s="200" t="s">
        <v>48</v>
      </c>
      <c r="FV101" s="168" t="s">
        <v>48</v>
      </c>
      <c r="FW101" s="186" t="s">
        <v>48</v>
      </c>
      <c r="FX101" s="168" t="s">
        <v>48</v>
      </c>
      <c r="FY101" s="168" t="s">
        <v>48</v>
      </c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200">SUM(BL57, -BL58)</f>
        <v>0.11630000000000001</v>
      </c>
      <c r="BM102" s="116">
        <f t="shared" si="200"/>
        <v>0.11269999999999999</v>
      </c>
      <c r="BN102" s="176">
        <f t="shared" si="200"/>
        <v>0.11739999999999999</v>
      </c>
      <c r="BO102" s="118">
        <f t="shared" si="200"/>
        <v>0.1109</v>
      </c>
      <c r="BP102" s="118">
        <f t="shared" si="200"/>
        <v>0.11410000000000001</v>
      </c>
      <c r="BQ102" s="118">
        <f t="shared" si="200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201">SUM(EC91, -EC98)</f>
        <v>0</v>
      </c>
      <c r="ED102" s="6">
        <f t="shared" si="201"/>
        <v>0</v>
      </c>
      <c r="EE102" s="6">
        <f t="shared" si="201"/>
        <v>0</v>
      </c>
      <c r="EF102" s="6">
        <f t="shared" si="201"/>
        <v>0</v>
      </c>
      <c r="EG102" s="6">
        <f t="shared" si="201"/>
        <v>0</v>
      </c>
      <c r="EH102" s="6">
        <f t="shared" si="201"/>
        <v>0</v>
      </c>
      <c r="EI102" s="6">
        <f t="shared" si="201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202">SUM(ER53, -ER56)</f>
        <v>0.11599999999999999</v>
      </c>
      <c r="ES102" s="179">
        <f t="shared" si="202"/>
        <v>0.13800000000000001</v>
      </c>
      <c r="ET102" s="146">
        <f t="shared" si="202"/>
        <v>0.1168</v>
      </c>
      <c r="EU102" s="120">
        <f t="shared" si="202"/>
        <v>0.11699999999999999</v>
      </c>
      <c r="EV102" s="179">
        <f t="shared" si="202"/>
        <v>0.1008</v>
      </c>
      <c r="EW102" s="146">
        <f t="shared" si="202"/>
        <v>0.10050000000000001</v>
      </c>
      <c r="EX102" s="120">
        <f t="shared" si="202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8">
        <f>SUM(FC52, -FC55)</f>
        <v>0.1207</v>
      </c>
      <c r="FD102" s="376">
        <f>SUM(FD52, -FD55)</f>
        <v>0.12059999999999998</v>
      </c>
      <c r="FE102" s="419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46">
        <f>SUM(FL52, -FL55)</f>
        <v>0.15489999999999998</v>
      </c>
      <c r="FM102" s="120">
        <f>SUM(FM53, -FM56)</f>
        <v>0.15279999999999999</v>
      </c>
      <c r="FN102" s="179">
        <f>SUM(FN53, -FN56)</f>
        <v>0.15029999999999999</v>
      </c>
      <c r="FO102" s="146">
        <f>SUM(FO52, -FO55)</f>
        <v>0.17280000000000001</v>
      </c>
      <c r="FP102" s="120">
        <f>SUM(FP52, -FP55)</f>
        <v>0.16419999999999998</v>
      </c>
      <c r="FQ102" s="179">
        <f>SUM(FQ52, -FQ55)</f>
        <v>0.1719</v>
      </c>
      <c r="FR102" s="146">
        <f>SUM(FR52, -FR55)</f>
        <v>0.18870000000000001</v>
      </c>
      <c r="FS102" s="120">
        <f>SUM(FS52, -FS55)</f>
        <v>0.17300000000000001</v>
      </c>
      <c r="FT102" s="179">
        <f>SUM(FT52, -FT55)</f>
        <v>0.17009999999999997</v>
      </c>
      <c r="FU102" s="146">
        <f>SUM(FU52, -FU55)</f>
        <v>0.16879999999999998</v>
      </c>
      <c r="FV102" s="120">
        <f>SUM(FV52, -FV55)</f>
        <v>0.1638</v>
      </c>
      <c r="FW102" s="179">
        <f>SUM(FW52, -FW55)</f>
        <v>0.159</v>
      </c>
      <c r="FX102" s="120">
        <f>SUM(FX52, -FX55)</f>
        <v>0.1401</v>
      </c>
      <c r="FY102" s="120">
        <f>SUM(FY52, -FY55)</f>
        <v>0.14829999999999999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203">SUM(GU91, -GU98)</f>
        <v>0</v>
      </c>
      <c r="GV102" s="6">
        <f t="shared" si="203"/>
        <v>0</v>
      </c>
      <c r="GW102" s="6">
        <f t="shared" si="203"/>
        <v>0</v>
      </c>
      <c r="GX102" s="6">
        <f t="shared" si="203"/>
        <v>0</v>
      </c>
      <c r="GY102" s="6">
        <f t="shared" si="203"/>
        <v>0</v>
      </c>
      <c r="GZ102" s="6">
        <f t="shared" si="203"/>
        <v>0</v>
      </c>
      <c r="HA102" s="6">
        <f t="shared" si="20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204">SUM(JM91, -JM98)</f>
        <v>0</v>
      </c>
      <c r="JN102" s="6">
        <f t="shared" si="204"/>
        <v>0</v>
      </c>
      <c r="JO102" s="6">
        <f t="shared" si="204"/>
        <v>0</v>
      </c>
      <c r="JP102" s="6">
        <f t="shared" si="204"/>
        <v>0</v>
      </c>
      <c r="JQ102" s="6">
        <f t="shared" si="204"/>
        <v>0</v>
      </c>
      <c r="JR102" s="6">
        <f t="shared" si="204"/>
        <v>0</v>
      </c>
      <c r="JS102" s="6">
        <f t="shared" si="20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7" t="s">
        <v>47</v>
      </c>
      <c r="FD103" s="381" t="s">
        <v>47</v>
      </c>
      <c r="FE103" s="430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42" t="s">
        <v>49</v>
      </c>
      <c r="FM103" s="168" t="s">
        <v>41</v>
      </c>
      <c r="FN103" s="186" t="s">
        <v>41</v>
      </c>
      <c r="FO103" s="142" t="s">
        <v>49</v>
      </c>
      <c r="FP103" s="117" t="s">
        <v>49</v>
      </c>
      <c r="FQ103" s="177" t="s">
        <v>49</v>
      </c>
      <c r="FR103" s="142" t="s">
        <v>42</v>
      </c>
      <c r="FS103" s="117" t="s">
        <v>42</v>
      </c>
      <c r="FT103" s="177" t="s">
        <v>42</v>
      </c>
      <c r="FU103" s="142" t="s">
        <v>42</v>
      </c>
      <c r="FV103" s="117" t="s">
        <v>42</v>
      </c>
      <c r="FW103" s="177" t="s">
        <v>42</v>
      </c>
      <c r="FX103" s="117" t="s">
        <v>42</v>
      </c>
      <c r="FY103" s="117" t="s">
        <v>42</v>
      </c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205">SUM(BE56, -BE58)</f>
        <v>0.1037</v>
      </c>
      <c r="BF104" s="166">
        <f t="shared" si="205"/>
        <v>0.1012</v>
      </c>
      <c r="BG104" s="208">
        <f t="shared" si="205"/>
        <v>0.10639999999999999</v>
      </c>
      <c r="BH104" s="178">
        <f t="shared" si="205"/>
        <v>0.1026</v>
      </c>
      <c r="BI104" s="148">
        <f t="shared" si="205"/>
        <v>0.10390000000000001</v>
      </c>
      <c r="BJ104" s="118">
        <f t="shared" si="20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206">SUM(ER52, -ER55)</f>
        <v>0.1143</v>
      </c>
      <c r="ES104" s="179">
        <f t="shared" si="206"/>
        <v>0.12440000000000001</v>
      </c>
      <c r="ET104" s="146">
        <f t="shared" si="206"/>
        <v>0.1167</v>
      </c>
      <c r="EU104" s="120">
        <f t="shared" si="206"/>
        <v>0.10249999999999999</v>
      </c>
      <c r="EV104" s="179">
        <f t="shared" si="206"/>
        <v>7.46E-2</v>
      </c>
      <c r="EW104" s="146">
        <f t="shared" si="206"/>
        <v>9.0200000000000002E-2</v>
      </c>
      <c r="EX104" s="120">
        <f t="shared" si="20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8">
        <f>SUM(FC54, -FC56)</f>
        <v>0.1143</v>
      </c>
      <c r="FD104" s="376">
        <f>SUM(FD54, -FD56)</f>
        <v>0.1157</v>
      </c>
      <c r="FE104" s="419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46">
        <f>SUM(FL53, -FL56)</f>
        <v>0.1482</v>
      </c>
      <c r="FM104" s="120">
        <f>SUM(FM52, -FM55)</f>
        <v>0.1348</v>
      </c>
      <c r="FN104" s="179">
        <f>SUM(FN52, -FN55)</f>
        <v>0.14250000000000002</v>
      </c>
      <c r="FO104" s="146">
        <f>SUM(FO53, -FO56)</f>
        <v>0.15670000000000001</v>
      </c>
      <c r="FP104" s="120">
        <f>SUM(FP53, -FP56)</f>
        <v>0.14119999999999999</v>
      </c>
      <c r="FQ104" s="179">
        <f>SUM(FQ53, -FQ56)</f>
        <v>0.1249</v>
      </c>
      <c r="FR104" s="146">
        <f>SUM(FR53, -FR56)</f>
        <v>0.14000000000000001</v>
      </c>
      <c r="FS104" s="120">
        <f>SUM(FS53, -FS56)</f>
        <v>0.13289999999999999</v>
      </c>
      <c r="FT104" s="179">
        <f>SUM(FT53, -FT56)</f>
        <v>0.12759999999999999</v>
      </c>
      <c r="FU104" s="146">
        <f>SUM(FU53, -FU56)</f>
        <v>0.1278</v>
      </c>
      <c r="FV104" s="120">
        <f>SUM(FV53, -FV56)</f>
        <v>0.14069999999999999</v>
      </c>
      <c r="FW104" s="179">
        <f>SUM(FW53, -FW56)</f>
        <v>0.1326</v>
      </c>
      <c r="FX104" s="120">
        <f>SUM(FX53, -FX56)</f>
        <v>0.12809999999999999</v>
      </c>
      <c r="FY104" s="120">
        <f>SUM(FY53, -FY56)</f>
        <v>0.1231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0" t="s">
        <v>54</v>
      </c>
      <c r="FD105" s="386" t="s">
        <v>54</v>
      </c>
      <c r="FE105" s="437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42" t="s">
        <v>42</v>
      </c>
      <c r="FM105" s="117" t="s">
        <v>42</v>
      </c>
      <c r="FN105" s="177" t="s">
        <v>42</v>
      </c>
      <c r="FO105" s="142" t="s">
        <v>42</v>
      </c>
      <c r="FP105" s="117" t="s">
        <v>42</v>
      </c>
      <c r="FQ105" s="177" t="s">
        <v>42</v>
      </c>
      <c r="FR105" s="163" t="s">
        <v>40</v>
      </c>
      <c r="FS105" s="123" t="s">
        <v>40</v>
      </c>
      <c r="FT105" s="182" t="s">
        <v>40</v>
      </c>
      <c r="FU105" s="163" t="s">
        <v>40</v>
      </c>
      <c r="FV105" s="117" t="s">
        <v>49</v>
      </c>
      <c r="FW105" s="177" t="s">
        <v>49</v>
      </c>
      <c r="FX105" s="117" t="s">
        <v>49</v>
      </c>
      <c r="FY105" s="123" t="s">
        <v>40</v>
      </c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8">
        <f>SUM(FC51, -FC52)</f>
        <v>9.4099999999999989E-2</v>
      </c>
      <c r="FD106" s="376">
        <f>SUM(FD51, -FD52)</f>
        <v>0.10550000000000001</v>
      </c>
      <c r="FE106" s="441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 t="shared" ref="FH106:FQ106" si="207">SUM(FH53, -FH55)</f>
        <v>0.1164</v>
      </c>
      <c r="FI106" s="146">
        <f t="shared" si="207"/>
        <v>0.11109999999999999</v>
      </c>
      <c r="FJ106" s="120">
        <f t="shared" si="207"/>
        <v>0.1169</v>
      </c>
      <c r="FK106" s="179">
        <f t="shared" si="207"/>
        <v>0.1477</v>
      </c>
      <c r="FL106" s="146">
        <f t="shared" si="207"/>
        <v>0.14050000000000001</v>
      </c>
      <c r="FM106" s="120">
        <f t="shared" si="207"/>
        <v>0.13020000000000001</v>
      </c>
      <c r="FN106" s="179">
        <f t="shared" si="207"/>
        <v>0.13250000000000001</v>
      </c>
      <c r="FO106" s="146">
        <f t="shared" si="207"/>
        <v>0.1525</v>
      </c>
      <c r="FP106" s="120">
        <f t="shared" si="207"/>
        <v>0.13749999999999998</v>
      </c>
      <c r="FQ106" s="179">
        <f t="shared" si="207"/>
        <v>0.12470000000000001</v>
      </c>
      <c r="FR106" s="146">
        <f>SUM(FR54, -FR56)</f>
        <v>0.1343</v>
      </c>
      <c r="FS106" s="120">
        <f>SUM(FS54, -FS56)</f>
        <v>0.1232</v>
      </c>
      <c r="FT106" s="179">
        <f>SUM(FT54, -FT56)</f>
        <v>0.1183</v>
      </c>
      <c r="FU106" s="146">
        <f>SUM(FU54, -FU56)</f>
        <v>0.1159</v>
      </c>
      <c r="FV106" s="120">
        <f>SUM(FV53, -FV55)</f>
        <v>0.1145</v>
      </c>
      <c r="FW106" s="179">
        <f>SUM(FW53, -FW55)</f>
        <v>0.1082</v>
      </c>
      <c r="FX106" s="120">
        <f>SUM(FX53, -FX55)</f>
        <v>0.10369999999999999</v>
      </c>
      <c r="FY106" s="120">
        <f>SUM(FY54, -FY56)</f>
        <v>0.10539999999999999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4" t="s">
        <v>42</v>
      </c>
      <c r="FD107" s="379" t="s">
        <v>42</v>
      </c>
      <c r="FE107" s="425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200" t="s">
        <v>64</v>
      </c>
      <c r="FM107" s="168" t="s">
        <v>64</v>
      </c>
      <c r="FN107" s="182" t="s">
        <v>47</v>
      </c>
      <c r="FO107" s="163" t="s">
        <v>47</v>
      </c>
      <c r="FP107" s="123" t="s">
        <v>47</v>
      </c>
      <c r="FQ107" s="182" t="s">
        <v>47</v>
      </c>
      <c r="FR107" s="142" t="s">
        <v>49</v>
      </c>
      <c r="FS107" s="117" t="s">
        <v>49</v>
      </c>
      <c r="FT107" s="177" t="s">
        <v>49</v>
      </c>
      <c r="FU107" s="142" t="s">
        <v>49</v>
      </c>
      <c r="FV107" s="123" t="s">
        <v>40</v>
      </c>
      <c r="FW107" s="182" t="s">
        <v>40</v>
      </c>
      <c r="FX107" s="123" t="s">
        <v>40</v>
      </c>
      <c r="FY107" s="117" t="s">
        <v>49</v>
      </c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208">SUM(EC97, -EC104)</f>
        <v>0</v>
      </c>
      <c r="ED108" s="6">
        <f t="shared" si="208"/>
        <v>0</v>
      </c>
      <c r="EE108" s="6">
        <f t="shared" si="208"/>
        <v>0</v>
      </c>
      <c r="EF108" s="6">
        <f t="shared" si="208"/>
        <v>0</v>
      </c>
      <c r="EG108" s="6">
        <f t="shared" si="208"/>
        <v>0</v>
      </c>
      <c r="EH108" s="6">
        <f t="shared" si="208"/>
        <v>0</v>
      </c>
      <c r="EI108" s="6">
        <f t="shared" si="208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 t="shared" ref="FB108:FG108" si="209">SUM(FB53, -FB55)</f>
        <v>8.5100000000000009E-2</v>
      </c>
      <c r="FC108" s="418">
        <f t="shared" si="209"/>
        <v>8.0600000000000005E-2</v>
      </c>
      <c r="FD108" s="376">
        <f t="shared" si="209"/>
        <v>8.0499999999999988E-2</v>
      </c>
      <c r="FE108" s="419">
        <f t="shared" si="209"/>
        <v>9.7700000000000009E-2</v>
      </c>
      <c r="FF108" s="146">
        <f t="shared" si="209"/>
        <v>9.4500000000000001E-2</v>
      </c>
      <c r="FG108" s="120">
        <f t="shared" si="209"/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46">
        <f>SUM(FL52, -FL54)</f>
        <v>9.0899999999999995E-2</v>
      </c>
      <c r="FM108" s="120">
        <f>SUM(FM52, -FM54)</f>
        <v>8.1500000000000003E-2</v>
      </c>
      <c r="FN108" s="179">
        <f>SUM(FN54, -FN56)</f>
        <v>8.6800000000000002E-2</v>
      </c>
      <c r="FO108" s="146">
        <f>SUM(FO54, -FO56)</f>
        <v>9.9000000000000005E-2</v>
      </c>
      <c r="FP108" s="120">
        <f>SUM(FP54, -FP56)</f>
        <v>8.9700000000000002E-2</v>
      </c>
      <c r="FQ108" s="179">
        <f>SUM(FQ54, -FQ56)</f>
        <v>9.5500000000000002E-2</v>
      </c>
      <c r="FR108" s="146">
        <f>SUM(FR53, -FR55)</f>
        <v>0.127</v>
      </c>
      <c r="FS108" s="120">
        <f>SUM(FS53, -FS55)</f>
        <v>0.10799999999999998</v>
      </c>
      <c r="FT108" s="179">
        <f>SUM(FT53, -FT55)</f>
        <v>0.1148</v>
      </c>
      <c r="FU108" s="146">
        <f>SUM(FU53, -FU55)</f>
        <v>0.10450000000000001</v>
      </c>
      <c r="FV108" s="120">
        <f>SUM(FV54, -FV56)</f>
        <v>0.1095</v>
      </c>
      <c r="FW108" s="179">
        <f>SUM(FW54, -FW56)</f>
        <v>0.10009999999999999</v>
      </c>
      <c r="FX108" s="120">
        <f>SUM(FX54, -FX56)</f>
        <v>9.2599999999999988E-2</v>
      </c>
      <c r="FY108" s="120">
        <f>SUM(FY53, -FY55)</f>
        <v>9.5899999999999999E-2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210">SUM(GU97, -GU104)</f>
        <v>0</v>
      </c>
      <c r="GV108" s="6">
        <f t="shared" si="210"/>
        <v>0</v>
      </c>
      <c r="GW108" s="6">
        <f t="shared" si="210"/>
        <v>0</v>
      </c>
      <c r="GX108" s="6">
        <f t="shared" si="210"/>
        <v>0</v>
      </c>
      <c r="GY108" s="6">
        <f t="shared" si="210"/>
        <v>0</v>
      </c>
      <c r="GZ108" s="6">
        <f t="shared" si="210"/>
        <v>0</v>
      </c>
      <c r="HA108" s="6">
        <f t="shared" si="210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211">SUM(JM97, -JM104)</f>
        <v>0</v>
      </c>
      <c r="JN108" s="6">
        <f t="shared" si="211"/>
        <v>0</v>
      </c>
      <c r="JO108" s="6">
        <f t="shared" si="211"/>
        <v>0</v>
      </c>
      <c r="JP108" s="6">
        <f t="shared" si="211"/>
        <v>0</v>
      </c>
      <c r="JQ108" s="6">
        <f t="shared" si="211"/>
        <v>0</v>
      </c>
      <c r="JR108" s="6">
        <f t="shared" si="211"/>
        <v>0</v>
      </c>
      <c r="JS108" s="6">
        <f t="shared" si="211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2" t="s">
        <v>64</v>
      </c>
      <c r="FD109" s="378" t="s">
        <v>64</v>
      </c>
      <c r="FE109" s="423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42" t="s">
        <v>65</v>
      </c>
      <c r="FM109" s="117" t="s">
        <v>65</v>
      </c>
      <c r="FN109" s="186" t="s">
        <v>64</v>
      </c>
      <c r="FO109" s="163" t="s">
        <v>40</v>
      </c>
      <c r="FP109" s="123" t="s">
        <v>40</v>
      </c>
      <c r="FQ109" s="182" t="s">
        <v>40</v>
      </c>
      <c r="FR109" s="163" t="s">
        <v>47</v>
      </c>
      <c r="FS109" s="123" t="s">
        <v>47</v>
      </c>
      <c r="FT109" s="182" t="s">
        <v>47</v>
      </c>
      <c r="FU109" s="163" t="s">
        <v>47</v>
      </c>
      <c r="FV109" s="123" t="s">
        <v>47</v>
      </c>
      <c r="FW109" s="186" t="s">
        <v>64</v>
      </c>
      <c r="FX109" s="168" t="s">
        <v>64</v>
      </c>
      <c r="FY109" s="123" t="s">
        <v>47</v>
      </c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212">SUM(CX51, -CX53)</f>
        <v>7.51E-2</v>
      </c>
      <c r="CY110" s="179">
        <f t="shared" si="212"/>
        <v>6.6400000000000015E-2</v>
      </c>
      <c r="CZ110" s="148">
        <f t="shared" si="212"/>
        <v>5.7499999999999996E-2</v>
      </c>
      <c r="DA110" s="118">
        <f t="shared" si="212"/>
        <v>4.3099999999999986E-2</v>
      </c>
      <c r="DB110" s="176">
        <f t="shared" si="212"/>
        <v>5.4799999999999988E-2</v>
      </c>
      <c r="DC110" s="144">
        <f t="shared" si="212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213">SUM(EN54, -EN55)</f>
        <v>8.5300000000000001E-2</v>
      </c>
      <c r="EO110" s="120">
        <f t="shared" si="213"/>
        <v>9.2700000000000005E-2</v>
      </c>
      <c r="EP110" s="179">
        <f t="shared" si="213"/>
        <v>9.9199999999999997E-2</v>
      </c>
      <c r="EQ110" s="146">
        <f t="shared" si="213"/>
        <v>8.1199999999999994E-2</v>
      </c>
      <c r="ER110" s="120">
        <f t="shared" si="213"/>
        <v>6.25E-2</v>
      </c>
      <c r="ES110" s="179">
        <f t="shared" si="213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8">
        <f>SUM(FC52, -FC54)</f>
        <v>7.6100000000000001E-2</v>
      </c>
      <c r="FD110" s="376">
        <f>SUM(FD52, -FD54)</f>
        <v>7.1499999999999994E-2</v>
      </c>
      <c r="FE110" s="419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46">
        <f>SUM(FL53, -FL54)</f>
        <v>7.6499999999999999E-2</v>
      </c>
      <c r="FM110" s="120">
        <f>SUM(FM53, -FM54)</f>
        <v>7.6899999999999996E-2</v>
      </c>
      <c r="FN110" s="179">
        <f>SUM(FN52, -FN54)</f>
        <v>7.350000000000001E-2</v>
      </c>
      <c r="FO110" s="146">
        <f>SUM(FO54, -FO55)</f>
        <v>9.4799999999999995E-2</v>
      </c>
      <c r="FP110" s="120">
        <f>SUM(FP54, -FP55)</f>
        <v>8.5999999999999993E-2</v>
      </c>
      <c r="FQ110" s="179">
        <f>SUM(FQ54, -FQ55)</f>
        <v>9.5299999999999996E-2</v>
      </c>
      <c r="FR110" s="146">
        <f>SUM(FR54, -FR55)</f>
        <v>0.12130000000000001</v>
      </c>
      <c r="FS110" s="120">
        <f>SUM(FS54, -FS55)</f>
        <v>9.8299999999999998E-2</v>
      </c>
      <c r="FT110" s="179">
        <f>SUM(FT54, -FT55)</f>
        <v>0.1055</v>
      </c>
      <c r="FU110" s="146">
        <f>SUM(FU54, -FU55)</f>
        <v>9.2599999999999988E-2</v>
      </c>
      <c r="FV110" s="120">
        <f>SUM(FV54, -FV55)</f>
        <v>8.3299999999999999E-2</v>
      </c>
      <c r="FW110" s="179">
        <f>SUM(FW52, -FW54)</f>
        <v>8.3299999999999999E-2</v>
      </c>
      <c r="FX110" s="120">
        <f>SUM(FX52, -FX54)</f>
        <v>7.1899999999999992E-2</v>
      </c>
      <c r="FY110" s="120">
        <f>SUM(FY54, -FY55)</f>
        <v>7.8200000000000006E-2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2" t="s">
        <v>36</v>
      </c>
      <c r="FD111" s="383" t="s">
        <v>36</v>
      </c>
      <c r="FE111" s="430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63" t="s">
        <v>47</v>
      </c>
      <c r="FM111" s="123" t="s">
        <v>47</v>
      </c>
      <c r="FN111" s="182" t="s">
        <v>40</v>
      </c>
      <c r="FO111" s="200" t="s">
        <v>64</v>
      </c>
      <c r="FP111" s="168" t="s">
        <v>64</v>
      </c>
      <c r="FQ111" s="186" t="s">
        <v>64</v>
      </c>
      <c r="FR111" s="200" t="s">
        <v>64</v>
      </c>
      <c r="FS111" s="168" t="s">
        <v>64</v>
      </c>
      <c r="FT111" s="186" t="s">
        <v>64</v>
      </c>
      <c r="FU111" s="200" t="s">
        <v>64</v>
      </c>
      <c r="FV111" s="168" t="s">
        <v>64</v>
      </c>
      <c r="FW111" s="182" t="s">
        <v>47</v>
      </c>
      <c r="FX111" s="123" t="s">
        <v>47</v>
      </c>
      <c r="FY111" s="168" t="s">
        <v>64</v>
      </c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8">
        <f>SUM(FC55, -FC56)</f>
        <v>6.9699999999999998E-2</v>
      </c>
      <c r="FD112" s="382">
        <f>SUM(FD55, -FD56)</f>
        <v>6.6600000000000006E-2</v>
      </c>
      <c r="FE112" s="419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46">
        <f>SUM(FL54, -FL56)</f>
        <v>7.17E-2</v>
      </c>
      <c r="FM112" s="120">
        <f>SUM(FM54, -FM56)</f>
        <v>7.5899999999999995E-2</v>
      </c>
      <c r="FN112" s="179">
        <f>SUM(FN54, -FN55)</f>
        <v>6.9000000000000006E-2</v>
      </c>
      <c r="FO112" s="146">
        <f>SUM(FO52, -FO54)</f>
        <v>7.8E-2</v>
      </c>
      <c r="FP112" s="120">
        <f>SUM(FP52, -FP54)</f>
        <v>7.8199999999999992E-2</v>
      </c>
      <c r="FQ112" s="179">
        <f>SUM(FQ52, -FQ54)</f>
        <v>7.6599999999999988E-2</v>
      </c>
      <c r="FR112" s="146">
        <f>SUM(FR52, -FR54)</f>
        <v>6.7400000000000002E-2</v>
      </c>
      <c r="FS112" s="120">
        <f>SUM(FS52, -FS54)</f>
        <v>7.4700000000000003E-2</v>
      </c>
      <c r="FT112" s="179">
        <f>SUM(FT52, -FT54)</f>
        <v>6.4599999999999991E-2</v>
      </c>
      <c r="FU112" s="146">
        <f>SUM(FU52, -FU54)</f>
        <v>7.619999999999999E-2</v>
      </c>
      <c r="FV112" s="120">
        <f>SUM(FV52, -FV54)</f>
        <v>8.0500000000000002E-2</v>
      </c>
      <c r="FW112" s="179">
        <f>SUM(FW54, -FW55)</f>
        <v>7.5700000000000003E-2</v>
      </c>
      <c r="FX112" s="120">
        <f>SUM(FX54, -FX55)</f>
        <v>6.8199999999999997E-2</v>
      </c>
      <c r="FY112" s="120">
        <f>SUM(FY52, -FY54)</f>
        <v>7.0099999999999996E-2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2" t="s">
        <v>57</v>
      </c>
      <c r="FD113" s="388" t="s">
        <v>57</v>
      </c>
      <c r="FE113" s="443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63" t="s">
        <v>40</v>
      </c>
      <c r="FM113" s="123" t="s">
        <v>40</v>
      </c>
      <c r="FN113" s="177" t="s">
        <v>65</v>
      </c>
      <c r="FO113" s="142" t="s">
        <v>65</v>
      </c>
      <c r="FP113" s="117" t="s">
        <v>65</v>
      </c>
      <c r="FQ113" s="186" t="s">
        <v>68</v>
      </c>
      <c r="FR113" s="200" t="s">
        <v>68</v>
      </c>
      <c r="FS113" s="168" t="s">
        <v>68</v>
      </c>
      <c r="FT113" s="186" t="s">
        <v>68</v>
      </c>
      <c r="FU113" s="200" t="s">
        <v>68</v>
      </c>
      <c r="FV113" s="168" t="s">
        <v>68</v>
      </c>
      <c r="FW113" s="186" t="s">
        <v>68</v>
      </c>
      <c r="FX113" s="121" t="s">
        <v>57</v>
      </c>
      <c r="FY113" s="121" t="s">
        <v>57</v>
      </c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214">SUM(BE55, -BE57)</f>
        <v>4.1400000000000006E-2</v>
      </c>
      <c r="BF114" s="144">
        <f t="shared" si="214"/>
        <v>3.209999999999999E-2</v>
      </c>
      <c r="BG114" s="116">
        <f t="shared" si="214"/>
        <v>3.8699999999999998E-2</v>
      </c>
      <c r="BH114" s="273">
        <f t="shared" si="214"/>
        <v>3.3799999999999997E-2</v>
      </c>
      <c r="BI114" s="246">
        <f t="shared" si="214"/>
        <v>3.5799999999999998E-2</v>
      </c>
      <c r="BJ114" s="247">
        <f t="shared" si="214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215">SUM(DF57, -DF58)</f>
        <v>3.1200000000000006E-2</v>
      </c>
      <c r="DG114" s="116">
        <f t="shared" si="215"/>
        <v>3.4299999999999997E-2</v>
      </c>
      <c r="DH114" s="176">
        <f t="shared" si="215"/>
        <v>2.9399999999999982E-2</v>
      </c>
      <c r="DI114" s="144">
        <f t="shared" si="215"/>
        <v>3.8200000000000012E-2</v>
      </c>
      <c r="DJ114" s="116">
        <f t="shared" si="215"/>
        <v>3.7900000000000017E-2</v>
      </c>
      <c r="DK114" s="176">
        <f t="shared" si="215"/>
        <v>4.4700000000000017E-2</v>
      </c>
      <c r="DL114" s="116">
        <f t="shared" si="215"/>
        <v>3.8000000000000006E-2</v>
      </c>
      <c r="DM114" s="116">
        <f t="shared" si="215"/>
        <v>3.4100000000000019E-2</v>
      </c>
      <c r="DN114" s="335">
        <f t="shared" si="215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8">
        <f>SUM(FC57, -FC58)</f>
        <v>5.62E-2</v>
      </c>
      <c r="FD114" s="382">
        <f>SUM(FD57, -FD58)</f>
        <v>6.0699999999999976E-2</v>
      </c>
      <c r="FE114" s="431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46">
        <f>SUM(FL54, -FL55)</f>
        <v>6.4000000000000001E-2</v>
      </c>
      <c r="FM114" s="120">
        <f>SUM(FM54, -FM55)</f>
        <v>5.33E-2</v>
      </c>
      <c r="FN114" s="179">
        <f>SUM(FN53, -FN54)</f>
        <v>6.3500000000000001E-2</v>
      </c>
      <c r="FO114" s="146">
        <f>SUM(FO53, -FO54)</f>
        <v>5.7700000000000001E-2</v>
      </c>
      <c r="FP114" s="120">
        <f>SUM(FP53, -FP54)</f>
        <v>5.149999999999999E-2</v>
      </c>
      <c r="FQ114" s="176">
        <f>SUM(FQ52, -FQ53)</f>
        <v>4.7199999999999992E-2</v>
      </c>
      <c r="FR114" s="144">
        <f>SUM(FR52, -FR53)</f>
        <v>6.1700000000000005E-2</v>
      </c>
      <c r="FS114" s="116">
        <f>SUM(FS52, -FS53)</f>
        <v>6.5000000000000016E-2</v>
      </c>
      <c r="FT114" s="176">
        <f>SUM(FT52, -FT53)</f>
        <v>5.5299999999999988E-2</v>
      </c>
      <c r="FU114" s="144">
        <f>SUM(FU52, -FU53)</f>
        <v>6.4299999999999982E-2</v>
      </c>
      <c r="FV114" s="116">
        <f>SUM(FV52, -FV53)</f>
        <v>4.9299999999999997E-2</v>
      </c>
      <c r="FW114" s="176">
        <f>SUM(FW52, -FW53)</f>
        <v>5.0799999999999998E-2</v>
      </c>
      <c r="FX114" s="116">
        <f>SUM(FX57, -FX58)</f>
        <v>5.5000000000000021E-2</v>
      </c>
      <c r="FY114" s="116">
        <f>SUM(FY57, -FY58)</f>
        <v>5.729999999999999E-2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7" t="s">
        <v>40</v>
      </c>
      <c r="FD115" s="381" t="s">
        <v>40</v>
      </c>
      <c r="FE115" s="434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200" t="s">
        <v>68</v>
      </c>
      <c r="FM115" s="119" t="s">
        <v>36</v>
      </c>
      <c r="FN115" s="184" t="s">
        <v>57</v>
      </c>
      <c r="FO115" s="156" t="s">
        <v>57</v>
      </c>
      <c r="FP115" s="168" t="s">
        <v>68</v>
      </c>
      <c r="FQ115" s="177" t="s">
        <v>65</v>
      </c>
      <c r="FR115" s="156" t="s">
        <v>57</v>
      </c>
      <c r="FS115" s="121" t="s">
        <v>57</v>
      </c>
      <c r="FT115" s="184" t="s">
        <v>57</v>
      </c>
      <c r="FU115" s="156" t="s">
        <v>57</v>
      </c>
      <c r="FV115" s="117" t="s">
        <v>65</v>
      </c>
      <c r="FW115" s="184" t="s">
        <v>57</v>
      </c>
      <c r="FX115" s="168" t="s">
        <v>68</v>
      </c>
      <c r="FY115" s="168" t="s">
        <v>68</v>
      </c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216">SUM(EC105, -EC112)</f>
        <v>0</v>
      </c>
      <c r="ED116" s="6">
        <f t="shared" si="216"/>
        <v>0</v>
      </c>
      <c r="EE116" s="6">
        <f t="shared" si="216"/>
        <v>0</v>
      </c>
      <c r="EF116" s="6">
        <f t="shared" si="216"/>
        <v>0</v>
      </c>
      <c r="EG116" s="6">
        <f t="shared" si="216"/>
        <v>0</v>
      </c>
      <c r="EH116" s="6">
        <f t="shared" si="216"/>
        <v>0</v>
      </c>
      <c r="EI116" s="6">
        <f t="shared" si="216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8">
        <f>SUM(FC54, -FC55)</f>
        <v>4.4600000000000001E-2</v>
      </c>
      <c r="FD116" s="376">
        <f>SUM(FD54, -FD55)</f>
        <v>4.9099999999999998E-2</v>
      </c>
      <c r="FE116" s="431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44">
        <f>SUM(FL52, -FL53)</f>
        <v>1.4399999999999996E-2</v>
      </c>
      <c r="FM116" s="116">
        <f>SUM(FM55, -FM56)</f>
        <v>2.2599999999999999E-2</v>
      </c>
      <c r="FN116" s="176">
        <f>SUM(FN57, -FN58)</f>
        <v>2.3500000000000021E-2</v>
      </c>
      <c r="FO116" s="144">
        <f>SUM(FO57, -FO58)</f>
        <v>3.2600000000000018E-2</v>
      </c>
      <c r="FP116" s="116">
        <f>SUM(FP52, -FP53)</f>
        <v>2.6700000000000002E-2</v>
      </c>
      <c r="FQ116" s="179">
        <f>SUM(FQ53, -FQ54)</f>
        <v>2.9399999999999996E-2</v>
      </c>
      <c r="FR116" s="144">
        <f>SUM(FR57, -FR58)</f>
        <v>3.2500000000000029E-2</v>
      </c>
      <c r="FS116" s="116">
        <f>SUM(FS57, -FS58)</f>
        <v>4.3499999999999983E-2</v>
      </c>
      <c r="FT116" s="176">
        <f>SUM(FT57, -FT58)</f>
        <v>3.0700000000000033E-2</v>
      </c>
      <c r="FU116" s="144">
        <f>SUM(FU57, -FU58)</f>
        <v>2.4799999999999961E-2</v>
      </c>
      <c r="FV116" s="120">
        <f>SUM(FV53, -FV54)</f>
        <v>3.1200000000000006E-2</v>
      </c>
      <c r="FW116" s="176">
        <f>SUM(FW57, -FW58)</f>
        <v>4.469999999999999E-2</v>
      </c>
      <c r="FX116" s="116">
        <f>SUM(FX52, -FX53)</f>
        <v>3.6400000000000002E-2</v>
      </c>
      <c r="FY116" s="116">
        <f>SUM(FY52, -FY53)</f>
        <v>5.2399999999999988E-2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217">SUM(GU105, -GU112)</f>
        <v>0</v>
      </c>
      <c r="GV116" s="6">
        <f t="shared" si="217"/>
        <v>0</v>
      </c>
      <c r="GW116" s="6">
        <f t="shared" si="217"/>
        <v>0</v>
      </c>
      <c r="GX116" s="6">
        <f t="shared" si="217"/>
        <v>0</v>
      </c>
      <c r="GY116" s="6">
        <f t="shared" si="217"/>
        <v>0</v>
      </c>
      <c r="GZ116" s="6">
        <f t="shared" si="217"/>
        <v>0</v>
      </c>
      <c r="HA116" s="6">
        <f t="shared" si="217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218">SUM(JM105, -JM112)</f>
        <v>0</v>
      </c>
      <c r="JN116" s="6">
        <f t="shared" si="218"/>
        <v>0</v>
      </c>
      <c r="JO116" s="6">
        <f t="shared" si="218"/>
        <v>0</v>
      </c>
      <c r="JP116" s="6">
        <f t="shared" si="218"/>
        <v>0</v>
      </c>
      <c r="JQ116" s="6">
        <f t="shared" si="218"/>
        <v>0</v>
      </c>
      <c r="JR116" s="6">
        <f t="shared" si="218"/>
        <v>0</v>
      </c>
      <c r="JS116" s="6">
        <f t="shared" si="218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2" t="s">
        <v>68</v>
      </c>
      <c r="FD117" s="378" t="s">
        <v>68</v>
      </c>
      <c r="FE117" s="423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56" t="s">
        <v>57</v>
      </c>
      <c r="FM117" s="121" t="s">
        <v>57</v>
      </c>
      <c r="FN117" s="180" t="s">
        <v>36</v>
      </c>
      <c r="FO117" s="200" t="s">
        <v>68</v>
      </c>
      <c r="FP117" s="121" t="s">
        <v>57</v>
      </c>
      <c r="FQ117" s="184" t="s">
        <v>57</v>
      </c>
      <c r="FR117" s="154" t="s">
        <v>36</v>
      </c>
      <c r="FS117" s="122" t="s">
        <v>36</v>
      </c>
      <c r="FT117" s="183" t="s">
        <v>36</v>
      </c>
      <c r="FU117" s="154" t="s">
        <v>36</v>
      </c>
      <c r="FV117" s="121" t="s">
        <v>57</v>
      </c>
      <c r="FW117" s="177" t="s">
        <v>65</v>
      </c>
      <c r="FX117" s="117" t="s">
        <v>65</v>
      </c>
      <c r="FY117" s="122" t="s">
        <v>36</v>
      </c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8">
        <f>SUM(FC52, -FC53)</f>
        <v>4.0099999999999997E-2</v>
      </c>
      <c r="FD118" s="382">
        <f>SUM(FD52, -FD53)</f>
        <v>4.0099999999999997E-2</v>
      </c>
      <c r="FE118" s="431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44">
        <f>SUM(FL57, -FL58)</f>
        <v>8.5999999999999965E-3</v>
      </c>
      <c r="FM118" s="116">
        <f>SUM(FM57, -FM58)</f>
        <v>8.0999999999999961E-3</v>
      </c>
      <c r="FN118" s="176">
        <f>SUM(FN55, -FN56)</f>
        <v>1.78E-2</v>
      </c>
      <c r="FO118" s="144">
        <f>SUM(FO52, -FO53)</f>
        <v>2.0299999999999999E-2</v>
      </c>
      <c r="FP118" s="116">
        <f>SUM(FP57, -FP58)</f>
        <v>2.4600000000000011E-2</v>
      </c>
      <c r="FQ118" s="176">
        <f>SUM(FQ57, -FQ58)</f>
        <v>2.2399999999999975E-2</v>
      </c>
      <c r="FR118" s="144">
        <f>SUM(FR55, -FR56)</f>
        <v>1.2999999999999998E-2</v>
      </c>
      <c r="FS118" s="116">
        <f>SUM(FS55, -FS56)</f>
        <v>2.4899999999999999E-2</v>
      </c>
      <c r="FT118" s="176">
        <f>SUM(FT55, -FT56)</f>
        <v>1.2800000000000006E-2</v>
      </c>
      <c r="FU118" s="144">
        <f>SUM(FU55, -FU56)</f>
        <v>2.3300000000000001E-2</v>
      </c>
      <c r="FV118" s="116">
        <f>SUM(FV57, -FV58)</f>
        <v>2.9099999999999987E-2</v>
      </c>
      <c r="FW118" s="179">
        <f>SUM(FW53, -FW54)</f>
        <v>3.2500000000000001E-2</v>
      </c>
      <c r="FX118" s="120">
        <f>SUM(FX53, -FX54)</f>
        <v>3.5499999999999997E-2</v>
      </c>
      <c r="FY118" s="116">
        <f>SUM(FY55, -FY56)</f>
        <v>2.7199999999999998E-2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4" t="s">
        <v>65</v>
      </c>
      <c r="FD119" s="379" t="s">
        <v>65</v>
      </c>
      <c r="FE119" s="425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58" t="s">
        <v>36</v>
      </c>
      <c r="FM119" s="168" t="s">
        <v>68</v>
      </c>
      <c r="FN119" s="186" t="s">
        <v>68</v>
      </c>
      <c r="FO119" s="158" t="s">
        <v>36</v>
      </c>
      <c r="FP119" s="119" t="s">
        <v>36</v>
      </c>
      <c r="FQ119" s="180" t="s">
        <v>36</v>
      </c>
      <c r="FR119" s="142" t="s">
        <v>65</v>
      </c>
      <c r="FS119" s="117" t="s">
        <v>65</v>
      </c>
      <c r="FT119" s="177" t="s">
        <v>65</v>
      </c>
      <c r="FU119" s="142" t="s">
        <v>65</v>
      </c>
      <c r="FV119" s="122" t="s">
        <v>36</v>
      </c>
      <c r="FW119" s="183" t="s">
        <v>36</v>
      </c>
      <c r="FX119" s="122" t="s">
        <v>36</v>
      </c>
      <c r="FY119" s="117" t="s">
        <v>65</v>
      </c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219">SUM(AM56, -AM57)</f>
        <v>1.6199999999999992E-2</v>
      </c>
      <c r="AN120" s="246">
        <f t="shared" si="219"/>
        <v>1.1999999999999927E-3</v>
      </c>
      <c r="AO120" s="247">
        <f t="shared" si="219"/>
        <v>1.1200000000000002E-2</v>
      </c>
      <c r="AP120" s="273">
        <f t="shared" si="219"/>
        <v>5.3999999999999881E-3</v>
      </c>
      <c r="AQ120" s="246">
        <f t="shared" si="219"/>
        <v>8.3000000000000018E-3</v>
      </c>
      <c r="AR120" s="247">
        <f t="shared" si="219"/>
        <v>1.1000000000000038E-3</v>
      </c>
      <c r="AS120" s="273">
        <f t="shared" si="219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220">SUM(CR53, -CR54)</f>
        <v>6.6999999999999976E-3</v>
      </c>
      <c r="CS120" s="178">
        <f t="shared" si="220"/>
        <v>9.099999999999997E-3</v>
      </c>
      <c r="CT120" s="166">
        <f t="shared" si="220"/>
        <v>3.4000000000000002E-3</v>
      </c>
      <c r="CU120" s="208">
        <f t="shared" si="220"/>
        <v>1.0500000000000009E-2</v>
      </c>
      <c r="CV120" s="187">
        <f t="shared" si="220"/>
        <v>1.2800000000000006E-2</v>
      </c>
      <c r="CW120" s="166">
        <f t="shared" si="220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3">
        <f t="shared" ref="FC120:FI120" si="221">SUM(FC53, -FC54)</f>
        <v>3.6000000000000004E-2</v>
      </c>
      <c r="FD120" s="384">
        <f t="shared" si="221"/>
        <v>3.1399999999999997E-2</v>
      </c>
      <c r="FE120" s="435">
        <f t="shared" si="221"/>
        <v>2.3800000000000002E-2</v>
      </c>
      <c r="FF120" s="148">
        <f t="shared" si="221"/>
        <v>2.3400000000000004E-2</v>
      </c>
      <c r="FG120" s="118">
        <f t="shared" si="221"/>
        <v>1.8700000000000008E-2</v>
      </c>
      <c r="FH120" s="178">
        <f t="shared" si="221"/>
        <v>3.2399999999999998E-2</v>
      </c>
      <c r="FI120" s="148">
        <f t="shared" si="221"/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66">
        <f>SUM(FL55, -FL56)</f>
        <v>7.6999999999999985E-3</v>
      </c>
      <c r="FM120" s="208">
        <f>SUM(FM52, -FM53)</f>
        <v>4.6000000000000069E-3</v>
      </c>
      <c r="FN120" s="187">
        <f>SUM(FN52, -FN53)</f>
        <v>1.0000000000000009E-2</v>
      </c>
      <c r="FO120" s="166">
        <f>SUM(FO55, -FO56)</f>
        <v>4.2000000000000023E-3</v>
      </c>
      <c r="FP120" s="208">
        <f>SUM(FP55, -FP56)</f>
        <v>3.7000000000000019E-3</v>
      </c>
      <c r="FQ120" s="187">
        <f>SUM(FQ55, -FQ56)</f>
        <v>1.9999999999999879E-4</v>
      </c>
      <c r="FR120" s="148">
        <f>SUM(FR53, -FR54)</f>
        <v>5.6999999999999967E-3</v>
      </c>
      <c r="FS120" s="118">
        <f>SUM(FS53, -FS54)</f>
        <v>9.6999999999999864E-3</v>
      </c>
      <c r="FT120" s="178">
        <f>SUM(FT53, -FT54)</f>
        <v>9.3000000000000027E-3</v>
      </c>
      <c r="FU120" s="148">
        <f>SUM(FU53, -FU54)</f>
        <v>1.1900000000000008E-2</v>
      </c>
      <c r="FV120" s="208">
        <f>SUM(FV55, -FV56)</f>
        <v>2.6200000000000001E-2</v>
      </c>
      <c r="FW120" s="187">
        <f>SUM(FW55, -FW56)</f>
        <v>2.4400000000000002E-2</v>
      </c>
      <c r="FX120" s="116">
        <f>SUM(FX55, -FX56)</f>
        <v>2.4399999999999998E-2</v>
      </c>
      <c r="FY120" s="120">
        <f>SUM(FY53, -FY54)</f>
        <v>1.77E-2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50"/>
      <c r="GH123" s="50"/>
      <c r="GI123" s="50"/>
      <c r="GJ123" s="50"/>
      <c r="GK123" s="50"/>
      <c r="GL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15" t="s">
        <v>62</v>
      </c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3" t="s">
        <v>32</v>
      </c>
      <c r="GK124" s="3" t="s">
        <v>33</v>
      </c>
      <c r="GL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6" t="s">
        <v>62</v>
      </c>
      <c r="FY125" s="6"/>
      <c r="FZ125" s="6" t="s">
        <v>62</v>
      </c>
      <c r="GA125" s="6"/>
      <c r="GB125" s="6" t="s">
        <v>62</v>
      </c>
      <c r="GC125" s="6"/>
      <c r="GD125" s="6"/>
      <c r="GE125" s="6" t="s">
        <v>62</v>
      </c>
      <c r="GF125" s="6"/>
      <c r="GG125" s="6" t="s">
        <v>62</v>
      </c>
      <c r="GH125" s="6"/>
      <c r="GI125" s="6" t="s">
        <v>62</v>
      </c>
      <c r="GJ125" s="52">
        <f>MIN(FR87:FR89,FR93:FR102,FR98:FR104,FR110:FR111,FR113:FR119,FR115:FR116,FR118)</f>
        <v>1.2999999999999998E-2</v>
      </c>
      <c r="GK125" s="52">
        <f>AVERAGE(FS87:FS93,FS95:FS98,FS102:FS106,FS108:FS111,FS113:FS115,FS117:FS118,FS120)</f>
        <v>0.14435384615384617</v>
      </c>
      <c r="GL125" s="52">
        <f>MAX(FT87:FT93,FT95:FT98,FT102:FT106,FT108:FT111,FT113:FT115,FT117:FT118,FT120)</f>
        <v>0.25209999999999999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92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Y126" s="6"/>
      <c r="GA126" s="6"/>
      <c r="GC126" s="6"/>
      <c r="GD126" s="6"/>
      <c r="GF126" s="6"/>
      <c r="GH126" s="6"/>
      <c r="GI126" s="53"/>
      <c r="GJ126" s="54"/>
      <c r="GK126" s="55" t="s">
        <v>73</v>
      </c>
      <c r="GL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92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6" t="s">
        <v>62</v>
      </c>
      <c r="FY127" s="6"/>
      <c r="FZ127" s="6" t="s">
        <v>62</v>
      </c>
      <c r="GA127" s="6"/>
      <c r="GB127" s="6" t="s">
        <v>62</v>
      </c>
      <c r="GC127" s="6"/>
      <c r="GD127" s="6"/>
      <c r="GE127" s="6" t="s">
        <v>62</v>
      </c>
      <c r="GF127" s="6"/>
      <c r="GG127" s="6" t="s">
        <v>62</v>
      </c>
      <c r="GH127" s="6"/>
      <c r="GI127" s="6" t="s">
        <v>62</v>
      </c>
      <c r="GJ127" s="55"/>
      <c r="GK127" s="55" t="s">
        <v>74</v>
      </c>
      <c r="GL127" s="55"/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92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t="s">
        <v>62</v>
      </c>
      <c r="FY128" s="6"/>
      <c r="FZ128" t="s">
        <v>62</v>
      </c>
      <c r="GA128" s="6"/>
      <c r="GB128" t="s">
        <v>62</v>
      </c>
      <c r="GC128" s="6"/>
      <c r="GD128" s="6"/>
      <c r="GE128" t="s">
        <v>62</v>
      </c>
      <c r="GF128" s="6"/>
      <c r="GG128" t="s">
        <v>62</v>
      </c>
      <c r="GH128" s="6"/>
      <c r="GI128" s="53" t="s">
        <v>62</v>
      </c>
      <c r="GJ128" s="3" t="s">
        <v>32</v>
      </c>
      <c r="GK128" s="3" t="s">
        <v>33</v>
      </c>
      <c r="GL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92">
        <v>-6.9999999999999999E-4</v>
      </c>
      <c r="FK129" s="92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92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92">
        <v>-5.4999999999999997E-3</v>
      </c>
      <c r="FX129" s="6"/>
      <c r="FY129" s="6"/>
      <c r="FZ129" s="6"/>
      <c r="GA129" s="6"/>
      <c r="GB129" s="6"/>
      <c r="GC129" s="6"/>
      <c r="GD129" s="6"/>
      <c r="GE129" s="6"/>
      <c r="GF129" s="6"/>
      <c r="GG129" s="6"/>
      <c r="GH129" s="6"/>
      <c r="GI129" s="6"/>
      <c r="GJ129" s="52" t="e">
        <f>MIN(FR90,FR97,FR109,FR112,FR120,FR117,#REF!,#REF!)</f>
        <v>#REF!</v>
      </c>
      <c r="GK129" s="52" t="e">
        <f>AVERAGE(FS94,FS101,FS107,FS112,FS116,FS119,#REF!,#REF!)</f>
        <v>#REF!</v>
      </c>
      <c r="GL129" s="52" t="e">
        <f>MAX(FT94,FT101,FT107,FT112,FT116,FT119,#REF!,#REF!)</f>
        <v>#REF!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92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92">
        <v>-5.8900000000000001E-2</v>
      </c>
      <c r="FP130" s="22">
        <v>-6.5199999999999994E-2</v>
      </c>
      <c r="FQ130" s="92">
        <v>-4.5499999999999999E-2</v>
      </c>
      <c r="FR130" s="92">
        <v>-2.1499999999999998E-2</v>
      </c>
      <c r="FS130" s="92">
        <v>-2.3400000000000001E-2</v>
      </c>
      <c r="FT130" s="6"/>
      <c r="FU130" s="6"/>
      <c r="FV130" s="92">
        <v>-1.83E-2</v>
      </c>
      <c r="FW130" s="48">
        <v>-1.7899999999999999E-2</v>
      </c>
      <c r="FX130" s="6"/>
      <c r="FY130" s="6"/>
      <c r="FZ130" s="6"/>
      <c r="GA130" s="6"/>
      <c r="GB130" s="6"/>
      <c r="GC130" s="6"/>
      <c r="GD130" s="6"/>
      <c r="GE130" s="6"/>
      <c r="GF130" s="6"/>
      <c r="GG130" s="6"/>
      <c r="GH130" s="6"/>
      <c r="GI130" s="6"/>
      <c r="GJ130" s="54"/>
      <c r="GK130" s="55" t="s">
        <v>75</v>
      </c>
      <c r="GL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6" t="s">
        <v>62</v>
      </c>
      <c r="FY131" s="6" t="s">
        <v>62</v>
      </c>
      <c r="FZ131" s="10" t="s">
        <v>62</v>
      </c>
      <c r="GA131" s="10"/>
      <c r="GB131" s="10" t="s">
        <v>62</v>
      </c>
      <c r="GC131" s="10"/>
      <c r="GD131" s="6"/>
      <c r="GE131" s="10" t="s">
        <v>62</v>
      </c>
      <c r="GF131" s="10"/>
      <c r="GG131" s="10" t="s">
        <v>62</v>
      </c>
      <c r="GH131" s="10"/>
      <c r="GI131" s="10" t="s">
        <v>62</v>
      </c>
      <c r="GJ131" s="63"/>
      <c r="GK131" s="63" t="s">
        <v>76</v>
      </c>
      <c r="GL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6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55"/>
      <c r="FM133" s="74">
        <v>43538</v>
      </c>
      <c r="FN133" s="256"/>
      <c r="FO133" s="255"/>
      <c r="FP133" s="74">
        <v>43539</v>
      </c>
      <c r="FQ133" s="256"/>
      <c r="FR133" s="275"/>
      <c r="FS133" s="77">
        <v>43542</v>
      </c>
      <c r="FT133" s="276"/>
      <c r="FU133" s="275"/>
      <c r="FV133" s="77">
        <v>43543</v>
      </c>
      <c r="FW133" s="276"/>
      <c r="FX133" s="304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125" t="s">
        <v>78</v>
      </c>
      <c r="FM134" s="56" t="s">
        <v>79</v>
      </c>
      <c r="FN134" s="126" t="s">
        <v>80</v>
      </c>
      <c r="FO134" s="125" t="s">
        <v>78</v>
      </c>
      <c r="FP134" s="56" t="s">
        <v>79</v>
      </c>
      <c r="FQ134" s="126" t="s">
        <v>80</v>
      </c>
      <c r="FR134" s="125" t="s">
        <v>78</v>
      </c>
      <c r="FS134" s="56" t="s">
        <v>79</v>
      </c>
      <c r="FT134" s="126" t="s">
        <v>80</v>
      </c>
      <c r="FU134" s="125" t="s">
        <v>78</v>
      </c>
      <c r="FV134" s="56" t="s">
        <v>79</v>
      </c>
      <c r="FW134" s="126" t="s">
        <v>80</v>
      </c>
      <c r="FX134" s="26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27" t="s">
        <v>81</v>
      </c>
      <c r="FM135" s="55" t="s">
        <v>82</v>
      </c>
      <c r="FN135" s="128" t="s">
        <v>83</v>
      </c>
      <c r="FO135" s="127" t="s">
        <v>81</v>
      </c>
      <c r="FP135" s="55" t="s">
        <v>82</v>
      </c>
      <c r="FQ135" s="128" t="s">
        <v>83</v>
      </c>
      <c r="FR135" s="127" t="s">
        <v>81</v>
      </c>
      <c r="FS135" s="55" t="s">
        <v>82</v>
      </c>
      <c r="FT135" s="128" t="s">
        <v>83</v>
      </c>
      <c r="FU135" s="127" t="s">
        <v>81</v>
      </c>
      <c r="FV135" s="55" t="s">
        <v>82</v>
      </c>
      <c r="FW135" s="128" t="s">
        <v>83</v>
      </c>
      <c r="FX135" s="104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37">
        <v>6.6100000000000006E-2</v>
      </c>
      <c r="FM136" s="35">
        <v>5.62E-2</v>
      </c>
      <c r="FN136" s="89">
        <v>5.96E-2</v>
      </c>
      <c r="FO136" s="137">
        <v>7.6300000000000007E-2</v>
      </c>
      <c r="FP136" s="35">
        <v>7.2300000000000003E-2</v>
      </c>
      <c r="FQ136" s="89">
        <v>7.3599999999999999E-2</v>
      </c>
      <c r="FR136" s="137">
        <v>9.1600000000000001E-2</v>
      </c>
      <c r="FS136" s="35">
        <v>8.8300000000000003E-2</v>
      </c>
      <c r="FT136" s="89">
        <v>7.9399999999999998E-2</v>
      </c>
      <c r="FU136" s="137">
        <v>8.2699999999999996E-2</v>
      </c>
      <c r="FV136" s="35">
        <v>7.9299999999999995E-2</v>
      </c>
      <c r="FW136" s="89">
        <v>7.6799999999999993E-2</v>
      </c>
      <c r="FX136" s="111">
        <v>6.4100000000000004E-2</v>
      </c>
      <c r="FY136" s="35">
        <v>7.51E-2</v>
      </c>
      <c r="FZ136" s="35"/>
      <c r="GA136" s="35"/>
      <c r="GB136" s="35"/>
      <c r="GC136" s="35"/>
      <c r="GD136" s="35"/>
      <c r="GE136" s="35"/>
      <c r="GF136" s="35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34">
        <v>4.2999999999999997E-2</v>
      </c>
      <c r="FM137" s="22">
        <v>3.2500000000000001E-2</v>
      </c>
      <c r="FN137" s="87">
        <v>2.8899999999999999E-2</v>
      </c>
      <c r="FO137" s="134">
        <v>2.1499999999999998E-2</v>
      </c>
      <c r="FP137" s="22">
        <v>3.4799999999999998E-2</v>
      </c>
      <c r="FQ137" s="87">
        <v>4.3099999999999999E-2</v>
      </c>
      <c r="FR137" s="135">
        <v>3.6499999999999998E-2</v>
      </c>
      <c r="FS137" s="31">
        <v>2.5899999999999999E-2</v>
      </c>
      <c r="FT137" s="91">
        <v>2.7099999999999999E-2</v>
      </c>
      <c r="FU137" s="134">
        <v>2.4E-2</v>
      </c>
      <c r="FV137" s="22">
        <v>2.4500000000000001E-2</v>
      </c>
      <c r="FW137" s="87">
        <v>2.23E-2</v>
      </c>
      <c r="FX137" s="109">
        <v>2.3900000000000001E-2</v>
      </c>
      <c r="FY137" s="16">
        <v>2.6700000000000002E-2</v>
      </c>
      <c r="FZ137" s="16"/>
      <c r="GA137" s="16"/>
      <c r="GB137" s="16"/>
      <c r="GC137" s="16"/>
      <c r="GD137" s="16"/>
      <c r="GE137" s="16"/>
      <c r="GF137" s="16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33">
        <v>2.1100000000000001E-2</v>
      </c>
      <c r="FM138" s="7">
        <v>3.1300000000000001E-2</v>
      </c>
      <c r="FN138" s="88">
        <v>2.7E-2</v>
      </c>
      <c r="FO138" s="133">
        <v>1.34E-2</v>
      </c>
      <c r="FP138" s="7">
        <v>1.7999999999999999E-2</v>
      </c>
      <c r="FQ138" s="88">
        <v>1.1599999999999999E-2</v>
      </c>
      <c r="FR138" s="134">
        <v>3.27E-2</v>
      </c>
      <c r="FS138" s="22">
        <v>2.35E-2</v>
      </c>
      <c r="FT138" s="87">
        <v>1.7299999999999999E-2</v>
      </c>
      <c r="FU138" s="135">
        <v>1.8800000000000001E-2</v>
      </c>
      <c r="FV138" s="16">
        <v>1.54E-2</v>
      </c>
      <c r="FW138" s="136">
        <v>1.77E-2</v>
      </c>
      <c r="FX138" s="112">
        <v>2.3699999999999999E-2</v>
      </c>
      <c r="FY138" s="31">
        <v>1.7299999999999999E-2</v>
      </c>
      <c r="FZ138" s="31"/>
      <c r="GA138" s="31"/>
      <c r="GB138" s="31"/>
      <c r="GC138" s="31"/>
      <c r="GD138" s="31"/>
      <c r="GE138" s="31"/>
      <c r="GF138" s="31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31">
        <v>3.3999999999999998E-3</v>
      </c>
      <c r="FM139" s="16">
        <v>-1.2999999999999999E-3</v>
      </c>
      <c r="FN139" s="136">
        <v>-8.0000000000000004E-4</v>
      </c>
      <c r="FO139" s="135">
        <v>1.06E-2</v>
      </c>
      <c r="FP139" s="31">
        <v>6.4000000000000003E-3</v>
      </c>
      <c r="FQ139" s="91">
        <v>9.2999999999999992E-3</v>
      </c>
      <c r="FR139" s="131">
        <v>2.8E-3</v>
      </c>
      <c r="FS139" s="16">
        <v>1.52E-2</v>
      </c>
      <c r="FT139" s="136">
        <v>9.1999999999999998E-3</v>
      </c>
      <c r="FU139" s="131">
        <v>1.38E-2</v>
      </c>
      <c r="FV139" s="31">
        <v>1.11E-2</v>
      </c>
      <c r="FW139" s="91">
        <v>5.7999999999999996E-3</v>
      </c>
      <c r="FX139" s="107">
        <v>9.4999999999999998E-3</v>
      </c>
      <c r="FY139" s="7">
        <v>9.4999999999999998E-3</v>
      </c>
      <c r="FZ139" s="7"/>
      <c r="GA139" s="7"/>
      <c r="GB139" s="7"/>
      <c r="GC139" s="7"/>
      <c r="GD139" s="7"/>
      <c r="GE139" s="7"/>
      <c r="GF139" s="7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30">
        <v>-1.03E-2</v>
      </c>
      <c r="FM140" s="48">
        <v>-2.3E-3</v>
      </c>
      <c r="FN140" s="91">
        <v>-1.6000000000000001E-3</v>
      </c>
      <c r="FO140" s="131">
        <v>-8.0000000000000004E-4</v>
      </c>
      <c r="FP140" s="16">
        <v>4.3E-3</v>
      </c>
      <c r="FQ140" s="136">
        <v>1.4E-3</v>
      </c>
      <c r="FR140" s="133">
        <v>-2.0000000000000001E-4</v>
      </c>
      <c r="FS140" s="7">
        <v>2.9999999999999997E-4</v>
      </c>
      <c r="FT140" s="88">
        <v>6.4000000000000003E-3</v>
      </c>
      <c r="FU140" s="133">
        <v>5.0000000000000001E-4</v>
      </c>
      <c r="FV140" s="7">
        <v>-8.0000000000000004E-4</v>
      </c>
      <c r="FW140" s="88">
        <v>3.3E-3</v>
      </c>
      <c r="FX140" s="110">
        <v>4.4999999999999997E-3</v>
      </c>
      <c r="FY140" s="92">
        <v>1E-3</v>
      </c>
      <c r="FZ140" s="92"/>
      <c r="GA140" s="92"/>
      <c r="GB140" s="92"/>
      <c r="GC140" s="92"/>
      <c r="GD140" s="92"/>
      <c r="GE140" s="92"/>
      <c r="GF140" s="92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35">
        <v>-1.2500000000000001E-2</v>
      </c>
      <c r="FM141" s="31">
        <v>-1.2999999999999999E-2</v>
      </c>
      <c r="FN141" s="85">
        <v>-1.2699999999999999E-2</v>
      </c>
      <c r="FO141" s="132">
        <v>-2.41E-2</v>
      </c>
      <c r="FP141" s="48">
        <v>-2.2599999999999999E-2</v>
      </c>
      <c r="FQ141" s="85">
        <v>-1.35E-2</v>
      </c>
      <c r="FR141" s="132">
        <v>-3.2300000000000002E-2</v>
      </c>
      <c r="FS141" s="92">
        <v>-1.84E-2</v>
      </c>
      <c r="FT141" s="85">
        <v>-1.67E-2</v>
      </c>
      <c r="FU141" s="130">
        <v>-1.11E-2</v>
      </c>
      <c r="FV141" s="48">
        <v>-1.3899999999999999E-2</v>
      </c>
      <c r="FW141" s="86">
        <v>-5.4999999999999997E-3</v>
      </c>
      <c r="FX141" s="108">
        <v>-1.1000000000000001E-3</v>
      </c>
      <c r="FY141" s="22">
        <v>2.0000000000000001E-4</v>
      </c>
      <c r="FZ141" s="22"/>
      <c r="GA141" s="22"/>
      <c r="GB141" s="22"/>
      <c r="GC141" s="22"/>
      <c r="GD141" s="22"/>
      <c r="GE141" s="22"/>
      <c r="GF141" s="22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32">
        <v>-3.4000000000000002E-2</v>
      </c>
      <c r="FM142" s="92">
        <v>-2.6499999999999999E-2</v>
      </c>
      <c r="FN142" s="86">
        <v>-2.1499999999999998E-2</v>
      </c>
      <c r="FO142" s="130">
        <v>-2.4400000000000002E-2</v>
      </c>
      <c r="FP142" s="92">
        <v>-3.0300000000000001E-2</v>
      </c>
      <c r="FQ142" s="86">
        <v>-2.3400000000000001E-2</v>
      </c>
      <c r="FR142" s="130">
        <v>-3.2500000000000001E-2</v>
      </c>
      <c r="FS142" s="48">
        <v>-2.9600000000000001E-2</v>
      </c>
      <c r="FT142" s="86">
        <v>-1.83E-2</v>
      </c>
      <c r="FU142" s="132">
        <v>-1.8599999999999998E-2</v>
      </c>
      <c r="FV142" s="92">
        <v>-1.7100000000000001E-2</v>
      </c>
      <c r="FW142" s="85">
        <v>-1.7899999999999999E-2</v>
      </c>
      <c r="FX142" s="105">
        <v>-2.3800000000000002E-2</v>
      </c>
      <c r="FY142" s="48">
        <v>-2.4E-2</v>
      </c>
      <c r="FZ142" s="48"/>
      <c r="GA142" s="48"/>
      <c r="GB142" s="48"/>
      <c r="GC142" s="48"/>
      <c r="GD142" s="48"/>
      <c r="GE142" s="48"/>
      <c r="GF142" s="48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29">
        <v>-7.6799999999999993E-2</v>
      </c>
      <c r="FM143" s="41">
        <v>-7.6899999999999996E-2</v>
      </c>
      <c r="FN143" s="90">
        <v>-7.8899999999999998E-2</v>
      </c>
      <c r="FO143" s="129">
        <v>-7.2499999999999995E-2</v>
      </c>
      <c r="FP143" s="41">
        <v>-8.2900000000000001E-2</v>
      </c>
      <c r="FQ143" s="90">
        <v>-0.1021</v>
      </c>
      <c r="FR143" s="129">
        <v>-9.8599999999999993E-2</v>
      </c>
      <c r="FS143" s="41">
        <v>-0.1052</v>
      </c>
      <c r="FT143" s="90">
        <v>-0.10440000000000001</v>
      </c>
      <c r="FU143" s="129">
        <v>-0.1101</v>
      </c>
      <c r="FV143" s="41">
        <v>-9.8500000000000004E-2</v>
      </c>
      <c r="FW143" s="90">
        <v>-0.10249999999999999</v>
      </c>
      <c r="FX143" s="106">
        <v>-0.1008</v>
      </c>
      <c r="FY143" s="41">
        <v>-0.10580000000000001</v>
      </c>
      <c r="FZ143" s="41"/>
      <c r="GA143" s="41"/>
      <c r="GB143" s="41"/>
      <c r="GC143" s="41"/>
      <c r="GD143" s="41"/>
      <c r="GE143" s="41"/>
      <c r="GF143" s="41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8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11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1">
        <v>1.7399999999999999E-2</v>
      </c>
      <c r="FJ145" s="370">
        <v>3.3799999999999997E-2</v>
      </c>
      <c r="FK145" s="451">
        <v>7.7299999999999994E-2</v>
      </c>
      <c r="FL145" s="457">
        <v>1.89E-2</v>
      </c>
      <c r="FM145" s="453">
        <v>1.0200000000000001E-2</v>
      </c>
      <c r="FN145" s="455">
        <v>1.14E-2</v>
      </c>
      <c r="FO145" s="462">
        <v>1.67E-2</v>
      </c>
      <c r="FP145" s="370">
        <v>1.3299999999999999E-2</v>
      </c>
      <c r="FQ145" s="449">
        <v>9.1000000000000004E-3</v>
      </c>
      <c r="FR145" s="454">
        <v>2.7199999999999998E-2</v>
      </c>
      <c r="FS145" s="372">
        <v>1.3899999999999999E-2</v>
      </c>
      <c r="FT145" s="449">
        <v>1.29E-2</v>
      </c>
      <c r="FU145" s="411">
        <v>6.7000000000000002E-3</v>
      </c>
      <c r="FV145" s="458">
        <v>1.1599999999999999E-2</v>
      </c>
      <c r="FW145" s="466">
        <v>1.1599999999999999E-2</v>
      </c>
      <c r="FX145" s="453">
        <v>6.1999999999999998E-3</v>
      </c>
      <c r="FY145" s="461">
        <v>1.2800000000000001E-2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411">
        <v>-2.0299999999999999E-2</v>
      </c>
      <c r="FM146" s="370">
        <v>-1.0500000000000001E-2</v>
      </c>
      <c r="FN146" s="449">
        <v>-1.04E-2</v>
      </c>
      <c r="FO146" s="457">
        <v>-1.3599999999999999E-2</v>
      </c>
      <c r="FP146" s="458">
        <v>-1.04E-2</v>
      </c>
      <c r="FQ146" s="448">
        <v>-1.9199999999999998E-2</v>
      </c>
      <c r="FR146" s="465">
        <v>-1.9E-2</v>
      </c>
      <c r="FS146" s="461">
        <v>-1.06E-2</v>
      </c>
      <c r="FT146" s="463">
        <v>-8.8999999999999999E-3</v>
      </c>
      <c r="FU146" s="454">
        <v>-8.3000000000000001E-3</v>
      </c>
      <c r="FV146" s="461">
        <v>-7.7000000000000002E-3</v>
      </c>
      <c r="FW146" s="455">
        <v>-5.3E-3</v>
      </c>
      <c r="FX146" s="456">
        <v>-1.2699999999999999E-2</v>
      </c>
      <c r="FY146" s="370">
        <v>-2.35E-2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6">
        <v>2.69E-2</v>
      </c>
      <c r="FI147" s="138"/>
      <c r="FJ147" s="139"/>
      <c r="FK147" s="371">
        <v>0.1285</v>
      </c>
      <c r="FL147" s="138"/>
      <c r="FM147" s="139" t="s">
        <v>62</v>
      </c>
      <c r="FN147" s="447">
        <v>2.4799999999999999E-2</v>
      </c>
      <c r="FO147" s="138"/>
      <c r="FP147" s="139"/>
      <c r="FQ147" s="371">
        <v>1.4200000000000001E-2</v>
      </c>
      <c r="FR147" s="138"/>
      <c r="FS147" s="139"/>
      <c r="FT147" s="464">
        <v>1.78E-2</v>
      </c>
      <c r="FU147" s="138"/>
      <c r="FV147" s="139"/>
      <c r="FW147" s="373">
        <v>1.2800000000000001E-2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1">
        <v>-5.6899999999999999E-2</v>
      </c>
      <c r="FI148" s="138" t="s">
        <v>62</v>
      </c>
      <c r="FJ148" s="139" t="s">
        <v>62</v>
      </c>
      <c r="FK148" s="446">
        <v>-4.0599999999999997E-2</v>
      </c>
      <c r="FL148" s="138" t="s">
        <v>62</v>
      </c>
      <c r="FM148" s="139" t="s">
        <v>62</v>
      </c>
      <c r="FN148" s="371">
        <v>-3.44E-2</v>
      </c>
      <c r="FO148" s="138" t="s">
        <v>62</v>
      </c>
      <c r="FP148" s="139" t="s">
        <v>62</v>
      </c>
      <c r="FQ148" s="459">
        <v>-2.3199999999999998E-2</v>
      </c>
      <c r="FR148" s="138" t="s">
        <v>62</v>
      </c>
      <c r="FS148" s="139" t="s">
        <v>62</v>
      </c>
      <c r="FT148" s="371">
        <v>-2.58E-2</v>
      </c>
      <c r="FU148" s="138" t="s">
        <v>62</v>
      </c>
      <c r="FV148" s="139" t="s">
        <v>62</v>
      </c>
      <c r="FW148" s="464">
        <v>-2.1299999999999999E-2</v>
      </c>
      <c r="FX148" t="s">
        <v>62</v>
      </c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61">
        <v>0.91</v>
      </c>
      <c r="FM149" s="257">
        <v>0.90939999999999999</v>
      </c>
      <c r="FN149" s="262">
        <v>0.91</v>
      </c>
      <c r="FO149" s="261">
        <v>0.91090000000000004</v>
      </c>
      <c r="FP149" s="257">
        <v>0.91200000000000003</v>
      </c>
      <c r="FQ149" s="262">
        <v>0.91290000000000004</v>
      </c>
      <c r="FR149" s="261">
        <v>0.9143</v>
      </c>
      <c r="FS149" s="257">
        <v>0.91459999999999997</v>
      </c>
      <c r="FT149" s="262">
        <v>0.91369999999999996</v>
      </c>
      <c r="FU149" s="261">
        <v>0.91449999999999998</v>
      </c>
      <c r="FV149" s="257">
        <v>0.91290000000000004</v>
      </c>
      <c r="FW149" s="262">
        <v>0.9133</v>
      </c>
      <c r="FX149" s="257">
        <v>0.91159999999999997</v>
      </c>
      <c r="FY149" s="257">
        <v>0.9133</v>
      </c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200" t="s">
        <v>68</v>
      </c>
      <c r="FM150" s="168" t="s">
        <v>68</v>
      </c>
      <c r="FN150" s="186" t="s">
        <v>68</v>
      </c>
      <c r="FO150" s="200" t="s">
        <v>68</v>
      </c>
      <c r="FP150" s="168" t="s">
        <v>68</v>
      </c>
      <c r="FQ150" s="186" t="s">
        <v>68</v>
      </c>
      <c r="FR150" s="200" t="s">
        <v>68</v>
      </c>
      <c r="FS150" s="168" t="s">
        <v>68</v>
      </c>
      <c r="FT150" s="186" t="s">
        <v>68</v>
      </c>
      <c r="FU150" s="200" t="s">
        <v>68</v>
      </c>
      <c r="FV150" s="168" t="s">
        <v>68</v>
      </c>
      <c r="FW150" s="186" t="s">
        <v>68</v>
      </c>
      <c r="FX150" s="168" t="s">
        <v>68</v>
      </c>
      <c r="FY150" s="168" t="s">
        <v>68</v>
      </c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222">SUM(BS136, -BS143)</f>
        <v>3.2199999999999999E-2</v>
      </c>
      <c r="BT151" s="120">
        <f t="shared" si="222"/>
        <v>4.6799999999999994E-2</v>
      </c>
      <c r="BU151" s="179">
        <f t="shared" si="222"/>
        <v>6.4299999999999996E-2</v>
      </c>
      <c r="BV151" s="146">
        <f t="shared" si="222"/>
        <v>8.9200000000000002E-2</v>
      </c>
      <c r="BW151" s="120">
        <f t="shared" si="222"/>
        <v>8.8700000000000001E-2</v>
      </c>
      <c r="BX151" s="179">
        <f t="shared" si="222"/>
        <v>8.77E-2</v>
      </c>
      <c r="BY151" s="224">
        <f t="shared" si="222"/>
        <v>8.2400000000000001E-2</v>
      </c>
      <c r="BZ151" s="15">
        <f t="shared" si="222"/>
        <v>9.1600000000000001E-2</v>
      </c>
      <c r="CA151" s="151">
        <f t="shared" si="222"/>
        <v>9.0400000000000008E-2</v>
      </c>
      <c r="CB151" s="146">
        <f t="shared" si="222"/>
        <v>0.15129999999999999</v>
      </c>
      <c r="CC151" s="120">
        <f t="shared" si="222"/>
        <v>0.15250000000000002</v>
      </c>
      <c r="CD151" s="179">
        <f t="shared" si="222"/>
        <v>0.184</v>
      </c>
      <c r="CE151" s="146">
        <f t="shared" si="222"/>
        <v>0.1986</v>
      </c>
      <c r="CF151" s="120">
        <f t="shared" si="222"/>
        <v>0.18729999999999999</v>
      </c>
      <c r="CG151" s="179">
        <f t="shared" si="222"/>
        <v>0.19839999999999999</v>
      </c>
      <c r="CH151" s="146">
        <f t="shared" si="222"/>
        <v>0.20330000000000001</v>
      </c>
      <c r="CI151" s="120">
        <f t="shared" si="222"/>
        <v>0.2079</v>
      </c>
      <c r="CJ151" s="179">
        <f t="shared" si="222"/>
        <v>0.20080000000000001</v>
      </c>
      <c r="CK151" s="146">
        <f t="shared" si="222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23">SUM(CN136, -CN143)</f>
        <v>0.214</v>
      </c>
      <c r="CO151" s="120">
        <f t="shared" si="223"/>
        <v>0.21229999999999999</v>
      </c>
      <c r="CP151" s="179">
        <f t="shared" si="223"/>
        <v>0.2079</v>
      </c>
      <c r="CQ151" s="146">
        <f t="shared" si="223"/>
        <v>0.1575</v>
      </c>
      <c r="CR151" s="120">
        <f t="shared" si="223"/>
        <v>0.1694</v>
      </c>
      <c r="CS151" s="179">
        <f t="shared" si="223"/>
        <v>0.1953</v>
      </c>
      <c r="CT151" s="144">
        <f t="shared" si="223"/>
        <v>0.17520000000000002</v>
      </c>
      <c r="CU151" s="120">
        <f t="shared" si="223"/>
        <v>0.1759</v>
      </c>
      <c r="CV151" s="179">
        <f t="shared" si="223"/>
        <v>0.1782</v>
      </c>
      <c r="CW151" s="146">
        <f t="shared" si="223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24">SUM(CZ136, -CZ143)</f>
        <v>0.14529999999999998</v>
      </c>
      <c r="DA151" s="116">
        <f t="shared" si="224"/>
        <v>0.14479999999999998</v>
      </c>
      <c r="DB151" s="179">
        <f t="shared" si="224"/>
        <v>0.14679999999999999</v>
      </c>
      <c r="DC151" s="146">
        <f t="shared" si="224"/>
        <v>0.1696</v>
      </c>
      <c r="DD151" s="120">
        <f t="shared" si="224"/>
        <v>0.17349999999999999</v>
      </c>
      <c r="DE151" s="176">
        <f t="shared" si="224"/>
        <v>0.1449</v>
      </c>
      <c r="DF151" s="144">
        <f t="shared" si="224"/>
        <v>0.16470000000000001</v>
      </c>
      <c r="DG151" s="116">
        <f t="shared" si="224"/>
        <v>0.15709999999999999</v>
      </c>
      <c r="DH151" s="176">
        <f t="shared" si="224"/>
        <v>0.16420000000000001</v>
      </c>
      <c r="DI151" s="146">
        <f t="shared" si="224"/>
        <v>0.16120000000000001</v>
      </c>
      <c r="DJ151" s="116">
        <f t="shared" si="224"/>
        <v>0.17860000000000001</v>
      </c>
      <c r="DK151" s="179">
        <f t="shared" si="224"/>
        <v>0.19020000000000001</v>
      </c>
      <c r="DL151" s="120">
        <f t="shared" si="224"/>
        <v>0.1643</v>
      </c>
      <c r="DM151" s="116">
        <f t="shared" si="224"/>
        <v>0.1678</v>
      </c>
      <c r="DN151" s="335">
        <f t="shared" si="224"/>
        <v>0.1502</v>
      </c>
      <c r="DO151" s="346">
        <f>SUM(DO136, -DO143,)</f>
        <v>0</v>
      </c>
      <c r="DP151" s="115">
        <f t="shared" ref="DP151:DZ151" si="225">SUM(DP136, -DP143)</f>
        <v>0.17080000000000001</v>
      </c>
      <c r="DQ151" s="175">
        <f t="shared" si="225"/>
        <v>0.19900000000000001</v>
      </c>
      <c r="DR151" s="153">
        <f t="shared" si="225"/>
        <v>0.2175</v>
      </c>
      <c r="DS151" s="115">
        <f t="shared" si="225"/>
        <v>0.25130000000000002</v>
      </c>
      <c r="DT151" s="175">
        <f t="shared" si="225"/>
        <v>0.25900000000000001</v>
      </c>
      <c r="DU151" s="153">
        <f t="shared" si="225"/>
        <v>0.25219999999999998</v>
      </c>
      <c r="DV151" s="115">
        <f t="shared" si="225"/>
        <v>0.30459999999999998</v>
      </c>
      <c r="DW151" s="175">
        <f t="shared" si="225"/>
        <v>0.32619999999999999</v>
      </c>
      <c r="DX151" s="115">
        <f t="shared" si="225"/>
        <v>0.29630000000000001</v>
      </c>
      <c r="DY151" s="115">
        <f t="shared" si="225"/>
        <v>0.30780000000000002</v>
      </c>
      <c r="DZ151" s="115">
        <f t="shared" si="225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26">SUM(EC136, -EC143)</f>
        <v>0</v>
      </c>
      <c r="ED151" s="6">
        <f t="shared" si="226"/>
        <v>0</v>
      </c>
      <c r="EE151" s="6">
        <f t="shared" si="226"/>
        <v>0</v>
      </c>
      <c r="EF151" s="6">
        <f t="shared" si="226"/>
        <v>0</v>
      </c>
      <c r="EG151" s="6">
        <f t="shared" si="226"/>
        <v>0</v>
      </c>
      <c r="EH151" s="6">
        <f t="shared" si="226"/>
        <v>0</v>
      </c>
      <c r="EI151" s="6">
        <f t="shared" si="226"/>
        <v>0</v>
      </c>
      <c r="EK151" s="146">
        <f t="shared" ref="EK151:EX151" si="227">SUM(EK136, -EK143)</f>
        <v>5.45E-2</v>
      </c>
      <c r="EL151" s="208">
        <f t="shared" si="227"/>
        <v>6.4100000000000004E-2</v>
      </c>
      <c r="EM151" s="179">
        <f t="shared" si="227"/>
        <v>7.7100000000000002E-2</v>
      </c>
      <c r="EN151" s="144">
        <f t="shared" si="227"/>
        <v>7.7899999999999997E-2</v>
      </c>
      <c r="EO151" s="120">
        <f t="shared" si="227"/>
        <v>8.8499999999999995E-2</v>
      </c>
      <c r="EP151" s="176">
        <f t="shared" si="227"/>
        <v>0.10680000000000001</v>
      </c>
      <c r="EQ151" s="146">
        <f t="shared" si="227"/>
        <v>0.1021</v>
      </c>
      <c r="ER151" s="120">
        <f t="shared" si="227"/>
        <v>0.10980000000000001</v>
      </c>
      <c r="ES151" s="179">
        <f t="shared" si="227"/>
        <v>0.114</v>
      </c>
      <c r="ET151" s="146">
        <f t="shared" si="227"/>
        <v>0.1217</v>
      </c>
      <c r="EU151" s="120">
        <f t="shared" si="227"/>
        <v>0.13589999999999999</v>
      </c>
      <c r="EV151" s="179">
        <f t="shared" si="227"/>
        <v>0.16689999999999999</v>
      </c>
      <c r="EW151" s="146">
        <f t="shared" si="227"/>
        <v>0.1653</v>
      </c>
      <c r="EX151" s="120">
        <f t="shared" si="227"/>
        <v>0.15570000000000001</v>
      </c>
      <c r="EY151" s="179">
        <f t="shared" ref="EY151:FT151" si="228">SUM(EY136, -EY143)</f>
        <v>0.17480000000000001</v>
      </c>
      <c r="EZ151" s="146">
        <f t="shared" si="228"/>
        <v>0.19219999999999998</v>
      </c>
      <c r="FA151" s="120">
        <f t="shared" si="228"/>
        <v>0.18240000000000001</v>
      </c>
      <c r="FB151" s="176">
        <f t="shared" si="228"/>
        <v>0.16189999999999999</v>
      </c>
      <c r="FC151" s="144">
        <f t="shared" si="228"/>
        <v>0.1686</v>
      </c>
      <c r="FD151" s="116">
        <f t="shared" si="228"/>
        <v>0.1686</v>
      </c>
      <c r="FE151" s="176">
        <f t="shared" si="228"/>
        <v>0.18159999999999998</v>
      </c>
      <c r="FF151" s="144">
        <f t="shared" si="228"/>
        <v>0.19919999999999999</v>
      </c>
      <c r="FG151" s="116">
        <f t="shared" si="228"/>
        <v>0.20219999999999999</v>
      </c>
      <c r="FH151" s="176">
        <f t="shared" si="228"/>
        <v>0.1968</v>
      </c>
      <c r="FI151" s="144">
        <f t="shared" si="228"/>
        <v>0.1757</v>
      </c>
      <c r="FJ151" s="116">
        <f t="shared" si="228"/>
        <v>0.17130000000000001</v>
      </c>
      <c r="FK151" s="176">
        <f t="shared" si="228"/>
        <v>0.16020000000000001</v>
      </c>
      <c r="FL151" s="144">
        <f t="shared" si="228"/>
        <v>0.1429</v>
      </c>
      <c r="FM151" s="116">
        <f t="shared" si="228"/>
        <v>0.1331</v>
      </c>
      <c r="FN151" s="176">
        <f t="shared" si="228"/>
        <v>0.13850000000000001</v>
      </c>
      <c r="FO151" s="144">
        <f t="shared" si="228"/>
        <v>0.14879999999999999</v>
      </c>
      <c r="FP151" s="116">
        <f t="shared" si="228"/>
        <v>0.1552</v>
      </c>
      <c r="FQ151" s="176">
        <f t="shared" si="228"/>
        <v>0.1757</v>
      </c>
      <c r="FR151" s="144">
        <f t="shared" ref="FR151:FS151" si="229">SUM(FR136, -FR143)</f>
        <v>0.19019999999999998</v>
      </c>
      <c r="FS151" s="116">
        <f t="shared" ref="FS151:FT151" si="230">SUM(FS136, -FS143)</f>
        <v>0.19350000000000001</v>
      </c>
      <c r="FT151" s="176">
        <f t="shared" ref="FT151:FU151" si="231">SUM(FT136, -FT143)</f>
        <v>0.18380000000000002</v>
      </c>
      <c r="FU151" s="144">
        <f t="shared" ref="FU151:FV151" si="232">SUM(FU136, -FU143)</f>
        <v>0.1928</v>
      </c>
      <c r="FV151" s="116">
        <f t="shared" ref="FV151:FW151" si="233">SUM(FV136, -FV143)</f>
        <v>0.17780000000000001</v>
      </c>
      <c r="FW151" s="176">
        <f t="shared" ref="FW151:FX151" si="234">SUM(FW136, -FW143)</f>
        <v>0.17929999999999999</v>
      </c>
      <c r="FX151" s="116">
        <f t="shared" si="234"/>
        <v>0.16489999999999999</v>
      </c>
      <c r="FY151" s="116">
        <f t="shared" ref="FY151" si="235">SUM(FY136, -FY143)</f>
        <v>0.18090000000000001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36">SUM(GU136, -GU143)</f>
        <v>0</v>
      </c>
      <c r="GV151" s="6">
        <f t="shared" si="236"/>
        <v>0</v>
      </c>
      <c r="GW151" s="6">
        <f t="shared" si="236"/>
        <v>0</v>
      </c>
      <c r="GX151" s="6">
        <f t="shared" si="236"/>
        <v>0</v>
      </c>
      <c r="GY151" s="6">
        <f t="shared" si="236"/>
        <v>0</v>
      </c>
      <c r="GZ151" s="6">
        <f t="shared" si="236"/>
        <v>0</v>
      </c>
      <c r="HA151" s="6">
        <f t="shared" si="236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37">SUM(JM136, -JM143)</f>
        <v>0</v>
      </c>
      <c r="JN151" s="6">
        <f t="shared" si="237"/>
        <v>0</v>
      </c>
      <c r="JO151" s="6">
        <f t="shared" si="237"/>
        <v>0</v>
      </c>
      <c r="JP151" s="6">
        <f t="shared" si="237"/>
        <v>0</v>
      </c>
      <c r="JQ151" s="6">
        <f t="shared" si="237"/>
        <v>0</v>
      </c>
      <c r="JR151" s="6">
        <f t="shared" si="237"/>
        <v>0</v>
      </c>
      <c r="JS151" s="6">
        <f t="shared" si="237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64" t="s">
        <v>55</v>
      </c>
      <c r="FM152" s="188" t="s">
        <v>55</v>
      </c>
      <c r="FN152" s="199" t="s">
        <v>55</v>
      </c>
      <c r="FO152" s="200" t="s">
        <v>67</v>
      </c>
      <c r="FP152" s="188" t="s">
        <v>55</v>
      </c>
      <c r="FQ152" s="199" t="s">
        <v>55</v>
      </c>
      <c r="FR152" s="163" t="s">
        <v>65</v>
      </c>
      <c r="FS152" s="123" t="s">
        <v>65</v>
      </c>
      <c r="FT152" s="182" t="s">
        <v>65</v>
      </c>
      <c r="FU152" s="164" t="s">
        <v>55</v>
      </c>
      <c r="FV152" s="188" t="s">
        <v>55</v>
      </c>
      <c r="FW152" s="199" t="s">
        <v>55</v>
      </c>
      <c r="FX152" s="122" t="s">
        <v>49</v>
      </c>
      <c r="FY152" s="122" t="s">
        <v>49</v>
      </c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38">SUM(BS137, -BS143)</f>
        <v>3.0700000000000002E-2</v>
      </c>
      <c r="BT153" s="120">
        <f t="shared" si="238"/>
        <v>0.04</v>
      </c>
      <c r="BU153" s="273">
        <f t="shared" si="238"/>
        <v>5.1200000000000002E-2</v>
      </c>
      <c r="BV153" s="144">
        <f t="shared" si="238"/>
        <v>7.3599999999999999E-2</v>
      </c>
      <c r="BW153" s="116">
        <f t="shared" si="238"/>
        <v>7.8399999999999997E-2</v>
      </c>
      <c r="BX153" s="176">
        <f t="shared" si="238"/>
        <v>7.8899999999999998E-2</v>
      </c>
      <c r="BY153" s="226">
        <f t="shared" si="238"/>
        <v>7.8299999999999995E-2</v>
      </c>
      <c r="BZ153" s="93">
        <f t="shared" si="238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39">SUM(CD136, -CD142)</f>
        <v>0.16889999999999999</v>
      </c>
      <c r="CE153" s="146">
        <f t="shared" si="239"/>
        <v>0.192</v>
      </c>
      <c r="CF153" s="120">
        <f t="shared" si="239"/>
        <v>0.17859999999999998</v>
      </c>
      <c r="CG153" s="179">
        <f t="shared" si="239"/>
        <v>0.18529999999999999</v>
      </c>
      <c r="CH153" s="146">
        <f t="shared" si="239"/>
        <v>0.18770000000000001</v>
      </c>
      <c r="CI153" s="120">
        <f t="shared" si="239"/>
        <v>0.20629999999999998</v>
      </c>
      <c r="CJ153" s="179">
        <f t="shared" si="239"/>
        <v>0.2006</v>
      </c>
      <c r="CK153" s="146">
        <f t="shared" si="239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40">SUM(CN136, -CN142)</f>
        <v>0.20479999999999998</v>
      </c>
      <c r="CO153" s="120">
        <f t="shared" si="240"/>
        <v>0.1968</v>
      </c>
      <c r="CP153" s="179">
        <f t="shared" si="240"/>
        <v>0.1893</v>
      </c>
      <c r="CQ153" s="144">
        <f t="shared" si="240"/>
        <v>0.1474</v>
      </c>
      <c r="CR153" s="116">
        <f t="shared" si="240"/>
        <v>0.15039999999999998</v>
      </c>
      <c r="CS153" s="176">
        <f t="shared" si="240"/>
        <v>0.1711</v>
      </c>
      <c r="CT153" s="146">
        <f t="shared" si="240"/>
        <v>0.15210000000000001</v>
      </c>
      <c r="CU153" s="116">
        <f t="shared" si="240"/>
        <v>0.1754</v>
      </c>
      <c r="CV153" s="179">
        <f t="shared" si="240"/>
        <v>0.16689999999999999</v>
      </c>
      <c r="CW153" s="146">
        <f t="shared" si="240"/>
        <v>0.1678</v>
      </c>
      <c r="CX153" s="120">
        <f>SUM(CX136, -CX142)</f>
        <v>0.1532</v>
      </c>
      <c r="CY153" s="176">
        <f t="shared" ref="CY153:DD153" si="241">SUM(CY136, -CY142)</f>
        <v>0.13570000000000002</v>
      </c>
      <c r="CZ153" s="146">
        <f t="shared" si="241"/>
        <v>0.12609999999999999</v>
      </c>
      <c r="DA153" s="120">
        <f t="shared" si="241"/>
        <v>0.1173</v>
      </c>
      <c r="DB153" s="176">
        <f t="shared" si="241"/>
        <v>0.14629999999999999</v>
      </c>
      <c r="DC153" s="144">
        <f t="shared" si="241"/>
        <v>0.15229999999999999</v>
      </c>
      <c r="DD153" s="116">
        <f t="shared" si="241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42">SUM(DR136, -DR142)</f>
        <v>0.16519999999999999</v>
      </c>
      <c r="DS153" s="116">
        <f t="shared" si="242"/>
        <v>0.20350000000000001</v>
      </c>
      <c r="DT153" s="176">
        <f t="shared" si="242"/>
        <v>0.1923</v>
      </c>
      <c r="DU153" s="144">
        <f t="shared" si="242"/>
        <v>0.2001</v>
      </c>
      <c r="DV153" s="116">
        <f t="shared" si="242"/>
        <v>0.2747</v>
      </c>
      <c r="DW153" s="176">
        <f t="shared" si="242"/>
        <v>0.27759999999999996</v>
      </c>
      <c r="DX153" s="116">
        <f t="shared" si="242"/>
        <v>0.26690000000000003</v>
      </c>
      <c r="DY153" s="116">
        <f t="shared" si="242"/>
        <v>0.26800000000000002</v>
      </c>
      <c r="DZ153" s="116">
        <f t="shared" si="242"/>
        <v>0.29530000000000001</v>
      </c>
      <c r="EA153" s="6">
        <f t="shared" si="242"/>
        <v>0</v>
      </c>
      <c r="EB153" s="6">
        <f t="shared" si="242"/>
        <v>0</v>
      </c>
      <c r="EC153" s="6">
        <f t="shared" si="242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43">SUM(EK137, -EK143)</f>
        <v>4.36E-2</v>
      </c>
      <c r="EL153" s="116">
        <f t="shared" si="243"/>
        <v>5.7700000000000001E-2</v>
      </c>
      <c r="EM153" s="179">
        <f t="shared" si="243"/>
        <v>7.2899999999999993E-2</v>
      </c>
      <c r="EN153" s="146">
        <f t="shared" si="243"/>
        <v>7.4400000000000008E-2</v>
      </c>
      <c r="EO153" s="116">
        <f t="shared" si="243"/>
        <v>8.5499999999999993E-2</v>
      </c>
      <c r="EP153" s="179">
        <f t="shared" si="243"/>
        <v>8.4000000000000005E-2</v>
      </c>
      <c r="EQ153" s="144">
        <f t="shared" si="243"/>
        <v>9.01E-2</v>
      </c>
      <c r="ER153" s="116">
        <f t="shared" si="243"/>
        <v>9.9900000000000003E-2</v>
      </c>
      <c r="ES153" s="176">
        <f t="shared" si="243"/>
        <v>0.112</v>
      </c>
      <c r="ET153" s="144">
        <f t="shared" si="243"/>
        <v>9.5000000000000001E-2</v>
      </c>
      <c r="EU153" s="116">
        <f t="shared" si="243"/>
        <v>0.1108</v>
      </c>
      <c r="EV153" s="179">
        <f t="shared" si="243"/>
        <v>0.13300000000000001</v>
      </c>
      <c r="EW153" s="144">
        <f t="shared" si="243"/>
        <v>0.14560000000000001</v>
      </c>
      <c r="EX153" s="116">
        <f t="shared" si="243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48">
        <f>SUM(FL137, -FL143)</f>
        <v>0.11979999999999999</v>
      </c>
      <c r="FM153" s="118">
        <f>SUM(FM137, -FM143)</f>
        <v>0.1094</v>
      </c>
      <c r="FN153" s="178">
        <f>SUM(FN137, -FN143)</f>
        <v>0.10779999999999999</v>
      </c>
      <c r="FO153" s="166">
        <f>SUM(FO136, -FO142)</f>
        <v>0.10070000000000001</v>
      </c>
      <c r="FP153" s="118">
        <f>SUM(FP137, -FP143)</f>
        <v>0.1177</v>
      </c>
      <c r="FQ153" s="178">
        <f>SUM(FQ137, -FQ143)</f>
        <v>0.1452</v>
      </c>
      <c r="FR153" s="146">
        <f>SUM(FR137, -FR143)</f>
        <v>0.1351</v>
      </c>
      <c r="FS153" s="120">
        <f>SUM(FS137, -FS143)</f>
        <v>0.13109999999999999</v>
      </c>
      <c r="FT153" s="179">
        <f>SUM(FT137, -FT143)</f>
        <v>0.13150000000000001</v>
      </c>
      <c r="FU153" s="148">
        <f>SUM(FU137, -FU143)</f>
        <v>0.1341</v>
      </c>
      <c r="FV153" s="118">
        <f>SUM(FV137, -FV143)</f>
        <v>0.123</v>
      </c>
      <c r="FW153" s="178">
        <f>SUM(FW137, -FW143)</f>
        <v>0.12479999999999999</v>
      </c>
      <c r="FX153" s="120">
        <f>SUM(FX137, -FX143)</f>
        <v>0.12470000000000001</v>
      </c>
      <c r="FY153" s="120">
        <f>SUM(FY137, -FY143)</f>
        <v>0.13250000000000001</v>
      </c>
      <c r="FZ153" s="6">
        <f>SUM(FZ136, -FZ140)</f>
        <v>0</v>
      </c>
      <c r="GA153" s="6">
        <f>SUM(GA136, -GA140)</f>
        <v>0</v>
      </c>
      <c r="GB153" s="6">
        <f>SUM(GB136, -GB140)</f>
        <v>0</v>
      </c>
      <c r="GC153" s="6">
        <f>SUM(GC136, -GC140)</f>
        <v>0</v>
      </c>
      <c r="GD153" s="6">
        <f>SUM(GD136, -GD140,)</f>
        <v>0</v>
      </c>
      <c r="GE153" s="6">
        <f>SUM(GE141, -GE143)</f>
        <v>0</v>
      </c>
      <c r="GF153" s="6">
        <f>SUM(GF136, -GF140)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200" t="s">
        <v>59</v>
      </c>
      <c r="FM154" s="119" t="s">
        <v>42</v>
      </c>
      <c r="FN154" s="180" t="s">
        <v>42</v>
      </c>
      <c r="FO154" s="200" t="s">
        <v>59</v>
      </c>
      <c r="FP154" s="168" t="s">
        <v>59</v>
      </c>
      <c r="FQ154" s="180" t="s">
        <v>42</v>
      </c>
      <c r="FR154" s="164" t="s">
        <v>55</v>
      </c>
      <c r="FS154" s="188" t="s">
        <v>55</v>
      </c>
      <c r="FT154" s="199" t="s">
        <v>55</v>
      </c>
      <c r="FU154" s="163" t="s">
        <v>65</v>
      </c>
      <c r="FV154" s="122" t="s">
        <v>49</v>
      </c>
      <c r="FW154" s="183" t="s">
        <v>49</v>
      </c>
      <c r="FX154" s="188" t="s">
        <v>55</v>
      </c>
      <c r="FY154" s="123" t="s">
        <v>65</v>
      </c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44">SUM(CD137, -CD143)</f>
        <v>0.1298</v>
      </c>
      <c r="CE155" s="146">
        <f t="shared" si="244"/>
        <v>0.1429</v>
      </c>
      <c r="CF155" s="115">
        <f t="shared" si="244"/>
        <v>0.126</v>
      </c>
      <c r="CG155" s="175">
        <f t="shared" si="244"/>
        <v>0.12959999999999999</v>
      </c>
      <c r="CH155" s="144">
        <f t="shared" si="244"/>
        <v>0.1366</v>
      </c>
      <c r="CI155" s="120">
        <f t="shared" si="244"/>
        <v>0.14180000000000001</v>
      </c>
      <c r="CJ155" s="176">
        <f t="shared" si="244"/>
        <v>0.14780000000000001</v>
      </c>
      <c r="CK155" s="144">
        <f t="shared" si="244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45">SUM(CR136, -CR141)</f>
        <v>0.11309999999999999</v>
      </c>
      <c r="CS155" s="179">
        <f t="shared" si="245"/>
        <v>0.1384</v>
      </c>
      <c r="CT155" s="146">
        <f t="shared" si="245"/>
        <v>0.1246</v>
      </c>
      <c r="CU155" s="120">
        <f t="shared" si="245"/>
        <v>0.1623</v>
      </c>
      <c r="CV155" s="176">
        <f t="shared" si="245"/>
        <v>0.13750000000000001</v>
      </c>
      <c r="CW155" s="144">
        <f t="shared" si="245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46">SUM(DT136, -DT141)</f>
        <v>0.1739</v>
      </c>
      <c r="DU155" s="146">
        <f t="shared" si="246"/>
        <v>0.17580000000000001</v>
      </c>
      <c r="DV155" s="118">
        <f t="shared" si="246"/>
        <v>0.21129999999999999</v>
      </c>
      <c r="DW155" s="179">
        <f t="shared" si="246"/>
        <v>0.22099999999999997</v>
      </c>
      <c r="DX155" s="118">
        <f t="shared" si="246"/>
        <v>0.20910000000000001</v>
      </c>
      <c r="DY155" s="118">
        <f t="shared" si="246"/>
        <v>0.21890000000000001</v>
      </c>
      <c r="DZ155" s="118">
        <f t="shared" si="246"/>
        <v>0.2334</v>
      </c>
      <c r="EA155" s="6">
        <f t="shared" si="246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47">SUM(EK138, -EK143)</f>
        <v>3.4200000000000001E-2</v>
      </c>
      <c r="EL155" s="120">
        <f t="shared" si="247"/>
        <v>5.4199999999999998E-2</v>
      </c>
      <c r="EM155" s="179">
        <f t="shared" si="247"/>
        <v>6.9499999999999992E-2</v>
      </c>
      <c r="EN155" s="148">
        <f t="shared" si="247"/>
        <v>7.0900000000000005E-2</v>
      </c>
      <c r="EO155" s="120">
        <f t="shared" si="247"/>
        <v>8.3599999999999994E-2</v>
      </c>
      <c r="EP155" s="179">
        <f t="shared" si="247"/>
        <v>8.2400000000000001E-2</v>
      </c>
      <c r="EQ155" s="146">
        <f t="shared" si="247"/>
        <v>8.5699999999999998E-2</v>
      </c>
      <c r="ER155" s="120">
        <f t="shared" si="247"/>
        <v>8.8999999999999996E-2</v>
      </c>
      <c r="ES155" s="179">
        <f t="shared" si="247"/>
        <v>0.10600000000000001</v>
      </c>
      <c r="ET155" s="146">
        <f t="shared" si="247"/>
        <v>8.6499999999999994E-2</v>
      </c>
      <c r="EU155" s="120">
        <f t="shared" si="247"/>
        <v>9.8500000000000004E-2</v>
      </c>
      <c r="EV155" s="176">
        <f t="shared" si="247"/>
        <v>0.13159999999999999</v>
      </c>
      <c r="EW155" s="146">
        <f t="shared" si="247"/>
        <v>0.13169999999999998</v>
      </c>
      <c r="EX155" s="120">
        <f t="shared" si="247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53">
        <f>SUM(FL136, -FL142)</f>
        <v>0.10010000000000001</v>
      </c>
      <c r="FM155" s="120">
        <f>SUM(FM138, -FM143)</f>
        <v>0.10819999999999999</v>
      </c>
      <c r="FN155" s="179">
        <f>SUM(FN138, -FN143)</f>
        <v>0.10589999999999999</v>
      </c>
      <c r="FO155" s="153">
        <f>SUM(FO136, -FO141)</f>
        <v>0.1004</v>
      </c>
      <c r="FP155" s="115">
        <f>SUM(FP136, -FP142)</f>
        <v>0.1026</v>
      </c>
      <c r="FQ155" s="179">
        <f>SUM(FQ138, -FQ143)</f>
        <v>0.1137</v>
      </c>
      <c r="FR155" s="148">
        <f>SUM(FR138, -FR143)</f>
        <v>0.1313</v>
      </c>
      <c r="FS155" s="118">
        <f>SUM(FS138, -FS143)</f>
        <v>0.12870000000000001</v>
      </c>
      <c r="FT155" s="178">
        <f>SUM(FT138, -FT143)</f>
        <v>0.1217</v>
      </c>
      <c r="FU155" s="146">
        <f>SUM(FU138, -FU143)</f>
        <v>0.12890000000000001</v>
      </c>
      <c r="FV155" s="120">
        <f>SUM(FV138, -FV143)</f>
        <v>0.1139</v>
      </c>
      <c r="FW155" s="179">
        <f>SUM(FW138, -FW143)</f>
        <v>0.1202</v>
      </c>
      <c r="FX155" s="118">
        <f>SUM(FX138, -FX143)</f>
        <v>0.1245</v>
      </c>
      <c r="FY155" s="120">
        <f>SUM(FY138, -FY143)</f>
        <v>0.1231</v>
      </c>
      <c r="FZ155" s="6">
        <f>SUM(FZ141, -FZ143)</f>
        <v>0</v>
      </c>
      <c r="GA155" s="6">
        <f>SUM(GA136, -GA142)</f>
        <v>0</v>
      </c>
      <c r="GB155" s="6">
        <f>SUM(GB141, -GB143)</f>
        <v>0</v>
      </c>
      <c r="GC155" s="6">
        <f>SUM(GC141, -GC143)</f>
        <v>0</v>
      </c>
      <c r="GD155" s="6">
        <f>SUM(GD141, -GD143)</f>
        <v>0</v>
      </c>
      <c r="GE155" s="6">
        <f>SUM(GE136, -GE140)</f>
        <v>0</v>
      </c>
      <c r="GF155" s="6">
        <f>SUM(GF141,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58" t="s">
        <v>42</v>
      </c>
      <c r="FM156" s="168" t="s">
        <v>59</v>
      </c>
      <c r="FN156" s="186" t="s">
        <v>59</v>
      </c>
      <c r="FO156" s="164" t="s">
        <v>55</v>
      </c>
      <c r="FP156" s="119" t="s">
        <v>42</v>
      </c>
      <c r="FQ156" s="182" t="s">
        <v>65</v>
      </c>
      <c r="FR156" s="200" t="s">
        <v>67</v>
      </c>
      <c r="FS156" s="122" t="s">
        <v>49</v>
      </c>
      <c r="FT156" s="183" t="s">
        <v>49</v>
      </c>
      <c r="FU156" s="154" t="s">
        <v>49</v>
      </c>
      <c r="FV156" s="123" t="s">
        <v>65</v>
      </c>
      <c r="FW156" s="182" t="s">
        <v>65</v>
      </c>
      <c r="FX156" s="119" t="s">
        <v>42</v>
      </c>
      <c r="FY156" s="119" t="s">
        <v>42</v>
      </c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48">SUM(CS136, -CS140)</f>
        <v>0.1366</v>
      </c>
      <c r="CT157" s="148">
        <f t="shared" si="248"/>
        <v>0.11610000000000001</v>
      </c>
      <c r="CU157" s="118">
        <f t="shared" si="248"/>
        <v>0.1227</v>
      </c>
      <c r="CV157" s="179">
        <f t="shared" si="248"/>
        <v>0.10390000000000001</v>
      </c>
      <c r="CW157" s="146">
        <f t="shared" si="248"/>
        <v>0.1137</v>
      </c>
      <c r="CX157" s="116">
        <f t="shared" si="248"/>
        <v>0.10830000000000001</v>
      </c>
      <c r="CY157" s="178">
        <f t="shared" si="248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49">SUM(DT136, -DT140)</f>
        <v>0.15329999999999999</v>
      </c>
      <c r="DU157" s="148">
        <f t="shared" si="249"/>
        <v>0.15840000000000001</v>
      </c>
      <c r="DV157" s="120">
        <f t="shared" si="249"/>
        <v>0.20019999999999999</v>
      </c>
      <c r="DW157" s="178">
        <f t="shared" si="249"/>
        <v>0.21889999999999998</v>
      </c>
      <c r="DX157" s="118">
        <f t="shared" si="249"/>
        <v>0.17419999999999999</v>
      </c>
      <c r="DY157" s="118">
        <f t="shared" si="249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50">SUM(EC142, -EC153)</f>
        <v>0</v>
      </c>
      <c r="ED157" s="6">
        <f t="shared" si="250"/>
        <v>0</v>
      </c>
      <c r="EE157" s="6">
        <f t="shared" si="250"/>
        <v>0</v>
      </c>
      <c r="EF157" s="6">
        <f t="shared" si="250"/>
        <v>0</v>
      </c>
      <c r="EG157" s="6">
        <f t="shared" si="250"/>
        <v>0</v>
      </c>
      <c r="EH157" s="6">
        <f t="shared" si="250"/>
        <v>0</v>
      </c>
      <c r="EI157" s="6">
        <f t="shared" si="250"/>
        <v>0</v>
      </c>
      <c r="EK157" s="246">
        <f t="shared" ref="EK157:EX157" si="251">SUM(EK139, -EK143)</f>
        <v>3.3999999999999996E-2</v>
      </c>
      <c r="EL157" s="247">
        <f t="shared" si="251"/>
        <v>4.0599999999999997E-2</v>
      </c>
      <c r="EM157" s="176">
        <f t="shared" si="251"/>
        <v>6.6900000000000001E-2</v>
      </c>
      <c r="EN157" s="146">
        <f t="shared" si="251"/>
        <v>6.8200000000000011E-2</v>
      </c>
      <c r="EO157" s="120">
        <f t="shared" si="251"/>
        <v>6.6400000000000001E-2</v>
      </c>
      <c r="EP157" s="179">
        <f t="shared" si="251"/>
        <v>7.690000000000001E-2</v>
      </c>
      <c r="EQ157" s="146">
        <f t="shared" si="251"/>
        <v>8.4999999999999992E-2</v>
      </c>
      <c r="ER157" s="120">
        <f t="shared" si="251"/>
        <v>8.5699999999999998E-2</v>
      </c>
      <c r="ES157" s="178">
        <f t="shared" si="251"/>
        <v>7.6100000000000001E-2</v>
      </c>
      <c r="ET157" s="146">
        <f t="shared" si="251"/>
        <v>7.8099999999999989E-2</v>
      </c>
      <c r="EU157" s="120">
        <f t="shared" si="251"/>
        <v>9.3700000000000006E-2</v>
      </c>
      <c r="EV157" s="179">
        <f t="shared" si="251"/>
        <v>0.12759999999999999</v>
      </c>
      <c r="EW157" s="146">
        <f t="shared" si="251"/>
        <v>0.12789999999999999</v>
      </c>
      <c r="EX157" s="120">
        <f t="shared" si="251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46">
        <f>SUM(FL138, -FL143)</f>
        <v>9.7899999999999987E-2</v>
      </c>
      <c r="FM157" s="115">
        <f>SUM(FM136, -FM142)</f>
        <v>8.2699999999999996E-2</v>
      </c>
      <c r="FN157" s="175">
        <f>SUM(FN136, -FN142)</f>
        <v>8.1100000000000005E-2</v>
      </c>
      <c r="FO157" s="148">
        <f>SUM(FO137, -FO143)</f>
        <v>9.4E-2</v>
      </c>
      <c r="FP157" s="120">
        <f>SUM(FP138, -FP143)</f>
        <v>0.1009</v>
      </c>
      <c r="FQ157" s="179">
        <f>SUM(FQ139, -FQ143)</f>
        <v>0.1114</v>
      </c>
      <c r="FR157" s="166">
        <f>SUM(FR136, -FR142)</f>
        <v>0.1241</v>
      </c>
      <c r="FS157" s="120">
        <f>SUM(FS139, -FS143)</f>
        <v>0.12040000000000001</v>
      </c>
      <c r="FT157" s="179">
        <f>SUM(FT139, -FT143)</f>
        <v>0.11360000000000001</v>
      </c>
      <c r="FU157" s="146">
        <f>SUM(FU139, -FU143)</f>
        <v>0.12390000000000001</v>
      </c>
      <c r="FV157" s="120">
        <f>SUM(FV139, -FV143)</f>
        <v>0.1096</v>
      </c>
      <c r="FW157" s="179">
        <f>SUM(FW139, -FW143)</f>
        <v>0.10829999999999999</v>
      </c>
      <c r="FX157" s="120">
        <f>SUM(FX139, -FX143)</f>
        <v>0.1103</v>
      </c>
      <c r="FY157" s="120">
        <f>SUM(FY139, -FY143)</f>
        <v>0.1153</v>
      </c>
      <c r="FZ157" s="6">
        <f>SUM(FZ140, -FZ153)</f>
        <v>0</v>
      </c>
      <c r="GA157" s="6">
        <f>SUM(GA140, -GA153,)</f>
        <v>0</v>
      </c>
      <c r="GB157" s="6">
        <f>SUM(GB140, -GB153,)</f>
        <v>0</v>
      </c>
      <c r="GC157" s="6">
        <f>SUM(GC140, -GC153)</f>
        <v>0</v>
      </c>
      <c r="GD157" s="6">
        <f>SUM(GD140, -GD153)</f>
        <v>0</v>
      </c>
      <c r="GE157" s="6">
        <f>SUM(GE140, -GE153)</f>
        <v>0</v>
      </c>
      <c r="GF157" s="6">
        <f>SUM(GF140,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52">SUM(GU142, -GU153)</f>
        <v>0</v>
      </c>
      <c r="GV157" s="6">
        <f t="shared" si="252"/>
        <v>0</v>
      </c>
      <c r="GW157" s="6">
        <f t="shared" si="252"/>
        <v>0</v>
      </c>
      <c r="GX157" s="6">
        <f t="shared" si="252"/>
        <v>0</v>
      </c>
      <c r="GY157" s="6">
        <f t="shared" si="252"/>
        <v>0</v>
      </c>
      <c r="GZ157" s="6">
        <f t="shared" si="252"/>
        <v>0</v>
      </c>
      <c r="HA157" s="6">
        <f t="shared" si="252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53">SUM(JM142, -JM153)</f>
        <v>0</v>
      </c>
      <c r="JN157" s="6">
        <f t="shared" si="253"/>
        <v>0</v>
      </c>
      <c r="JO157" s="6">
        <f t="shared" si="253"/>
        <v>0</v>
      </c>
      <c r="JP157" s="6">
        <f t="shared" si="253"/>
        <v>0</v>
      </c>
      <c r="JQ157" s="6">
        <f t="shared" si="253"/>
        <v>0</v>
      </c>
      <c r="JR157" s="6">
        <f t="shared" si="253"/>
        <v>0</v>
      </c>
      <c r="JS157" s="6">
        <f t="shared" si="253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54" t="s">
        <v>49</v>
      </c>
      <c r="FM158" s="122" t="s">
        <v>49</v>
      </c>
      <c r="FN158" s="183" t="s">
        <v>49</v>
      </c>
      <c r="FO158" s="158" t="s">
        <v>42</v>
      </c>
      <c r="FP158" s="168" t="s">
        <v>67</v>
      </c>
      <c r="FQ158" s="183" t="s">
        <v>49</v>
      </c>
      <c r="FR158" s="200" t="s">
        <v>59</v>
      </c>
      <c r="FS158" s="168" t="s">
        <v>67</v>
      </c>
      <c r="FT158" s="180" t="s">
        <v>42</v>
      </c>
      <c r="FU158" s="158" t="s">
        <v>42</v>
      </c>
      <c r="FV158" s="119" t="s">
        <v>42</v>
      </c>
      <c r="FW158" s="180" t="s">
        <v>42</v>
      </c>
      <c r="FX158" s="123" t="s">
        <v>65</v>
      </c>
      <c r="FY158" s="121" t="s">
        <v>60</v>
      </c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54">SUM(EM140, -EM143)</f>
        <v>6.1199999999999997E-2</v>
      </c>
      <c r="EN159" s="146">
        <f t="shared" si="254"/>
        <v>6.59E-2</v>
      </c>
      <c r="EO159" s="120">
        <f t="shared" si="254"/>
        <v>6.0899999999999996E-2</v>
      </c>
      <c r="EP159" s="179">
        <f t="shared" si="254"/>
        <v>6.5100000000000005E-2</v>
      </c>
      <c r="EQ159" s="146">
        <f t="shared" si="254"/>
        <v>7.3899999999999993E-2</v>
      </c>
      <c r="ER159" s="120">
        <f t="shared" si="254"/>
        <v>8.3799999999999999E-2</v>
      </c>
      <c r="ES159" s="179">
        <f t="shared" si="254"/>
        <v>7.3900000000000007E-2</v>
      </c>
      <c r="ET159" s="146">
        <f t="shared" si="254"/>
        <v>6.54E-2</v>
      </c>
      <c r="EU159" s="120">
        <f t="shared" si="254"/>
        <v>8.0799999999999997E-2</v>
      </c>
      <c r="EV159" s="178">
        <f t="shared" si="254"/>
        <v>0.12440000000000001</v>
      </c>
      <c r="EW159" s="148">
        <f t="shared" si="254"/>
        <v>0.1201</v>
      </c>
      <c r="EX159" s="120">
        <f t="shared" si="254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46">
        <f>SUM(FL139, -FL143)</f>
        <v>8.0199999999999994E-2</v>
      </c>
      <c r="FM159" s="120">
        <f>SUM(FM139, -FM143)</f>
        <v>7.5600000000000001E-2</v>
      </c>
      <c r="FN159" s="179">
        <f>SUM(FN139, -FN143)</f>
        <v>7.8100000000000003E-2</v>
      </c>
      <c r="FO159" s="146">
        <f>SUM(FO138, -FO143)</f>
        <v>8.589999999999999E-2</v>
      </c>
      <c r="FP159" s="208">
        <f>SUM(FP136, -FP141)</f>
        <v>9.4899999999999998E-2</v>
      </c>
      <c r="FQ159" s="179">
        <f>SUM(FQ140, -FQ143)</f>
        <v>0.10349999999999999</v>
      </c>
      <c r="FR159" s="153">
        <f>SUM(FR136, -FR141)</f>
        <v>0.12390000000000001</v>
      </c>
      <c r="FS159" s="208">
        <f>SUM(FS136, -FS142)</f>
        <v>0.1179</v>
      </c>
      <c r="FT159" s="179">
        <f>SUM(FT140, -FT143)</f>
        <v>0.11080000000000001</v>
      </c>
      <c r="FU159" s="146">
        <f>SUM(FU140, -FU143)</f>
        <v>0.1106</v>
      </c>
      <c r="FV159" s="120">
        <f>SUM(FV140, -FV143)</f>
        <v>9.7700000000000009E-2</v>
      </c>
      <c r="FW159" s="179">
        <f>SUM(FW140, -FW143)</f>
        <v>0.10579999999999999</v>
      </c>
      <c r="FX159" s="120">
        <f>SUM(FX140, -FX143)</f>
        <v>0.1053</v>
      </c>
      <c r="FY159" s="120">
        <f>SUM(FY140, -FY143)</f>
        <v>0.10680000000000001</v>
      </c>
      <c r="FZ159" s="6">
        <f>SUM(FZ140, -FZ152)</f>
        <v>0</v>
      </c>
      <c r="GA159" s="6">
        <f>SUM(GA140, -GA152)</f>
        <v>0</v>
      </c>
      <c r="GB159" s="6">
        <f>SUM(GB140, -GB152)</f>
        <v>0</v>
      </c>
      <c r="GC159" s="6">
        <f>SUM(GC140, -GC152)</f>
        <v>0</v>
      </c>
      <c r="GD159" s="6">
        <f>SUM(GD140, -GD152,)</f>
        <v>0</v>
      </c>
      <c r="GE159" s="6">
        <f>SUM(GE143, -GE153)</f>
        <v>0</v>
      </c>
      <c r="GF159" s="6">
        <f>SUM(GF140,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200" t="s">
        <v>64</v>
      </c>
      <c r="FM160" s="114" t="s">
        <v>70</v>
      </c>
      <c r="FN160" s="182" t="s">
        <v>65</v>
      </c>
      <c r="FO160" s="163" t="s">
        <v>65</v>
      </c>
      <c r="FP160" s="123" t="s">
        <v>65</v>
      </c>
      <c r="FQ160" s="186" t="s">
        <v>59</v>
      </c>
      <c r="FR160" s="154" t="s">
        <v>49</v>
      </c>
      <c r="FS160" s="168" t="s">
        <v>59</v>
      </c>
      <c r="FT160" s="186" t="s">
        <v>59</v>
      </c>
      <c r="FU160" s="200" t="s">
        <v>59</v>
      </c>
      <c r="FV160" s="168" t="s">
        <v>59</v>
      </c>
      <c r="FW160" s="184" t="s">
        <v>60</v>
      </c>
      <c r="FX160" s="121" t="s">
        <v>60</v>
      </c>
      <c r="FY160" s="188" t="s">
        <v>55</v>
      </c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52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46">
        <f>SUM(FL136, -FL141)</f>
        <v>7.8600000000000003E-2</v>
      </c>
      <c r="FM161" s="120">
        <f>SUM(FM140, -FM143)</f>
        <v>7.46E-2</v>
      </c>
      <c r="FN161" s="179">
        <f>SUM(FN140, -FN143)</f>
        <v>7.7299999999999994E-2</v>
      </c>
      <c r="FO161" s="146">
        <f>SUM(FO139, -FO143)</f>
        <v>8.3099999999999993E-2</v>
      </c>
      <c r="FP161" s="120">
        <f>SUM(FP139, -FP143)</f>
        <v>8.9300000000000004E-2</v>
      </c>
      <c r="FQ161" s="175">
        <f>SUM(FQ136, -FQ142)</f>
        <v>9.7000000000000003E-2</v>
      </c>
      <c r="FR161" s="146">
        <f>SUM(FR139, -FR143)</f>
        <v>0.10139999999999999</v>
      </c>
      <c r="FS161" s="115">
        <f>SUM(FS136, -FS141)</f>
        <v>0.1067</v>
      </c>
      <c r="FT161" s="175">
        <f>SUM(FT136, -FT142)</f>
        <v>9.7699999999999995E-2</v>
      </c>
      <c r="FU161" s="153">
        <f>SUM(FU136, -FU142)</f>
        <v>0.1013</v>
      </c>
      <c r="FV161" s="115">
        <f>SUM(FV136, -FV142)</f>
        <v>9.64E-2</v>
      </c>
      <c r="FW161" s="179">
        <f>SUM(FW141, -FW143)</f>
        <v>9.6999999999999989E-2</v>
      </c>
      <c r="FX161" s="120">
        <f>SUM(FX141, -FX143)</f>
        <v>9.9699999999999997E-2</v>
      </c>
      <c r="FY161" s="118">
        <f>SUM(FY141, -FY143)</f>
        <v>0.10600000000000001</v>
      </c>
      <c r="FZ161" s="6">
        <f>SUM(FZ143, -FZ153)</f>
        <v>0</v>
      </c>
      <c r="GA161" s="6">
        <f>SUM(GA140,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SUM(GE140,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52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64" t="s">
        <v>51</v>
      </c>
      <c r="FM162" s="168" t="s">
        <v>64</v>
      </c>
      <c r="FN162" s="186" t="s">
        <v>67</v>
      </c>
      <c r="FO162" s="200" t="s">
        <v>48</v>
      </c>
      <c r="FP162" s="122" t="s">
        <v>49</v>
      </c>
      <c r="FQ162" s="174" t="s">
        <v>70</v>
      </c>
      <c r="FR162" s="158" t="s">
        <v>42</v>
      </c>
      <c r="FS162" s="119" t="s">
        <v>42</v>
      </c>
      <c r="FT162" s="186" t="s">
        <v>67</v>
      </c>
      <c r="FU162" s="152" t="s">
        <v>70</v>
      </c>
      <c r="FV162" s="168" t="s">
        <v>67</v>
      </c>
      <c r="FW162" s="186" t="s">
        <v>67</v>
      </c>
      <c r="FX162" s="168" t="s">
        <v>67</v>
      </c>
      <c r="FY162" s="168" t="s">
        <v>67</v>
      </c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52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55">SUM(EC152, -EC159)</f>
        <v>0</v>
      </c>
      <c r="ED163" s="6">
        <f t="shared" si="255"/>
        <v>0</v>
      </c>
      <c r="EE163" s="6">
        <f t="shared" si="255"/>
        <v>0</v>
      </c>
      <c r="EF163" s="6">
        <f t="shared" si="255"/>
        <v>0</v>
      </c>
      <c r="EG163" s="6">
        <f t="shared" si="255"/>
        <v>0</v>
      </c>
      <c r="EH163" s="6">
        <f t="shared" si="255"/>
        <v>0</v>
      </c>
      <c r="EI163" s="6">
        <f t="shared" si="255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46">
        <f>SUM(FL137, -FL142)</f>
        <v>7.6999999999999999E-2</v>
      </c>
      <c r="FM163" s="120">
        <f>SUM(FM136, -FM141)</f>
        <v>6.9199999999999998E-2</v>
      </c>
      <c r="FN163" s="187">
        <f>SUM(FN136, -FN141)</f>
        <v>7.2300000000000003E-2</v>
      </c>
      <c r="FO163" s="146">
        <f>SUM(FO136, -FO140)</f>
        <v>7.7100000000000002E-2</v>
      </c>
      <c r="FP163" s="120">
        <f>SUM(FP140, -FP143)</f>
        <v>8.72E-2</v>
      </c>
      <c r="FQ163" s="179">
        <f>SUM(FQ141, -FQ143)</f>
        <v>8.8599999999999998E-2</v>
      </c>
      <c r="FR163" s="146">
        <f>SUM(FR140, -FR143)</f>
        <v>9.8399999999999987E-2</v>
      </c>
      <c r="FS163" s="120">
        <f>SUM(FS140, -FS143)</f>
        <v>0.1055</v>
      </c>
      <c r="FT163" s="187">
        <f>SUM(FT136, -FT141)</f>
        <v>9.6099999999999991E-2</v>
      </c>
      <c r="FU163" s="146">
        <f>SUM(FU141, -FU143)</f>
        <v>9.9000000000000005E-2</v>
      </c>
      <c r="FV163" s="208">
        <f>SUM(FV136, -FV141)</f>
        <v>9.3199999999999991E-2</v>
      </c>
      <c r="FW163" s="187">
        <f>SUM(FW136, -FW142)</f>
        <v>9.4699999999999993E-2</v>
      </c>
      <c r="FX163" s="208">
        <f>SUM(FX136, -FX142)</f>
        <v>8.7900000000000006E-2</v>
      </c>
      <c r="FY163" s="208">
        <f>SUM(FY136, -FY142)</f>
        <v>9.9099999999999994E-2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56">SUM(GU152, -GU159)</f>
        <v>0</v>
      </c>
      <c r="GV163" s="6">
        <f t="shared" si="256"/>
        <v>0</v>
      </c>
      <c r="GW163" s="6">
        <f t="shared" si="256"/>
        <v>0</v>
      </c>
      <c r="GX163" s="6">
        <f t="shared" si="256"/>
        <v>0</v>
      </c>
      <c r="GY163" s="6">
        <f t="shared" si="256"/>
        <v>0</v>
      </c>
      <c r="GZ163" s="6">
        <f t="shared" si="256"/>
        <v>0</v>
      </c>
      <c r="HA163" s="6">
        <f t="shared" si="256"/>
        <v>0</v>
      </c>
      <c r="HC163" s="6">
        <f t="shared" ref="HC163:HH163" si="257">SUM(HC152, -HC159)</f>
        <v>0</v>
      </c>
      <c r="HD163" s="6">
        <f t="shared" si="257"/>
        <v>0</v>
      </c>
      <c r="HE163" s="6">
        <f t="shared" si="257"/>
        <v>0</v>
      </c>
      <c r="HF163" s="6">
        <f t="shared" si="257"/>
        <v>0</v>
      </c>
      <c r="HG163" s="6">
        <f t="shared" si="257"/>
        <v>0</v>
      </c>
      <c r="HH163" s="6">
        <f t="shared" si="257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58">SUM(JM152, -JM159)</f>
        <v>0</v>
      </c>
      <c r="JN163" s="6">
        <f t="shared" si="258"/>
        <v>0</v>
      </c>
      <c r="JO163" s="6">
        <f t="shared" si="258"/>
        <v>0</v>
      </c>
      <c r="JP163" s="6">
        <f t="shared" si="258"/>
        <v>0</v>
      </c>
      <c r="JQ163" s="6">
        <f t="shared" si="258"/>
        <v>0</v>
      </c>
      <c r="JR163" s="6">
        <f t="shared" si="258"/>
        <v>0</v>
      </c>
      <c r="JS163" s="6">
        <f t="shared" si="258"/>
        <v>0</v>
      </c>
    </row>
    <row r="164" spans="52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200" t="s">
        <v>67</v>
      </c>
      <c r="FM164" s="123" t="s">
        <v>65</v>
      </c>
      <c r="FN164" s="174" t="s">
        <v>70</v>
      </c>
      <c r="FO164" s="154" t="s">
        <v>49</v>
      </c>
      <c r="FP164" s="168" t="s">
        <v>48</v>
      </c>
      <c r="FQ164" s="186" t="s">
        <v>67</v>
      </c>
      <c r="FR164" s="200" t="s">
        <v>41</v>
      </c>
      <c r="FS164" s="168" t="s">
        <v>41</v>
      </c>
      <c r="FT164" s="174" t="s">
        <v>70</v>
      </c>
      <c r="FU164" s="200" t="s">
        <v>67</v>
      </c>
      <c r="FV164" s="114" t="s">
        <v>70</v>
      </c>
      <c r="FW164" s="174" t="s">
        <v>70</v>
      </c>
      <c r="FX164" s="114" t="s">
        <v>70</v>
      </c>
      <c r="FY164" s="114" t="s">
        <v>70</v>
      </c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52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166">
        <f>SUM(FL136, -FL140)</f>
        <v>7.640000000000001E-2</v>
      </c>
      <c r="FM165" s="120">
        <f>SUM(FM141, -FM143)</f>
        <v>6.3899999999999998E-2</v>
      </c>
      <c r="FN165" s="179">
        <f>SUM(FN141, -FN143)</f>
        <v>6.6199999999999995E-2</v>
      </c>
      <c r="FO165" s="146">
        <f>SUM(FO140, -FO143)</f>
        <v>7.17E-2</v>
      </c>
      <c r="FP165" s="120">
        <f>SUM(FP136, -FP140)</f>
        <v>6.8000000000000005E-2</v>
      </c>
      <c r="FQ165" s="187">
        <f>SUM(FQ136, -FQ141)</f>
        <v>8.7099999999999997E-2</v>
      </c>
      <c r="FR165" s="146">
        <f>SUM(FR136, -FR140)</f>
        <v>9.1800000000000007E-2</v>
      </c>
      <c r="FS165" s="120">
        <f>SUM(FS136, -FS140)</f>
        <v>8.8000000000000009E-2</v>
      </c>
      <c r="FT165" s="179">
        <f>SUM(FT141, -FT143)</f>
        <v>8.77E-2</v>
      </c>
      <c r="FU165" s="166">
        <f>SUM(FU136, -FU141)</f>
        <v>9.3799999999999994E-2</v>
      </c>
      <c r="FV165" s="120">
        <f>SUM(FV141, -FV143)</f>
        <v>8.4600000000000009E-2</v>
      </c>
      <c r="FW165" s="179">
        <f>SUM(FW142, -FW143)</f>
        <v>8.4599999999999995E-2</v>
      </c>
      <c r="FX165" s="120">
        <f>SUM(FX142, -FX143)</f>
        <v>7.6999999999999999E-2</v>
      </c>
      <c r="FY165" s="120">
        <f>SUM(FY142, -FY143)</f>
        <v>8.1800000000000012E-2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52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52" t="s">
        <v>70</v>
      </c>
      <c r="FM166" s="188" t="s">
        <v>51</v>
      </c>
      <c r="FN166" s="186" t="s">
        <v>64</v>
      </c>
      <c r="FO166" s="200" t="s">
        <v>64</v>
      </c>
      <c r="FP166" s="168" t="s">
        <v>64</v>
      </c>
      <c r="FQ166" s="184" t="s">
        <v>60</v>
      </c>
      <c r="FR166" s="200" t="s">
        <v>48</v>
      </c>
      <c r="FS166" s="121" t="s">
        <v>60</v>
      </c>
      <c r="FT166" s="184" t="s">
        <v>60</v>
      </c>
      <c r="FU166" s="156" t="s">
        <v>60</v>
      </c>
      <c r="FV166" s="121" t="s">
        <v>60</v>
      </c>
      <c r="FW166" s="186" t="s">
        <v>59</v>
      </c>
      <c r="FX166" s="168" t="s">
        <v>59</v>
      </c>
      <c r="FY166" s="124" t="s">
        <v>54</v>
      </c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52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46">
        <f>SUM(FL140, -FL143)</f>
        <v>6.649999999999999E-2</v>
      </c>
      <c r="FM167" s="120">
        <f>SUM(FM137, -FM142)</f>
        <v>5.8999999999999997E-2</v>
      </c>
      <c r="FN167" s="179">
        <f>SUM(FN136, -FN140)</f>
        <v>6.1199999999999997E-2</v>
      </c>
      <c r="FO167" s="146">
        <f>SUM(FO136, -FO139)</f>
        <v>6.5700000000000008E-2</v>
      </c>
      <c r="FP167" s="120">
        <f>SUM(FP136, -FP139)</f>
        <v>6.59E-2</v>
      </c>
      <c r="FQ167" s="179">
        <f>SUM(FQ142, -FQ143)</f>
        <v>7.8699999999999992E-2</v>
      </c>
      <c r="FR167" s="146">
        <f>SUM(FR136, -FR139)</f>
        <v>8.8800000000000004E-2</v>
      </c>
      <c r="FS167" s="120">
        <f>SUM(FS141, -FS143)</f>
        <v>8.6800000000000002E-2</v>
      </c>
      <c r="FT167" s="179">
        <f>SUM(FT142, -FT143)</f>
        <v>8.610000000000001E-2</v>
      </c>
      <c r="FU167" s="146">
        <f>SUM(FU142, -FU143)</f>
        <v>9.1499999999999998E-2</v>
      </c>
      <c r="FV167" s="120">
        <f>SUM(FV142, -FV143)</f>
        <v>8.14E-2</v>
      </c>
      <c r="FW167" s="175">
        <f>SUM(FW136, -FW141)</f>
        <v>8.2299999999999998E-2</v>
      </c>
      <c r="FX167" s="115">
        <f>SUM(FX136, -FX141)</f>
        <v>6.5200000000000008E-2</v>
      </c>
      <c r="FY167" s="118">
        <f>SUM(FY136, -FY141)</f>
        <v>7.4899999999999994E-2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52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63" t="s">
        <v>65</v>
      </c>
      <c r="FM168" s="168" t="s">
        <v>67</v>
      </c>
      <c r="FN168" s="186" t="s">
        <v>48</v>
      </c>
      <c r="FO168" s="200" t="s">
        <v>41</v>
      </c>
      <c r="FP168" s="188" t="s">
        <v>51</v>
      </c>
      <c r="FQ168" s="186" t="s">
        <v>48</v>
      </c>
      <c r="FR168" s="163" t="s">
        <v>63</v>
      </c>
      <c r="FS168" s="114" t="s">
        <v>70</v>
      </c>
      <c r="FT168" s="186" t="s">
        <v>41</v>
      </c>
      <c r="FU168" s="200" t="s">
        <v>41</v>
      </c>
      <c r="FV168" s="168" t="s">
        <v>41</v>
      </c>
      <c r="FW168" s="186" t="s">
        <v>41</v>
      </c>
      <c r="FX168" s="168" t="s">
        <v>64</v>
      </c>
      <c r="FY168" s="168" t="s">
        <v>59</v>
      </c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52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59">SUM(EC158, -EC165)</f>
        <v>0</v>
      </c>
      <c r="ED169" s="6">
        <f t="shared" si="259"/>
        <v>0</v>
      </c>
      <c r="EE169" s="6">
        <f t="shared" si="259"/>
        <v>0</v>
      </c>
      <c r="EF169" s="6">
        <f t="shared" si="259"/>
        <v>0</v>
      </c>
      <c r="EG169" s="6">
        <f t="shared" si="259"/>
        <v>0</v>
      </c>
      <c r="EH169" s="6">
        <f t="shared" si="259"/>
        <v>0</v>
      </c>
      <c r="EI169" s="6">
        <f t="shared" si="259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46">
        <f>SUM(FL141, -FL143)</f>
        <v>6.4299999999999996E-2</v>
      </c>
      <c r="FM169" s="208">
        <f>SUM(FM136, -FM140)</f>
        <v>5.8499999999999996E-2</v>
      </c>
      <c r="FN169" s="179">
        <f>SUM(FN136, -FN139)</f>
        <v>6.0400000000000002E-2</v>
      </c>
      <c r="FO169" s="146">
        <f>SUM(FO136, -FO138)</f>
        <v>6.2900000000000011E-2</v>
      </c>
      <c r="FP169" s="120">
        <f>SUM(FP137, -FP142)</f>
        <v>6.5099999999999991E-2</v>
      </c>
      <c r="FQ169" s="179">
        <f>SUM(FQ136, -FQ140)</f>
        <v>7.22E-2</v>
      </c>
      <c r="FR169" s="144">
        <f>SUM(FR137, -FR142)</f>
        <v>6.9000000000000006E-2</v>
      </c>
      <c r="FS169" s="120">
        <f>SUM(FS142, -FS143)</f>
        <v>7.5600000000000001E-2</v>
      </c>
      <c r="FT169" s="179">
        <f>SUM(FT136, -FT140)</f>
        <v>7.2999999999999995E-2</v>
      </c>
      <c r="FU169" s="146">
        <f>SUM(FU136, -FU140)</f>
        <v>8.2199999999999995E-2</v>
      </c>
      <c r="FV169" s="120">
        <f>SUM(FV136, -FV140)</f>
        <v>8.0099999999999991E-2</v>
      </c>
      <c r="FW169" s="179">
        <f>SUM(FW136, -FW140)</f>
        <v>7.3499999999999996E-2</v>
      </c>
      <c r="FX169" s="120">
        <f>SUM(FX136, -FX140)</f>
        <v>5.9600000000000007E-2</v>
      </c>
      <c r="FY169" s="115">
        <f>SUM(FY136, -FY140)</f>
        <v>7.4099999999999999E-2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60">SUM(GU158, -GU165)</f>
        <v>0</v>
      </c>
      <c r="GV169" s="6">
        <f t="shared" si="260"/>
        <v>0</v>
      </c>
      <c r="GW169" s="6">
        <f t="shared" si="260"/>
        <v>0</v>
      </c>
      <c r="GX169" s="6">
        <f t="shared" si="260"/>
        <v>0</v>
      </c>
      <c r="GY169" s="6">
        <f t="shared" si="260"/>
        <v>0</v>
      </c>
      <c r="GZ169" s="6">
        <f t="shared" si="260"/>
        <v>0</v>
      </c>
      <c r="HA169" s="6">
        <f t="shared" si="260"/>
        <v>0</v>
      </c>
      <c r="HC169" s="6">
        <f t="shared" ref="HC169:HH169" si="261">SUM(HC158, -HC165)</f>
        <v>0</v>
      </c>
      <c r="HD169" s="6">
        <f t="shared" si="261"/>
        <v>0</v>
      </c>
      <c r="HE169" s="6">
        <f t="shared" si="261"/>
        <v>0</v>
      </c>
      <c r="HF169" s="6">
        <f t="shared" si="261"/>
        <v>0</v>
      </c>
      <c r="HG169" s="6">
        <f t="shared" si="261"/>
        <v>0</v>
      </c>
      <c r="HH169" s="6">
        <f t="shared" si="261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62">SUM(JM158, -JM165)</f>
        <v>0</v>
      </c>
      <c r="JN169" s="6">
        <f t="shared" si="262"/>
        <v>0</v>
      </c>
      <c r="JO169" s="6">
        <f t="shared" si="262"/>
        <v>0</v>
      </c>
      <c r="JP169" s="6">
        <f t="shared" si="262"/>
        <v>0</v>
      </c>
      <c r="JQ169" s="6">
        <f t="shared" si="262"/>
        <v>0</v>
      </c>
      <c r="JR169" s="6">
        <f t="shared" si="262"/>
        <v>0</v>
      </c>
      <c r="JS169" s="6">
        <f t="shared" si="262"/>
        <v>0</v>
      </c>
    </row>
    <row r="170" spans="52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200" t="s">
        <v>48</v>
      </c>
      <c r="FM170" s="119" t="s">
        <v>38</v>
      </c>
      <c r="FN170" s="184" t="s">
        <v>60</v>
      </c>
      <c r="FO170" s="185" t="s">
        <v>54</v>
      </c>
      <c r="FP170" s="114" t="s">
        <v>70</v>
      </c>
      <c r="FQ170" s="199" t="s">
        <v>51</v>
      </c>
      <c r="FR170" s="163" t="s">
        <v>84</v>
      </c>
      <c r="FS170" s="168" t="s">
        <v>48</v>
      </c>
      <c r="FT170" s="186" t="s">
        <v>48</v>
      </c>
      <c r="FU170" s="200" t="s">
        <v>48</v>
      </c>
      <c r="FV170" s="168" t="s">
        <v>64</v>
      </c>
      <c r="FW170" s="186" t="s">
        <v>64</v>
      </c>
      <c r="FX170" s="168" t="s">
        <v>41</v>
      </c>
      <c r="FY170" s="168" t="s">
        <v>41</v>
      </c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52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46">
        <f>SUM(FL136, -FL139)</f>
        <v>6.2700000000000006E-2</v>
      </c>
      <c r="FM171" s="118">
        <f>SUM(FM138, -FM142)</f>
        <v>5.7800000000000004E-2</v>
      </c>
      <c r="FN171" s="179">
        <f>SUM(FN142, -FN143)</f>
        <v>5.74E-2</v>
      </c>
      <c r="FO171" s="148">
        <f>SUM(FO136, -FO137)</f>
        <v>5.4800000000000008E-2</v>
      </c>
      <c r="FP171" s="120">
        <f>SUM(FP141, -FP143)</f>
        <v>6.0300000000000006E-2</v>
      </c>
      <c r="FQ171" s="179">
        <f>SUM(FQ137, -FQ142)</f>
        <v>6.6500000000000004E-2</v>
      </c>
      <c r="FR171" s="144">
        <f>SUM(FR137, -FR141)</f>
        <v>6.88E-2</v>
      </c>
      <c r="FS171" s="120">
        <f>SUM(FS136, -FS139)</f>
        <v>7.3099999999999998E-2</v>
      </c>
      <c r="FT171" s="179">
        <f>SUM(FT136, -FT139)</f>
        <v>7.0199999999999999E-2</v>
      </c>
      <c r="FU171" s="146">
        <f>SUM(FU136, -FU139)</f>
        <v>6.8899999999999989E-2</v>
      </c>
      <c r="FV171" s="120">
        <f>SUM(FV136, -FV139)</f>
        <v>6.8199999999999997E-2</v>
      </c>
      <c r="FW171" s="179">
        <f>SUM(FW136, -FW139)</f>
        <v>7.0999999999999994E-2</v>
      </c>
      <c r="FX171" s="120">
        <f>SUM(FX136, -FX139)</f>
        <v>5.4600000000000003E-2</v>
      </c>
      <c r="FY171" s="120">
        <f>SUM(FY136, -FY139)</f>
        <v>6.5600000000000006E-2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52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64" t="s">
        <v>53</v>
      </c>
      <c r="FM172" s="168" t="s">
        <v>48</v>
      </c>
      <c r="FN172" s="199" t="s">
        <v>51</v>
      </c>
      <c r="FO172" s="156" t="s">
        <v>60</v>
      </c>
      <c r="FP172" s="188" t="s">
        <v>52</v>
      </c>
      <c r="FQ172" s="186" t="s">
        <v>64</v>
      </c>
      <c r="FR172" s="156" t="s">
        <v>60</v>
      </c>
      <c r="FS172" s="124" t="s">
        <v>54</v>
      </c>
      <c r="FT172" s="181" t="s">
        <v>54</v>
      </c>
      <c r="FU172" s="200" t="s">
        <v>64</v>
      </c>
      <c r="FV172" s="168" t="s">
        <v>48</v>
      </c>
      <c r="FW172" s="186" t="s">
        <v>48</v>
      </c>
      <c r="FX172" s="122" t="s">
        <v>46</v>
      </c>
      <c r="FY172" s="168" t="s">
        <v>64</v>
      </c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52:279" ht="15.75" thickBot="1" x14ac:dyDescent="0.3">
      <c r="BA173" t="s">
        <v>62</v>
      </c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44">
        <f>SUM(FL137, -FL141)</f>
        <v>5.5499999999999994E-2</v>
      </c>
      <c r="FM173" s="120">
        <f>SUM(FM136, -FM139)</f>
        <v>5.7500000000000002E-2</v>
      </c>
      <c r="FN173" s="179">
        <f>SUM(FN137, -FN142)</f>
        <v>5.04E-2</v>
      </c>
      <c r="FO173" s="146">
        <f>SUM(FO141, -FO143)</f>
        <v>4.8399999999999999E-2</v>
      </c>
      <c r="FP173" s="115">
        <f>SUM(FP137, -FP141)</f>
        <v>5.7399999999999993E-2</v>
      </c>
      <c r="FQ173" s="179">
        <f>SUM(FQ136, -FQ139)</f>
        <v>6.4299999999999996E-2</v>
      </c>
      <c r="FR173" s="146">
        <f>SUM(FR141, -FR143)</f>
        <v>6.6299999999999998E-2</v>
      </c>
      <c r="FS173" s="118">
        <f>SUM(FS136, -FS138)</f>
        <v>6.4799999999999996E-2</v>
      </c>
      <c r="FT173" s="178">
        <f>SUM(FT136, -FT138)</f>
        <v>6.2100000000000002E-2</v>
      </c>
      <c r="FU173" s="146">
        <f>SUM(FU136, -FU138)</f>
        <v>6.3899999999999998E-2</v>
      </c>
      <c r="FV173" s="120">
        <f>SUM(FV136, -FV138)</f>
        <v>6.3899999999999998E-2</v>
      </c>
      <c r="FW173" s="179">
        <f>SUM(FW136, -FW138)</f>
        <v>5.9099999999999993E-2</v>
      </c>
      <c r="FX173" s="247">
        <f>SUM(FX137, -FX142)</f>
        <v>4.7700000000000006E-2</v>
      </c>
      <c r="FY173" s="120">
        <f>SUM(FY136, -FY138)</f>
        <v>5.7800000000000004E-2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52:279" ht="15.75" thickBot="1" x14ac:dyDescent="0.3">
      <c r="AZ174" s="352" t="s">
        <v>98</v>
      </c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58" t="s">
        <v>38</v>
      </c>
      <c r="FM174" s="121" t="s">
        <v>60</v>
      </c>
      <c r="FN174" s="180" t="s">
        <v>38</v>
      </c>
      <c r="FO174" s="152" t="s">
        <v>70</v>
      </c>
      <c r="FP174" s="168" t="s">
        <v>41</v>
      </c>
      <c r="FQ174" s="186" t="s">
        <v>41</v>
      </c>
      <c r="FR174" s="152" t="s">
        <v>70</v>
      </c>
      <c r="FS174" s="168" t="s">
        <v>64</v>
      </c>
      <c r="FT174" s="186" t="s">
        <v>64</v>
      </c>
      <c r="FU174" s="185" t="s">
        <v>54</v>
      </c>
      <c r="FV174" s="124" t="s">
        <v>54</v>
      </c>
      <c r="FW174" s="181" t="s">
        <v>54</v>
      </c>
      <c r="FX174" s="188" t="s">
        <v>52</v>
      </c>
      <c r="FY174" s="122" t="s">
        <v>46</v>
      </c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52:279" ht="15.75" thickBot="1" x14ac:dyDescent="0.3">
      <c r="AZ175" s="352" t="s">
        <v>98</v>
      </c>
      <c r="BE175" s="352" t="s">
        <v>106</v>
      </c>
      <c r="BJ175" s="352" t="s">
        <v>101</v>
      </c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63">SUM(EC164, -EC171)</f>
        <v>0</v>
      </c>
      <c r="ED175" s="6">
        <f t="shared" si="263"/>
        <v>0</v>
      </c>
      <c r="EE175" s="6">
        <f t="shared" si="263"/>
        <v>0</v>
      </c>
      <c r="EF175" s="6">
        <f t="shared" si="263"/>
        <v>0</v>
      </c>
      <c r="EG175" s="6">
        <f t="shared" si="263"/>
        <v>0</v>
      </c>
      <c r="EH175" s="6">
        <f t="shared" si="263"/>
        <v>0</v>
      </c>
      <c r="EI175" s="6">
        <f t="shared" si="263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48">
        <f>SUM(FL138, -FL142)</f>
        <v>5.5100000000000003E-2</v>
      </c>
      <c r="FM175" s="120">
        <f>SUM(FM142, -FM143)</f>
        <v>5.04E-2</v>
      </c>
      <c r="FN175" s="178">
        <f>SUM(FN138, -FN142)</f>
        <v>4.8500000000000001E-2</v>
      </c>
      <c r="FO175" s="146">
        <f>SUM(FO142, -FO143)</f>
        <v>4.809999999999999E-2</v>
      </c>
      <c r="FP175" s="120">
        <f>SUM(FP136, -FP138)</f>
        <v>5.4300000000000001E-2</v>
      </c>
      <c r="FQ175" s="179">
        <f>SUM(FQ136, -FQ138)</f>
        <v>6.2E-2</v>
      </c>
      <c r="FR175" s="146">
        <f>SUM(FR142, -FR143)</f>
        <v>6.6099999999999992E-2</v>
      </c>
      <c r="FS175" s="120">
        <f>SUM(FS136, -FS137)</f>
        <v>6.2400000000000004E-2</v>
      </c>
      <c r="FT175" s="179">
        <f>SUM(FT136, -FT137)</f>
        <v>5.2299999999999999E-2</v>
      </c>
      <c r="FU175" s="148">
        <f>SUM(FU136, -FU137)</f>
        <v>5.8699999999999995E-2</v>
      </c>
      <c r="FV175" s="118">
        <f>SUM(FV136, -FV137)</f>
        <v>5.4799999999999995E-2</v>
      </c>
      <c r="FW175" s="178">
        <f>SUM(FW136, -FW137)</f>
        <v>5.4499999999999993E-2</v>
      </c>
      <c r="FX175" s="115">
        <f>SUM(FX138, -FX142)</f>
        <v>4.7500000000000001E-2</v>
      </c>
      <c r="FY175" s="247">
        <f>SUM(FY137, -FY142)</f>
        <v>5.0700000000000002E-2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64">SUM(GU164, -GU171)</f>
        <v>0</v>
      </c>
      <c r="GV175" s="6">
        <f t="shared" si="264"/>
        <v>0</v>
      </c>
      <c r="GW175" s="6">
        <f t="shared" si="264"/>
        <v>0</v>
      </c>
      <c r="GX175" s="6">
        <f t="shared" si="264"/>
        <v>0</v>
      </c>
      <c r="GY175" s="6">
        <f t="shared" si="264"/>
        <v>0</v>
      </c>
      <c r="GZ175" s="6">
        <f t="shared" si="264"/>
        <v>0</v>
      </c>
      <c r="HA175" s="6">
        <f t="shared" si="264"/>
        <v>0</v>
      </c>
      <c r="HC175" s="6">
        <f t="shared" ref="HC175:HH175" si="265">SUM(HC164, -HC171)</f>
        <v>0</v>
      </c>
      <c r="HD175" s="6">
        <f t="shared" si="265"/>
        <v>0</v>
      </c>
      <c r="HE175" s="6">
        <f t="shared" si="265"/>
        <v>0</v>
      </c>
      <c r="HF175" s="6">
        <f t="shared" si="265"/>
        <v>0</v>
      </c>
      <c r="HG175" s="6">
        <f t="shared" si="265"/>
        <v>0</v>
      </c>
      <c r="HH175" s="6">
        <f t="shared" si="265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66">SUM(JM164, -JM171)</f>
        <v>0</v>
      </c>
      <c r="JN175" s="6">
        <f t="shared" si="266"/>
        <v>0</v>
      </c>
      <c r="JO175" s="6">
        <f t="shared" si="266"/>
        <v>0</v>
      </c>
      <c r="JP175" s="6">
        <f t="shared" si="266"/>
        <v>0</v>
      </c>
      <c r="JQ175" s="6">
        <f t="shared" si="266"/>
        <v>0</v>
      </c>
      <c r="JR175" s="6">
        <f t="shared" si="266"/>
        <v>0</v>
      </c>
      <c r="JS175" s="6">
        <f t="shared" si="266"/>
        <v>0</v>
      </c>
    </row>
    <row r="176" spans="52:279" ht="15.75" thickBot="1" x14ac:dyDescent="0.3">
      <c r="AZ176" s="352" t="s">
        <v>100</v>
      </c>
      <c r="BA176" s="349">
        <v>43750</v>
      </c>
      <c r="BB176" s="349">
        <v>43757</v>
      </c>
      <c r="BC176" s="349">
        <v>43764</v>
      </c>
      <c r="BD176" s="349">
        <v>43769</v>
      </c>
      <c r="BE176" s="352" t="s">
        <v>100</v>
      </c>
      <c r="BF176" s="349">
        <v>43778</v>
      </c>
      <c r="BG176" s="349">
        <v>43785</v>
      </c>
      <c r="BH176" s="349">
        <v>43792</v>
      </c>
      <c r="BI176" s="349">
        <v>43799</v>
      </c>
      <c r="BJ176" s="351" t="s">
        <v>100</v>
      </c>
      <c r="BK176" s="349">
        <v>43813</v>
      </c>
      <c r="BL176" s="349">
        <v>43820</v>
      </c>
      <c r="BM176" s="349">
        <v>43827</v>
      </c>
      <c r="BN176" s="349">
        <v>43830</v>
      </c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64" t="s">
        <v>52</v>
      </c>
      <c r="FM176" s="188" t="s">
        <v>53</v>
      </c>
      <c r="FN176" s="199" t="s">
        <v>52</v>
      </c>
      <c r="FO176" s="164" t="s">
        <v>52</v>
      </c>
      <c r="FP176" s="121" t="s">
        <v>60</v>
      </c>
      <c r="FQ176" s="199" t="s">
        <v>52</v>
      </c>
      <c r="FR176" s="164" t="s">
        <v>52</v>
      </c>
      <c r="FS176" s="123" t="s">
        <v>63</v>
      </c>
      <c r="FT176" s="182" t="s">
        <v>84</v>
      </c>
      <c r="FU176" s="164" t="s">
        <v>51</v>
      </c>
      <c r="FV176" s="188" t="s">
        <v>51</v>
      </c>
      <c r="FW176" s="199" t="s">
        <v>52</v>
      </c>
      <c r="FX176" s="124" t="s">
        <v>54</v>
      </c>
      <c r="FY176" s="168" t="s">
        <v>48</v>
      </c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AZ177" s="315">
        <v>0.1176</v>
      </c>
      <c r="BA177" s="316">
        <v>0.13980000000000001</v>
      </c>
      <c r="BB177" s="316">
        <v>0.1237</v>
      </c>
      <c r="BC177" s="316">
        <v>0.193</v>
      </c>
      <c r="BD177" s="316">
        <v>0.15870000000000001</v>
      </c>
      <c r="BE177" s="317">
        <v>8.8599999999999998E-2</v>
      </c>
      <c r="BF177" s="317">
        <v>0.1983</v>
      </c>
      <c r="BG177" s="317">
        <v>0.30890000000000001</v>
      </c>
      <c r="BH177" s="317">
        <v>0.23419999999999999</v>
      </c>
      <c r="BI177" s="317">
        <v>0.34379999999999999</v>
      </c>
      <c r="BJ177" s="318">
        <v>0.315</v>
      </c>
      <c r="BK177" s="318">
        <v>0.28899999999999998</v>
      </c>
      <c r="BL177" s="318">
        <v>0.2114</v>
      </c>
      <c r="BM177" s="319">
        <v>0.2432</v>
      </c>
      <c r="BN177" s="319">
        <v>0.27250000000000002</v>
      </c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53">
        <f>SUM(FL137, -FL140)</f>
        <v>5.33E-2</v>
      </c>
      <c r="FM177" s="116">
        <f>SUM(FM137, -FM141)</f>
        <v>4.5499999999999999E-2</v>
      </c>
      <c r="FN177" s="175">
        <f>SUM(FN137, -FN141)</f>
        <v>4.1599999999999998E-2</v>
      </c>
      <c r="FO177" s="153">
        <f>SUM(FO137, -FO142)</f>
        <v>4.5899999999999996E-2</v>
      </c>
      <c r="FP177" s="120">
        <f>SUM(FP142, -FP143)</f>
        <v>5.2600000000000001E-2</v>
      </c>
      <c r="FQ177" s="175">
        <f>SUM(FQ137, -FQ141)</f>
        <v>5.6599999999999998E-2</v>
      </c>
      <c r="FR177" s="153">
        <f>SUM(FR138, -FR142)</f>
        <v>6.5200000000000008E-2</v>
      </c>
      <c r="FS177" s="116">
        <f>SUM(FS137, -FS142)</f>
        <v>5.5500000000000001E-2</v>
      </c>
      <c r="FT177" s="176">
        <f>SUM(FT137, -FT142)</f>
        <v>4.5399999999999996E-2</v>
      </c>
      <c r="FU177" s="146">
        <f>SUM(FU137, -FU142)</f>
        <v>4.2599999999999999E-2</v>
      </c>
      <c r="FV177" s="120">
        <f>SUM(FV137, -FV142)</f>
        <v>4.1599999999999998E-2</v>
      </c>
      <c r="FW177" s="175">
        <f>SUM(FW137, -FW142)</f>
        <v>4.02E-2</v>
      </c>
      <c r="FX177" s="118">
        <f>SUM(FX136, -FX138)</f>
        <v>4.0400000000000005E-2</v>
      </c>
      <c r="FY177" s="120">
        <f>SUM(FY136, -FY137)</f>
        <v>4.8399999999999999E-2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AZ178" s="7">
        <v>6.4899999999999999E-2</v>
      </c>
      <c r="BA178" s="22">
        <v>0.10539999999999999</v>
      </c>
      <c r="BB178" s="22">
        <v>6.6100000000000006E-2</v>
      </c>
      <c r="BC178" s="7">
        <v>8.0500000000000002E-2</v>
      </c>
      <c r="BD178" s="7">
        <v>0.11890000000000001</v>
      </c>
      <c r="BE178" s="48">
        <v>7.4399999999999994E-2</v>
      </c>
      <c r="BF178" s="22">
        <v>8.6499999999999994E-2</v>
      </c>
      <c r="BG178" s="31">
        <v>0.15049999999999999</v>
      </c>
      <c r="BH178" s="31">
        <v>9.3200000000000005E-2</v>
      </c>
      <c r="BI178" s="31">
        <v>0.18110000000000001</v>
      </c>
      <c r="BJ178" s="85">
        <v>5.0299999999999997E-2</v>
      </c>
      <c r="BK178" s="88">
        <v>8.0199999999999994E-2</v>
      </c>
      <c r="BL178" s="85">
        <v>0.20630000000000001</v>
      </c>
      <c r="BM178" s="89">
        <v>0.1966</v>
      </c>
      <c r="BN178" s="89">
        <v>0.1895</v>
      </c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200" t="s">
        <v>41</v>
      </c>
      <c r="FM178" s="119" t="s">
        <v>40</v>
      </c>
      <c r="FN178" s="180" t="s">
        <v>39</v>
      </c>
      <c r="FO178" s="164" t="s">
        <v>51</v>
      </c>
      <c r="FP178" s="119" t="s">
        <v>38</v>
      </c>
      <c r="FQ178" s="199" t="s">
        <v>44</v>
      </c>
      <c r="FR178" s="164" t="s">
        <v>51</v>
      </c>
      <c r="FS178" s="188" t="s">
        <v>52</v>
      </c>
      <c r="FT178" s="182" t="s">
        <v>63</v>
      </c>
      <c r="FU178" s="163" t="s">
        <v>84</v>
      </c>
      <c r="FV178" s="188" t="s">
        <v>52</v>
      </c>
      <c r="FW178" s="183" t="s">
        <v>46</v>
      </c>
      <c r="FX178" s="168" t="s">
        <v>48</v>
      </c>
      <c r="FY178" s="123" t="s">
        <v>63</v>
      </c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AZ179" s="48">
        <v>6.4000000000000001E-2</v>
      </c>
      <c r="BA179" s="7">
        <v>3.2399999999999998E-2</v>
      </c>
      <c r="BB179" s="7">
        <v>4.2000000000000003E-2</v>
      </c>
      <c r="BC179" s="41">
        <v>-3.5400000000000001E-2</v>
      </c>
      <c r="BD179" s="22">
        <v>1.0800000000000001E-2</v>
      </c>
      <c r="BE179" s="22">
        <v>6.8699999999999997E-2</v>
      </c>
      <c r="BF179" s="31">
        <v>7.9299999999999995E-2</v>
      </c>
      <c r="BG179" s="48">
        <v>2.76E-2</v>
      </c>
      <c r="BH179" s="48">
        <v>5.8599999999999999E-2</v>
      </c>
      <c r="BI179" s="7">
        <v>3.27E-2</v>
      </c>
      <c r="BJ179" s="305">
        <v>3.8600000000000002E-2</v>
      </c>
      <c r="BK179" s="305">
        <v>5.5899999999999998E-2</v>
      </c>
      <c r="BL179" s="88">
        <v>8.1600000000000006E-2</v>
      </c>
      <c r="BM179" s="88">
        <v>5.6000000000000001E-2</v>
      </c>
      <c r="BN179" s="88">
        <v>3.6900000000000002E-2</v>
      </c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46">
        <f>SUM(FL136, -FL138)</f>
        <v>4.5000000000000005E-2</v>
      </c>
      <c r="FM179" s="120">
        <f>SUM(FM138, -FM141)</f>
        <v>4.4299999999999999E-2</v>
      </c>
      <c r="FN179" s="176">
        <f>SUM(FN138, -FN141)</f>
        <v>3.9699999999999999E-2</v>
      </c>
      <c r="FO179" s="146">
        <f>SUM(FO137, -FO141)</f>
        <v>4.5600000000000002E-2</v>
      </c>
      <c r="FP179" s="118">
        <f>SUM(FP138, -FP142)</f>
        <v>4.8299999999999996E-2</v>
      </c>
      <c r="FQ179" s="179">
        <f>SUM(FQ137, -FQ140)</f>
        <v>4.1700000000000001E-2</v>
      </c>
      <c r="FR179" s="146">
        <f>SUM(FR138, -FR141)</f>
        <v>6.5000000000000002E-2</v>
      </c>
      <c r="FS179" s="115">
        <f>SUM(FS138, -FS142)</f>
        <v>5.3100000000000001E-2</v>
      </c>
      <c r="FT179" s="176">
        <f>SUM(FT137, -FT141)</f>
        <v>4.3799999999999999E-2</v>
      </c>
      <c r="FU179" s="144">
        <f>SUM(FU138, -FU142)</f>
        <v>3.7400000000000003E-2</v>
      </c>
      <c r="FV179" s="115">
        <f>SUM(FV137, -FV141)</f>
        <v>3.8400000000000004E-2</v>
      </c>
      <c r="FW179" s="273">
        <f>SUM(FW138, -FW142)</f>
        <v>3.56E-2</v>
      </c>
      <c r="FX179" s="120">
        <f>SUM(FX136, -FX137)</f>
        <v>4.02E-2</v>
      </c>
      <c r="FY179" s="116">
        <f>SUM(FY138, -FY142)</f>
        <v>4.1300000000000003E-2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AZ180" s="41">
        <v>4.7600000000000003E-2</v>
      </c>
      <c r="BA180" s="16">
        <v>2.3999999999999998E-3</v>
      </c>
      <c r="BB180" s="35">
        <v>5.1999999999999998E-3</v>
      </c>
      <c r="BC180" s="35">
        <v>-3.9899999999999998E-2</v>
      </c>
      <c r="BD180" s="35">
        <v>-6.0000000000000001E-3</v>
      </c>
      <c r="BE180" s="7">
        <v>5.0900000000000001E-2</v>
      </c>
      <c r="BF180" s="7">
        <v>4.87E-2</v>
      </c>
      <c r="BG180" s="7">
        <v>-3.0000000000000001E-3</v>
      </c>
      <c r="BH180" s="7">
        <v>3.8899999999999997E-2</v>
      </c>
      <c r="BI180" s="48">
        <v>7.0000000000000001E-3</v>
      </c>
      <c r="BJ180" s="88">
        <v>2.98E-2</v>
      </c>
      <c r="BK180" s="85">
        <v>4.36E-2</v>
      </c>
      <c r="BL180" s="306">
        <v>3.9199999999999999E-2</v>
      </c>
      <c r="BM180" s="306">
        <v>3.9600000000000003E-2</v>
      </c>
      <c r="BN180" s="306">
        <v>3.6700000000000003E-2</v>
      </c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56" t="s">
        <v>60</v>
      </c>
      <c r="FM180" s="188" t="s">
        <v>52</v>
      </c>
      <c r="FN180" s="186" t="s">
        <v>41</v>
      </c>
      <c r="FO180" s="158" t="s">
        <v>39</v>
      </c>
      <c r="FP180" s="119" t="s">
        <v>39</v>
      </c>
      <c r="FQ180" s="180" t="s">
        <v>38</v>
      </c>
      <c r="FR180" s="185" t="s">
        <v>54</v>
      </c>
      <c r="FS180" s="122" t="s">
        <v>46</v>
      </c>
      <c r="FT180" s="199" t="s">
        <v>51</v>
      </c>
      <c r="FU180" s="164" t="s">
        <v>52</v>
      </c>
      <c r="FV180" s="122" t="s">
        <v>45</v>
      </c>
      <c r="FW180" s="199" t="s">
        <v>51</v>
      </c>
      <c r="FX180" s="119" t="s">
        <v>39</v>
      </c>
      <c r="FY180" s="119" t="s">
        <v>39</v>
      </c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AZ181" s="16">
        <v>8.3000000000000001E-3</v>
      </c>
      <c r="BA181" s="41">
        <v>-3.56E-2</v>
      </c>
      <c r="BB181" s="16">
        <v>-1.5599999999999999E-2</v>
      </c>
      <c r="BC181" s="92">
        <v>-4.3900000000000002E-2</v>
      </c>
      <c r="BD181" s="41">
        <v>-3.1099999999999999E-2</v>
      </c>
      <c r="BE181" s="31">
        <v>4.1700000000000001E-2</v>
      </c>
      <c r="BF181" s="48">
        <v>2.2700000000000001E-2</v>
      </c>
      <c r="BG181" s="22">
        <v>-4.3299999999999998E-2</v>
      </c>
      <c r="BH181" s="22">
        <v>-1.2800000000000001E-2</v>
      </c>
      <c r="BI181" s="22">
        <v>-6.4500000000000002E-2</v>
      </c>
      <c r="BJ181" s="136">
        <v>-4.4699999999999997E-2</v>
      </c>
      <c r="BK181" s="306">
        <v>-3.1800000000000002E-2</v>
      </c>
      <c r="BL181" s="87">
        <v>-5.21E-2</v>
      </c>
      <c r="BM181" s="86">
        <v>-9.2999999999999992E-3</v>
      </c>
      <c r="BN181" s="86">
        <v>-5.3E-3</v>
      </c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67">SUM(EC170, -EC177)</f>
        <v>0</v>
      </c>
      <c r="ED181" s="6">
        <f t="shared" si="267"/>
        <v>0</v>
      </c>
      <c r="EE181" s="6">
        <f t="shared" si="267"/>
        <v>0</v>
      </c>
      <c r="EF181" s="6">
        <f t="shared" si="267"/>
        <v>0</v>
      </c>
      <c r="EG181" s="6">
        <f t="shared" si="267"/>
        <v>0</v>
      </c>
      <c r="EH181" s="6">
        <f t="shared" si="267"/>
        <v>0</v>
      </c>
      <c r="EI181" s="6">
        <f t="shared" si="267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46">
        <f>SUM(FL142, -FL143)</f>
        <v>4.2799999999999991E-2</v>
      </c>
      <c r="FM181" s="115">
        <f>SUM(FM137, -FM140)</f>
        <v>3.4799999999999998E-2</v>
      </c>
      <c r="FN181" s="179">
        <f>SUM(FN136, -FN138)</f>
        <v>3.2600000000000004E-2</v>
      </c>
      <c r="FO181" s="144">
        <f>SUM(FO138, -FO142)</f>
        <v>3.78E-2</v>
      </c>
      <c r="FP181" s="116">
        <f>SUM(FP138, -FP141)</f>
        <v>4.0599999999999997E-2</v>
      </c>
      <c r="FQ181" s="178">
        <f>SUM(FQ138, -FQ142)</f>
        <v>3.5000000000000003E-2</v>
      </c>
      <c r="FR181" s="148">
        <f>SUM(FR136, -FR138)</f>
        <v>5.8900000000000001E-2</v>
      </c>
      <c r="FS181" s="247">
        <f>SUM(FS139, -FS142)</f>
        <v>4.48E-2</v>
      </c>
      <c r="FT181" s="179">
        <f>SUM(FT138, -FT142)</f>
        <v>3.56E-2</v>
      </c>
      <c r="FU181" s="153">
        <f>SUM(FU137, -FU141)</f>
        <v>3.5099999999999999E-2</v>
      </c>
      <c r="FV181" s="208">
        <f>SUM(FV138, -FV142)</f>
        <v>3.2500000000000001E-2</v>
      </c>
      <c r="FW181" s="179">
        <f>SUM(FW137, -FW141)</f>
        <v>2.7799999999999998E-2</v>
      </c>
      <c r="FX181" s="116">
        <f>SUM(FX139, -FX142)</f>
        <v>3.3300000000000003E-2</v>
      </c>
      <c r="FY181" s="116">
        <f>SUM(FY139, -FY142)</f>
        <v>3.3500000000000002E-2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68">SUM(GU170, -GU177)</f>
        <v>0</v>
      </c>
      <c r="GV181" s="6">
        <f t="shared" si="268"/>
        <v>0</v>
      </c>
      <c r="GW181" s="6">
        <f t="shared" si="268"/>
        <v>0</v>
      </c>
      <c r="GX181" s="6">
        <f t="shared" si="268"/>
        <v>0</v>
      </c>
      <c r="GY181" s="6">
        <f t="shared" si="268"/>
        <v>0</v>
      </c>
      <c r="GZ181" s="6">
        <f t="shared" si="268"/>
        <v>0</v>
      </c>
      <c r="HA181" s="6">
        <f t="shared" si="268"/>
        <v>0</v>
      </c>
      <c r="HC181" s="6">
        <f t="shared" ref="HC181:HH181" si="269">SUM(HC170, -HC177)</f>
        <v>0</v>
      </c>
      <c r="HD181" s="6">
        <f t="shared" si="269"/>
        <v>0</v>
      </c>
      <c r="HE181" s="6">
        <f t="shared" si="269"/>
        <v>0</v>
      </c>
      <c r="HF181" s="6">
        <f t="shared" si="269"/>
        <v>0</v>
      </c>
      <c r="HG181" s="6">
        <f t="shared" si="269"/>
        <v>0</v>
      </c>
      <c r="HH181" s="6">
        <f t="shared" si="269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70">SUM(JM170, -JM177)</f>
        <v>0</v>
      </c>
      <c r="JN181" s="6">
        <f t="shared" si="270"/>
        <v>0</v>
      </c>
      <c r="JO181" s="6">
        <f t="shared" si="270"/>
        <v>0</v>
      </c>
      <c r="JP181" s="6">
        <f t="shared" si="270"/>
        <v>0</v>
      </c>
      <c r="JQ181" s="6">
        <f t="shared" si="270"/>
        <v>0</v>
      </c>
      <c r="JR181" s="6">
        <f t="shared" si="270"/>
        <v>0</v>
      </c>
      <c r="JS181" s="6">
        <f t="shared" si="270"/>
        <v>0</v>
      </c>
    </row>
    <row r="182" spans="7:279" ht="15.75" thickBot="1" x14ac:dyDescent="0.3">
      <c r="AZ182" s="92">
        <v>-1.6500000000000001E-2</v>
      </c>
      <c r="BA182" s="92">
        <v>-4.7600000000000003E-2</v>
      </c>
      <c r="BB182" s="31">
        <v>-7.3700000000000002E-2</v>
      </c>
      <c r="BC182" s="22">
        <v>-4.4400000000000002E-2</v>
      </c>
      <c r="BD182" s="31">
        <v>-3.1699999999999999E-2</v>
      </c>
      <c r="BE182" s="41">
        <v>-6.2700000000000006E-2</v>
      </c>
      <c r="BF182" s="16">
        <v>-0.1162</v>
      </c>
      <c r="BG182" s="16">
        <v>-9.2899999999999996E-2</v>
      </c>
      <c r="BH182" s="16">
        <v>-0.1091</v>
      </c>
      <c r="BI182" s="16">
        <v>-0.11849999999999999</v>
      </c>
      <c r="BJ182" s="87">
        <v>-6.9900000000000004E-2</v>
      </c>
      <c r="BK182" s="86">
        <v>-8.5599999999999996E-2</v>
      </c>
      <c r="BL182" s="86">
        <v>-6.4100000000000004E-2</v>
      </c>
      <c r="BM182" s="87">
        <v>-5.0799999999999998E-2</v>
      </c>
      <c r="BN182" s="87">
        <v>-3.4200000000000001E-2</v>
      </c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64" t="s">
        <v>44</v>
      </c>
      <c r="FM182" s="188" t="s">
        <v>44</v>
      </c>
      <c r="FN182" s="181" t="s">
        <v>54</v>
      </c>
      <c r="FO182" s="158" t="s">
        <v>38</v>
      </c>
      <c r="FP182" s="124" t="s">
        <v>54</v>
      </c>
      <c r="FQ182" s="199" t="s">
        <v>53</v>
      </c>
      <c r="FR182" s="200" t="s">
        <v>64</v>
      </c>
      <c r="FS182" s="123" t="s">
        <v>84</v>
      </c>
      <c r="FT182" s="199" t="s">
        <v>52</v>
      </c>
      <c r="FU182" s="154" t="s">
        <v>45</v>
      </c>
      <c r="FV182" s="122" t="s">
        <v>46</v>
      </c>
      <c r="FW182" s="182" t="s">
        <v>63</v>
      </c>
      <c r="FX182" s="123" t="s">
        <v>63</v>
      </c>
      <c r="FY182" s="122" t="s">
        <v>44</v>
      </c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AU183" t="s">
        <v>62</v>
      </c>
      <c r="AZ183" s="31">
        <v>-0.12839999999999999</v>
      </c>
      <c r="BA183" s="31">
        <v>-9.1200000000000003E-2</v>
      </c>
      <c r="BB183" s="92">
        <v>-7.3800000000000004E-2</v>
      </c>
      <c r="BC183" s="16">
        <v>-5.45E-2</v>
      </c>
      <c r="BD183" s="16">
        <v>-7.51E-2</v>
      </c>
      <c r="BE183" s="16">
        <v>-8.5900000000000004E-2</v>
      </c>
      <c r="BF183" s="41">
        <v>-0.1177</v>
      </c>
      <c r="BG183" s="41">
        <v>-0.1353</v>
      </c>
      <c r="BH183" s="92">
        <v>-0.1106</v>
      </c>
      <c r="BI183" s="92">
        <v>-0.13500000000000001</v>
      </c>
      <c r="BJ183" s="86">
        <v>-7.3899999999999993E-2</v>
      </c>
      <c r="BK183" s="87">
        <v>-0.1045</v>
      </c>
      <c r="BL183" s="91">
        <v>-7.1599999999999997E-2</v>
      </c>
      <c r="BM183" s="91">
        <v>-8.5400000000000004E-2</v>
      </c>
      <c r="BN183" s="91">
        <v>-8.48E-2</v>
      </c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71">SUM(CD136, -CD137)</f>
        <v>5.4199999999999998E-2</v>
      </c>
      <c r="CE183" s="144">
        <f t="shared" si="271"/>
        <v>5.57E-2</v>
      </c>
      <c r="CF183" s="118">
        <f t="shared" si="271"/>
        <v>6.1299999999999993E-2</v>
      </c>
      <c r="CG183" s="178">
        <f t="shared" si="271"/>
        <v>6.88E-2</v>
      </c>
      <c r="CH183" s="148">
        <f t="shared" si="271"/>
        <v>6.6700000000000009E-2</v>
      </c>
      <c r="CI183" s="116">
        <f t="shared" si="271"/>
        <v>6.6099999999999992E-2</v>
      </c>
      <c r="CJ183" s="178">
        <f t="shared" si="271"/>
        <v>5.2999999999999999E-2</v>
      </c>
      <c r="CK183" s="148">
        <f t="shared" si="271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46">
        <f>SUM(FL137, -FL139)</f>
        <v>3.9599999999999996E-2</v>
      </c>
      <c r="FM183" s="120">
        <f>SUM(FM137, -FM139)</f>
        <v>3.3800000000000004E-2</v>
      </c>
      <c r="FN183" s="178">
        <f>SUM(FN136, -FN137)</f>
        <v>3.0700000000000002E-2</v>
      </c>
      <c r="FO183" s="148">
        <f>SUM(FO138, -FO141)</f>
        <v>3.7499999999999999E-2</v>
      </c>
      <c r="FP183" s="118">
        <f>SUM(FP136, -FP137)</f>
        <v>3.7500000000000006E-2</v>
      </c>
      <c r="FQ183" s="176">
        <f>SUM(FQ137, -FQ139)</f>
        <v>3.3799999999999997E-2</v>
      </c>
      <c r="FR183" s="146">
        <f>SUM(FR136, -FR137)</f>
        <v>5.5100000000000003E-2</v>
      </c>
      <c r="FS183" s="116">
        <f>SUM(FS137, -FS141)</f>
        <v>4.4299999999999999E-2</v>
      </c>
      <c r="FT183" s="175">
        <f>SUM(FT138, -FT141)</f>
        <v>3.4000000000000002E-2</v>
      </c>
      <c r="FU183" s="166">
        <f>SUM(FU139, -FU142)</f>
        <v>3.2399999999999998E-2</v>
      </c>
      <c r="FV183" s="247">
        <f>SUM(FV138, -FV141)</f>
        <v>2.93E-2</v>
      </c>
      <c r="FW183" s="176">
        <f>SUM(FW139, -FW142)</f>
        <v>2.3699999999999999E-2</v>
      </c>
      <c r="FX183" s="116">
        <f>SUM(FX140, -FX142)</f>
        <v>2.8300000000000002E-2</v>
      </c>
      <c r="FY183" s="120">
        <f>SUM(FY137, -FY141)</f>
        <v>2.6500000000000003E-2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Y184" t="s">
        <v>62</v>
      </c>
      <c r="AG184" t="s">
        <v>62</v>
      </c>
      <c r="AZ184" s="35">
        <v>-0.1575</v>
      </c>
      <c r="BA184" s="35">
        <v>-0.1056</v>
      </c>
      <c r="BB184" s="41">
        <v>-7.3899999999999993E-2</v>
      </c>
      <c r="BC184" s="31">
        <v>-5.5399999999999998E-2</v>
      </c>
      <c r="BD184" s="92">
        <v>-9.5899999999999999E-2</v>
      </c>
      <c r="BE184" s="92">
        <v>-0.12709999999999999</v>
      </c>
      <c r="BF184" s="92">
        <v>-0.153</v>
      </c>
      <c r="BG184" s="92">
        <v>-0.16389999999999999</v>
      </c>
      <c r="BH184" s="41">
        <v>-0.14380000000000001</v>
      </c>
      <c r="BI184" s="41">
        <v>-0.19800000000000001</v>
      </c>
      <c r="BJ184" s="90">
        <v>-0.21940000000000001</v>
      </c>
      <c r="BK184" s="90">
        <v>-0.221</v>
      </c>
      <c r="BL184" s="90">
        <v>-0.33160000000000001</v>
      </c>
      <c r="BM184" s="90">
        <v>-0.37080000000000002</v>
      </c>
      <c r="BN184" s="90">
        <v>-0.39219999999999999</v>
      </c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54" t="s">
        <v>45</v>
      </c>
      <c r="FM184" s="119" t="s">
        <v>39</v>
      </c>
      <c r="FN184" s="199" t="s">
        <v>53</v>
      </c>
      <c r="FO184" s="163" t="s">
        <v>63</v>
      </c>
      <c r="FP184" s="123" t="s">
        <v>84</v>
      </c>
      <c r="FQ184" s="182" t="s">
        <v>84</v>
      </c>
      <c r="FR184" s="163" t="s">
        <v>40</v>
      </c>
      <c r="FS184" s="188" t="s">
        <v>51</v>
      </c>
      <c r="FT184" s="183" t="s">
        <v>45</v>
      </c>
      <c r="FU184" s="163" t="s">
        <v>63</v>
      </c>
      <c r="FV184" s="123" t="s">
        <v>84</v>
      </c>
      <c r="FW184" s="183" t="s">
        <v>45</v>
      </c>
      <c r="FX184" s="122" t="s">
        <v>45</v>
      </c>
      <c r="FY184" s="122" t="s">
        <v>45</v>
      </c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Y185" s="351" t="s">
        <v>86</v>
      </c>
      <c r="AU185" s="351" t="s">
        <v>86</v>
      </c>
      <c r="AV185" t="s">
        <v>62</v>
      </c>
      <c r="AY185" t="s">
        <v>62</v>
      </c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72">SUM(CC137, -CC141)</f>
        <v>3.7400000000000003E-2</v>
      </c>
      <c r="CD185" s="179">
        <f t="shared" si="272"/>
        <v>3.95E-2</v>
      </c>
      <c r="CE185" s="146">
        <f t="shared" si="272"/>
        <v>3.9199999999999999E-2</v>
      </c>
      <c r="CF185" s="120">
        <f t="shared" si="272"/>
        <v>5.1799999999999999E-2</v>
      </c>
      <c r="CG185" s="179">
        <f t="shared" si="272"/>
        <v>4.3900000000000002E-2</v>
      </c>
      <c r="CH185" s="146">
        <f t="shared" si="272"/>
        <v>5.2000000000000005E-2</v>
      </c>
      <c r="CI185" s="120">
        <f t="shared" si="272"/>
        <v>4.9000000000000002E-2</v>
      </c>
      <c r="CJ185" s="179">
        <f t="shared" si="272"/>
        <v>3.6900000000000002E-2</v>
      </c>
      <c r="CK185" s="146">
        <f t="shared" si="272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166">
        <f>SUM(FL139, -FL142)</f>
        <v>3.7400000000000003E-2</v>
      </c>
      <c r="FM185" s="116">
        <f>SUM(FM138, -FM140)</f>
        <v>3.3600000000000005E-2</v>
      </c>
      <c r="FN185" s="176">
        <f>SUM(FN137, -FN140)</f>
        <v>3.0499999999999999E-2</v>
      </c>
      <c r="FO185" s="144">
        <f>SUM(FO139, -FO142)</f>
        <v>3.5000000000000003E-2</v>
      </c>
      <c r="FP185" s="116">
        <f>SUM(FP139, -FP142)</f>
        <v>3.6700000000000003E-2</v>
      </c>
      <c r="FQ185" s="176">
        <f>SUM(FQ139, -FQ142)</f>
        <v>3.27E-2</v>
      </c>
      <c r="FR185" s="146">
        <f>SUM(FR137, -FR140)</f>
        <v>3.6699999999999997E-2</v>
      </c>
      <c r="FS185" s="120">
        <f>SUM(FS138, -FS141)</f>
        <v>4.19E-2</v>
      </c>
      <c r="FT185" s="187">
        <f>SUM(FT139, -FT142)</f>
        <v>2.75E-2</v>
      </c>
      <c r="FU185" s="144">
        <f>SUM(FU138, -FU141)</f>
        <v>2.9900000000000003E-2</v>
      </c>
      <c r="FV185" s="116">
        <f>SUM(FV139, -FV142)</f>
        <v>2.8200000000000003E-2</v>
      </c>
      <c r="FW185" s="187">
        <f>SUM(FW138, -FW141)</f>
        <v>2.3199999999999998E-2</v>
      </c>
      <c r="FX185" s="208">
        <f>SUM(FX137, -FX141)</f>
        <v>2.5000000000000001E-2</v>
      </c>
      <c r="FY185" s="208">
        <f>SUM(FY137, -FY140)</f>
        <v>2.5700000000000001E-2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Y186" s="351" t="s">
        <v>107</v>
      </c>
      <c r="AU186" s="351" t="s">
        <v>107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58" t="s">
        <v>40</v>
      </c>
      <c r="FM186" s="119" t="s">
        <v>36</v>
      </c>
      <c r="FN186" s="199" t="s">
        <v>44</v>
      </c>
      <c r="FO186" s="163" t="s">
        <v>84</v>
      </c>
      <c r="FP186" s="122" t="s">
        <v>45</v>
      </c>
      <c r="FQ186" s="199" t="s">
        <v>37</v>
      </c>
      <c r="FR186" s="154" t="s">
        <v>46</v>
      </c>
      <c r="FS186" s="122" t="s">
        <v>45</v>
      </c>
      <c r="FT186" s="183" t="s">
        <v>46</v>
      </c>
      <c r="FU186" s="154" t="s">
        <v>46</v>
      </c>
      <c r="FV186" s="188" t="s">
        <v>37</v>
      </c>
      <c r="FW186" s="180" t="s">
        <v>39</v>
      </c>
      <c r="FX186" s="188" t="s">
        <v>51</v>
      </c>
      <c r="FY186" s="121" t="s">
        <v>57</v>
      </c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Y187" s="351" t="s">
        <v>99</v>
      </c>
      <c r="Z187" s="352" t="s">
        <v>100</v>
      </c>
      <c r="AA187" s="349">
        <v>43774</v>
      </c>
      <c r="AB187" s="349">
        <v>43775</v>
      </c>
      <c r="AC187" s="349">
        <v>43776</v>
      </c>
      <c r="AD187" s="349">
        <v>43777</v>
      </c>
      <c r="AE187" s="349">
        <v>43778</v>
      </c>
      <c r="AF187" s="349">
        <v>43781</v>
      </c>
      <c r="AG187" s="349">
        <v>43782</v>
      </c>
      <c r="AH187" s="349">
        <v>43783</v>
      </c>
      <c r="AI187" s="349">
        <v>43784</v>
      </c>
      <c r="AJ187" s="349">
        <v>43785</v>
      </c>
      <c r="AK187" s="349">
        <v>43788</v>
      </c>
      <c r="AL187" s="349">
        <v>43789</v>
      </c>
      <c r="AM187" s="349">
        <v>43790</v>
      </c>
      <c r="AN187" s="349">
        <v>43791</v>
      </c>
      <c r="AO187" s="349">
        <v>43792</v>
      </c>
      <c r="AP187" s="349">
        <v>43795</v>
      </c>
      <c r="AQ187" s="349">
        <v>43796</v>
      </c>
      <c r="AR187" s="349">
        <v>43797</v>
      </c>
      <c r="AS187" s="349">
        <v>43798</v>
      </c>
      <c r="AT187" s="349">
        <v>43799</v>
      </c>
      <c r="AU187" s="351" t="s">
        <v>101</v>
      </c>
      <c r="AV187" s="349">
        <v>43803</v>
      </c>
      <c r="AW187" s="349">
        <v>43804</v>
      </c>
      <c r="AX187" s="349">
        <v>43805</v>
      </c>
      <c r="AY187" s="351" t="s">
        <v>100</v>
      </c>
      <c r="AZ187" s="349">
        <v>43809</v>
      </c>
      <c r="BA187" s="349">
        <v>43810</v>
      </c>
      <c r="BB187" s="349">
        <v>43811</v>
      </c>
      <c r="BC187" s="349">
        <v>43812</v>
      </c>
      <c r="BD187" s="349">
        <v>43813</v>
      </c>
      <c r="BE187" s="349">
        <v>43816</v>
      </c>
      <c r="BF187" s="349">
        <v>43817</v>
      </c>
      <c r="BG187" s="349">
        <v>43818</v>
      </c>
      <c r="BH187" s="349">
        <v>43819</v>
      </c>
      <c r="BI187" s="349">
        <v>43820</v>
      </c>
      <c r="BJ187" s="349">
        <v>43823</v>
      </c>
      <c r="BK187" s="349">
        <v>43825</v>
      </c>
      <c r="BL187" s="349">
        <v>43826</v>
      </c>
      <c r="BM187" s="349">
        <v>43827</v>
      </c>
      <c r="BN187" s="349">
        <v>43830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73">SUM(EC176, -EC183)</f>
        <v>0</v>
      </c>
      <c r="ED187" s="6">
        <f t="shared" si="273"/>
        <v>0</v>
      </c>
      <c r="EE187" s="6">
        <f t="shared" si="273"/>
        <v>0</v>
      </c>
      <c r="EF187" s="6">
        <f t="shared" si="273"/>
        <v>0</v>
      </c>
      <c r="EG187" s="6">
        <f t="shared" si="273"/>
        <v>0</v>
      </c>
      <c r="EH187" s="6">
        <f t="shared" si="273"/>
        <v>0</v>
      </c>
      <c r="EI187" s="6">
        <f t="shared" si="273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46">
        <f>SUM(FL138, -FL141)</f>
        <v>3.3600000000000005E-2</v>
      </c>
      <c r="FM187" s="116">
        <f>SUM(FM138, -FM139)</f>
        <v>3.2600000000000004E-2</v>
      </c>
      <c r="FN187" s="179">
        <f>SUM(FN137, -FN139)</f>
        <v>2.9699999999999997E-2</v>
      </c>
      <c r="FO187" s="144">
        <f>SUM(FO139, -FO141)</f>
        <v>3.4700000000000002E-2</v>
      </c>
      <c r="FP187" s="208">
        <f>SUM(FP140, -FP142)</f>
        <v>3.4599999999999999E-2</v>
      </c>
      <c r="FQ187" s="179">
        <f>SUM(FQ137, -FQ138)</f>
        <v>3.15E-2</v>
      </c>
      <c r="FR187" s="246">
        <f>SUM(FR139, -FR142)</f>
        <v>3.5299999999999998E-2</v>
      </c>
      <c r="FS187" s="208">
        <f>SUM(FS139, -FS141)</f>
        <v>3.3599999999999998E-2</v>
      </c>
      <c r="FT187" s="273">
        <f>SUM(FT139, -FT141)</f>
        <v>2.5899999999999999E-2</v>
      </c>
      <c r="FU187" s="246">
        <f>SUM(FU139, -FU141)</f>
        <v>2.4899999999999999E-2</v>
      </c>
      <c r="FV187" s="120">
        <f>SUM(FV137, -FV140)</f>
        <v>2.53E-2</v>
      </c>
      <c r="FW187" s="176">
        <f>SUM(FW140, -FW142)</f>
        <v>2.12E-2</v>
      </c>
      <c r="FX187" s="120">
        <f>SUM(FX138, -FX141)</f>
        <v>2.4799999999999999E-2</v>
      </c>
      <c r="FY187" s="116">
        <f>SUM(FY140, -FY142)</f>
        <v>2.5000000000000001E-2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74">SUM(GU176, -GU183)</f>
        <v>0</v>
      </c>
      <c r="GV187" s="6">
        <f t="shared" si="274"/>
        <v>0</v>
      </c>
      <c r="GW187" s="6">
        <f t="shared" si="274"/>
        <v>0</v>
      </c>
      <c r="GX187" s="6">
        <f t="shared" si="274"/>
        <v>0</v>
      </c>
      <c r="GY187" s="6">
        <f t="shared" si="274"/>
        <v>0</v>
      </c>
      <c r="GZ187" s="6">
        <f t="shared" si="274"/>
        <v>0</v>
      </c>
      <c r="HA187" s="6">
        <f t="shared" si="274"/>
        <v>0</v>
      </c>
      <c r="HC187" s="6">
        <f t="shared" ref="HC187:HH187" si="275">SUM(HC176, -HC183)</f>
        <v>0</v>
      </c>
      <c r="HD187" s="6">
        <f t="shared" si="275"/>
        <v>0</v>
      </c>
      <c r="HE187" s="6">
        <f t="shared" si="275"/>
        <v>0</v>
      </c>
      <c r="HF187" s="6">
        <f t="shared" si="275"/>
        <v>0</v>
      </c>
      <c r="HG187" s="6">
        <f t="shared" si="275"/>
        <v>0</v>
      </c>
      <c r="HH187" s="6">
        <f t="shared" si="275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76">SUM(JM176, -JM183)</f>
        <v>0</v>
      </c>
      <c r="JN187" s="6">
        <f t="shared" si="276"/>
        <v>0</v>
      </c>
      <c r="JO187" s="6">
        <f t="shared" si="276"/>
        <v>0</v>
      </c>
      <c r="JP187" s="6">
        <f t="shared" si="276"/>
        <v>0</v>
      </c>
      <c r="JQ187" s="6">
        <f t="shared" si="276"/>
        <v>0</v>
      </c>
      <c r="JR187" s="6">
        <f t="shared" si="276"/>
        <v>0</v>
      </c>
      <c r="JS187" s="6">
        <f t="shared" si="276"/>
        <v>0</v>
      </c>
    </row>
    <row r="188" spans="7:27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6">
        <v>3.0599999999999999E-2</v>
      </c>
      <c r="AX188" s="136">
        <v>4.8899999999999999E-2</v>
      </c>
      <c r="AY188" s="136">
        <v>7.3800000000000004E-2</v>
      </c>
      <c r="AZ188" s="86">
        <v>8.9099999999999999E-2</v>
      </c>
      <c r="BA188" s="86">
        <v>7.7600000000000002E-2</v>
      </c>
      <c r="BB188" s="306">
        <v>9.2200000000000004E-2</v>
      </c>
      <c r="BC188" s="306">
        <v>8.9700000000000002E-2</v>
      </c>
      <c r="BD188" s="306">
        <v>8.6699999999999999E-2</v>
      </c>
      <c r="BE188" s="306">
        <v>0.1046</v>
      </c>
      <c r="BF188" s="306">
        <v>0.107</v>
      </c>
      <c r="BG188" s="306">
        <v>0.14760000000000001</v>
      </c>
      <c r="BH188" s="306">
        <v>0.1706</v>
      </c>
      <c r="BI188" s="85">
        <v>0.1993</v>
      </c>
      <c r="BJ188" s="85">
        <v>0.22919999999999999</v>
      </c>
      <c r="BK188" s="85">
        <v>0.1888</v>
      </c>
      <c r="BL188" s="85">
        <v>0.20430000000000001</v>
      </c>
      <c r="BM188" s="85">
        <v>0.23619999999999999</v>
      </c>
      <c r="BN188" s="85">
        <v>0.26550000000000001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58" t="s">
        <v>39</v>
      </c>
      <c r="FM188" s="122" t="s">
        <v>45</v>
      </c>
      <c r="FN188" s="180" t="s">
        <v>40</v>
      </c>
      <c r="FO188" s="154" t="s">
        <v>46</v>
      </c>
      <c r="FP188" s="188" t="s">
        <v>44</v>
      </c>
      <c r="FQ188" s="181" t="s">
        <v>54</v>
      </c>
      <c r="FR188" s="154" t="s">
        <v>45</v>
      </c>
      <c r="FS188" s="119" t="s">
        <v>39</v>
      </c>
      <c r="FT188" s="180" t="s">
        <v>38</v>
      </c>
      <c r="FU188" s="164" t="s">
        <v>37</v>
      </c>
      <c r="FV188" s="123" t="s">
        <v>63</v>
      </c>
      <c r="FW188" s="199" t="s">
        <v>37</v>
      </c>
      <c r="FX188" s="121" t="s">
        <v>57</v>
      </c>
      <c r="FY188" s="188" t="s">
        <v>52</v>
      </c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9">
        <v>2.1600000000000001E-2</v>
      </c>
      <c r="AX189" s="85">
        <v>4.5100000000000001E-2</v>
      </c>
      <c r="AY189" s="86">
        <v>6.1100000000000002E-2</v>
      </c>
      <c r="AZ189" s="306">
        <v>8.5699999999999998E-2</v>
      </c>
      <c r="BA189" s="306">
        <v>7.17E-2</v>
      </c>
      <c r="BB189" s="86">
        <v>5.8599999999999999E-2</v>
      </c>
      <c r="BC189" s="86">
        <v>5.67E-2</v>
      </c>
      <c r="BD189" s="86">
        <v>4.9399999999999999E-2</v>
      </c>
      <c r="BE189" s="86">
        <v>6.9699999999999998E-2</v>
      </c>
      <c r="BF189" s="85">
        <v>6.83E-2</v>
      </c>
      <c r="BG189" s="85">
        <v>9.4500000000000001E-2</v>
      </c>
      <c r="BH189" s="85">
        <v>0.15129999999999999</v>
      </c>
      <c r="BI189" s="306">
        <v>0.15770000000000001</v>
      </c>
      <c r="BJ189" s="306">
        <v>0.15179999999999999</v>
      </c>
      <c r="BK189" s="306">
        <v>0.13769999999999999</v>
      </c>
      <c r="BL189" s="306">
        <v>0.16550000000000001</v>
      </c>
      <c r="BM189" s="306">
        <v>0.15809999999999999</v>
      </c>
      <c r="BN189" s="306">
        <v>0.1552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44">
        <f>SUM(FL138, -FL140)</f>
        <v>3.1399999999999997E-2</v>
      </c>
      <c r="FM189" s="208">
        <f>SUM(FM139, -FM142)</f>
        <v>2.52E-2</v>
      </c>
      <c r="FN189" s="179">
        <f>SUM(FN138, -FN140)</f>
        <v>2.86E-2</v>
      </c>
      <c r="FO189" s="246">
        <f>SUM(FO140, -FO142)</f>
        <v>2.3600000000000003E-2</v>
      </c>
      <c r="FP189" s="120">
        <f>SUM(FP137, -FP140)</f>
        <v>3.0499999999999999E-2</v>
      </c>
      <c r="FQ189" s="178">
        <f>SUM(FQ136, -FQ137)</f>
        <v>3.0499999999999999E-2</v>
      </c>
      <c r="FR189" s="166">
        <f>SUM(FR139, -FR141)</f>
        <v>3.5099999999999999E-2</v>
      </c>
      <c r="FS189" s="116">
        <f>SUM(FS140, -FS142)</f>
        <v>2.9900000000000003E-2</v>
      </c>
      <c r="FT189" s="178">
        <f>SUM(FT140, -FT142)</f>
        <v>2.47E-2</v>
      </c>
      <c r="FU189" s="146">
        <f>SUM(FU137, -FU140)</f>
        <v>2.35E-2</v>
      </c>
      <c r="FV189" s="116">
        <f>SUM(FV139, -FV141)</f>
        <v>2.5000000000000001E-2</v>
      </c>
      <c r="FW189" s="179">
        <f>SUM(FW137, -FW140)</f>
        <v>1.9E-2</v>
      </c>
      <c r="FX189" s="116">
        <f>SUM(FX141, -FX142)</f>
        <v>2.2700000000000001E-2</v>
      </c>
      <c r="FY189" s="115">
        <f>SUM(FY141, -FY142)</f>
        <v>2.4199999999999999E-2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92">
        <v>5.5999999999999999E-3</v>
      </c>
      <c r="AM190" s="92">
        <v>-7.1000000000000004E-3</v>
      </c>
      <c r="AN190" s="22">
        <v>-5.7000000000000002E-3</v>
      </c>
      <c r="AO190" s="92">
        <v>-1.47E-2</v>
      </c>
      <c r="AP190" s="22">
        <v>-1.21E-2</v>
      </c>
      <c r="AQ190" s="92">
        <v>-5.8999999999999999E-3</v>
      </c>
      <c r="AR190" s="92">
        <v>-9.4999999999999998E-3</v>
      </c>
      <c r="AS190" s="16">
        <v>-5.0000000000000001E-3</v>
      </c>
      <c r="AT190" s="92">
        <v>-3.9100000000000003E-2</v>
      </c>
      <c r="AU190" s="31">
        <v>3.1399999999999997E-2</v>
      </c>
      <c r="AV190" s="16">
        <v>3.8E-3</v>
      </c>
      <c r="AW190" s="85">
        <v>1.6299999999999999E-2</v>
      </c>
      <c r="AX190" s="86">
        <v>3.6499999999999998E-2</v>
      </c>
      <c r="AY190" s="85">
        <v>4.3299999999999998E-2</v>
      </c>
      <c r="AZ190" s="88">
        <v>2.3699999999999999E-2</v>
      </c>
      <c r="BA190" s="88">
        <v>3.4200000000000001E-2</v>
      </c>
      <c r="BB190" s="85">
        <v>1.52E-2</v>
      </c>
      <c r="BC190" s="88">
        <v>1.5699999999999999E-2</v>
      </c>
      <c r="BD190" s="88">
        <v>4.7500000000000001E-2</v>
      </c>
      <c r="BE190" s="85">
        <v>5.57E-2</v>
      </c>
      <c r="BF190" s="86">
        <v>5.8299999999999998E-2</v>
      </c>
      <c r="BG190" s="86">
        <v>6.5000000000000002E-2</v>
      </c>
      <c r="BH190" s="86">
        <v>8.9800000000000005E-2</v>
      </c>
      <c r="BI190" s="86">
        <v>7.0900000000000005E-2</v>
      </c>
      <c r="BJ190" s="86">
        <v>0.11020000000000001</v>
      </c>
      <c r="BK190" s="310">
        <v>7.0499999999999993E-2</v>
      </c>
      <c r="BL190" s="86">
        <v>0.1106</v>
      </c>
      <c r="BM190" s="86">
        <v>0.12570000000000001</v>
      </c>
      <c r="BN190" s="86">
        <v>0.12970000000000001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52" t="s">
        <v>57</v>
      </c>
      <c r="FM190" s="168" t="s">
        <v>41</v>
      </c>
      <c r="FN190" s="180" t="s">
        <v>36</v>
      </c>
      <c r="FO190" s="154" t="s">
        <v>45</v>
      </c>
      <c r="FP190" s="123" t="s">
        <v>63</v>
      </c>
      <c r="FQ190" s="180" t="s">
        <v>39</v>
      </c>
      <c r="FR190" s="163" t="s">
        <v>47</v>
      </c>
      <c r="FS190" s="123" t="s">
        <v>40</v>
      </c>
      <c r="FT190" s="180" t="s">
        <v>39</v>
      </c>
      <c r="FU190" s="158" t="s">
        <v>38</v>
      </c>
      <c r="FV190" s="119" t="s">
        <v>38</v>
      </c>
      <c r="FW190" s="199" t="s">
        <v>53</v>
      </c>
      <c r="FX190" s="122" t="s">
        <v>47</v>
      </c>
      <c r="FY190" s="122" t="s">
        <v>36</v>
      </c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92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92">
        <v>-1.54E-2</v>
      </c>
      <c r="AQ191" s="16">
        <v>-3.7600000000000001E-2</v>
      </c>
      <c r="AR191" s="16">
        <v>-2.5399999999999999E-2</v>
      </c>
      <c r="AS191" s="92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6">
        <v>7.6E-3</v>
      </c>
      <c r="AX191" s="87">
        <v>2.1499999999999998E-2</v>
      </c>
      <c r="AY191" s="88">
        <v>-2.8999999999999998E-3</v>
      </c>
      <c r="AZ191" s="85">
        <v>2.1000000000000001E-2</v>
      </c>
      <c r="BA191" s="85">
        <v>2.52E-2</v>
      </c>
      <c r="BB191" s="88">
        <v>1.5100000000000001E-2</v>
      </c>
      <c r="BC191" s="85">
        <v>-8.3000000000000001E-3</v>
      </c>
      <c r="BD191" s="85">
        <v>3.6600000000000001E-2</v>
      </c>
      <c r="BE191" s="88">
        <v>3.1E-2</v>
      </c>
      <c r="BF191" s="88">
        <v>2.0799999999999999E-2</v>
      </c>
      <c r="BG191" s="88">
        <v>3.4700000000000002E-2</v>
      </c>
      <c r="BH191" s="88">
        <v>5.7000000000000002E-3</v>
      </c>
      <c r="BI191" s="88">
        <v>4.8899999999999999E-2</v>
      </c>
      <c r="BJ191" s="87">
        <v>2.7099999999999999E-2</v>
      </c>
      <c r="BK191" s="307">
        <v>4.2099999999999999E-2</v>
      </c>
      <c r="BL191" s="88">
        <v>3.9199999999999999E-2</v>
      </c>
      <c r="BM191" s="88">
        <v>2.3300000000000001E-2</v>
      </c>
      <c r="BN191" s="87">
        <v>3.0300000000000001E-2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44">
        <f>SUM(FL140, -FL142)</f>
        <v>2.3700000000000002E-2</v>
      </c>
      <c r="FM191" s="120">
        <f>SUM(FM136, -FM138)</f>
        <v>2.4899999999999999E-2</v>
      </c>
      <c r="FN191" s="176">
        <f>SUM(FN138, -FN139)</f>
        <v>2.7799999999999998E-2</v>
      </c>
      <c r="FO191" s="166">
        <f>SUM(FO140, -FO141)</f>
        <v>2.3300000000000001E-2</v>
      </c>
      <c r="FP191" s="116">
        <f>SUM(FP139, -FP141)</f>
        <v>2.8999999999999998E-2</v>
      </c>
      <c r="FQ191" s="176">
        <f>SUM(FQ138, -FQ141)</f>
        <v>2.5099999999999997E-2</v>
      </c>
      <c r="FR191" s="146">
        <f>SUM(FR137, -FR139)</f>
        <v>3.3700000000000001E-2</v>
      </c>
      <c r="FS191" s="120">
        <f>SUM(FS137, -FS140)</f>
        <v>2.5599999999999998E-2</v>
      </c>
      <c r="FT191" s="176">
        <f>SUM(FT140, -FT141)</f>
        <v>2.3099999999999999E-2</v>
      </c>
      <c r="FU191" s="148">
        <f>SUM(FU140, -FU142)</f>
        <v>1.9099999999999999E-2</v>
      </c>
      <c r="FV191" s="118">
        <f>SUM(FV140, -FV142)</f>
        <v>1.6300000000000002E-2</v>
      </c>
      <c r="FW191" s="176">
        <f>SUM(FW137, -FW139)</f>
        <v>1.6500000000000001E-2</v>
      </c>
      <c r="FX191" s="120">
        <f>SUM(FX137, -FX140)</f>
        <v>1.9400000000000001E-2</v>
      </c>
      <c r="FY191" s="116">
        <f>SUM(FY137, -FY139)</f>
        <v>1.72E-2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Y192" s="92">
        <v>-3.09E-2</v>
      </c>
      <c r="Z192" s="92">
        <v>-3.1199999999999999E-2</v>
      </c>
      <c r="AA192" s="41">
        <v>-4.5199999999999997E-2</v>
      </c>
      <c r="AB192" s="92">
        <v>-6.0499999999999998E-2</v>
      </c>
      <c r="AC192" s="92">
        <v>-7.3899999999999993E-2</v>
      </c>
      <c r="AD192" s="92">
        <v>-7.7100000000000002E-2</v>
      </c>
      <c r="AE192" s="92">
        <v>-5.7099999999999998E-2</v>
      </c>
      <c r="AF192" s="92">
        <v>-6.0499999999999998E-2</v>
      </c>
      <c r="AG192" s="92">
        <v>-6.59E-2</v>
      </c>
      <c r="AH192" s="92">
        <v>-6.9699999999999998E-2</v>
      </c>
      <c r="AI192" s="92">
        <v>-7.6899999999999996E-2</v>
      </c>
      <c r="AJ192" s="92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92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92">
        <v>-1.77E-2</v>
      </c>
      <c r="AV192" s="31">
        <v>-1.14E-2</v>
      </c>
      <c r="AW192" s="88">
        <v>4.4000000000000003E-3</v>
      </c>
      <c r="AX192" s="88">
        <v>-2.8E-3</v>
      </c>
      <c r="AY192" s="87">
        <v>-5.4000000000000003E-3</v>
      </c>
      <c r="AZ192" s="89">
        <v>1.06E-2</v>
      </c>
      <c r="BA192" s="89">
        <v>2.2200000000000001E-2</v>
      </c>
      <c r="BB192" s="89">
        <v>-1.67E-2</v>
      </c>
      <c r="BC192" s="89">
        <v>-1.61E-2</v>
      </c>
      <c r="BD192" s="90">
        <v>-2.3E-2</v>
      </c>
      <c r="BE192" s="87">
        <v>-3.6299999999999999E-2</v>
      </c>
      <c r="BF192" s="89">
        <v>-1.23E-2</v>
      </c>
      <c r="BG192" s="87">
        <v>-1.95E-2</v>
      </c>
      <c r="BH192" s="87">
        <v>-1.6E-2</v>
      </c>
      <c r="BI192" s="87">
        <v>1.24E-2</v>
      </c>
      <c r="BJ192" s="88">
        <v>1.9199999999999998E-2</v>
      </c>
      <c r="BK192" s="309">
        <v>7.7000000000000002E-3</v>
      </c>
      <c r="BL192" s="87">
        <v>-3.5000000000000001E-3</v>
      </c>
      <c r="BM192" s="87">
        <v>1.37E-2</v>
      </c>
      <c r="BN192" s="88">
        <v>4.1999999999999997E-3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85" t="s">
        <v>54</v>
      </c>
      <c r="FM192" s="114" t="s">
        <v>57</v>
      </c>
      <c r="FN192" s="183" t="s">
        <v>45</v>
      </c>
      <c r="FO192" s="164" t="s">
        <v>44</v>
      </c>
      <c r="FP192" s="188" t="s">
        <v>53</v>
      </c>
      <c r="FQ192" s="183" t="s">
        <v>45</v>
      </c>
      <c r="FR192" s="164" t="s">
        <v>37</v>
      </c>
      <c r="FS192" s="188" t="s">
        <v>37</v>
      </c>
      <c r="FT192" s="182" t="s">
        <v>40</v>
      </c>
      <c r="FU192" s="163" t="s">
        <v>40</v>
      </c>
      <c r="FV192" s="122" t="s">
        <v>36</v>
      </c>
      <c r="FW192" s="183" t="s">
        <v>36</v>
      </c>
      <c r="FX192" s="188" t="s">
        <v>53</v>
      </c>
      <c r="FY192" s="123" t="s">
        <v>53</v>
      </c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Y193" s="41">
        <v>-3.8199999999999998E-2</v>
      </c>
      <c r="Z193" s="41">
        <v>-3.1600000000000003E-2</v>
      </c>
      <c r="AA193" s="92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92">
        <v>-1.46E-2</v>
      </c>
      <c r="AW193" s="87">
        <v>-4.1999999999999997E-3</v>
      </c>
      <c r="AX193" s="89">
        <v>-6.7999999999999996E-3</v>
      </c>
      <c r="AY193" s="90">
        <v>-2.1399999999999999E-2</v>
      </c>
      <c r="AZ193" s="90">
        <v>-4.3499999999999997E-2</v>
      </c>
      <c r="BA193" s="90">
        <v>-3.0499999999999999E-2</v>
      </c>
      <c r="BB193" s="90">
        <v>-3.0700000000000002E-2</v>
      </c>
      <c r="BC193" s="87">
        <v>-2.8799999999999999E-2</v>
      </c>
      <c r="BD193" s="87">
        <v>-0.04</v>
      </c>
      <c r="BE193" s="90">
        <v>-5.4600000000000003E-2</v>
      </c>
      <c r="BF193" s="87">
        <v>-3.0300000000000001E-2</v>
      </c>
      <c r="BG193" s="89">
        <v>-7.8799999999999995E-2</v>
      </c>
      <c r="BH193" s="89">
        <v>-9.4100000000000003E-2</v>
      </c>
      <c r="BI193" s="89">
        <v>-0.13239999999999999</v>
      </c>
      <c r="BJ193" s="89">
        <v>-0.13969999999999999</v>
      </c>
      <c r="BK193" s="89">
        <v>-0.1211</v>
      </c>
      <c r="BL193" s="89">
        <v>-0.1394</v>
      </c>
      <c r="BM193" s="89">
        <v>-0.1472</v>
      </c>
      <c r="BN193" s="89">
        <v>-0.15429999999999999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77">SUM(EC182, -EC189)</f>
        <v>0</v>
      </c>
      <c r="ED193" s="6">
        <f t="shared" si="277"/>
        <v>0</v>
      </c>
      <c r="EE193" s="6">
        <f t="shared" si="277"/>
        <v>0</v>
      </c>
      <c r="EF193" s="6">
        <f t="shared" si="277"/>
        <v>0</v>
      </c>
      <c r="EG193" s="6">
        <f t="shared" si="277"/>
        <v>0</v>
      </c>
      <c r="EH193" s="6">
        <f t="shared" si="277"/>
        <v>0</v>
      </c>
      <c r="EI193" s="6">
        <f t="shared" si="277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48">
        <f>SUM(FL136, -FL137)</f>
        <v>2.3100000000000009E-2</v>
      </c>
      <c r="FM193" s="116">
        <f>SUM(FM140, -FM142)</f>
        <v>2.4199999999999999E-2</v>
      </c>
      <c r="FN193" s="187">
        <f>SUM(FN139, -FN142)</f>
        <v>2.07E-2</v>
      </c>
      <c r="FO193" s="146">
        <f>SUM(FO137, -FO140)</f>
        <v>2.2299999999999997E-2</v>
      </c>
      <c r="FP193" s="116">
        <f>SUM(FP137, -FP139)</f>
        <v>2.8399999999999998E-2</v>
      </c>
      <c r="FQ193" s="187">
        <f>SUM(FQ140, -FQ142)</f>
        <v>2.4799999999999999E-2</v>
      </c>
      <c r="FR193" s="146">
        <f>SUM(FR138, -FR140)</f>
        <v>3.2899999999999999E-2</v>
      </c>
      <c r="FS193" s="120">
        <f>SUM(FS138, -FS140)</f>
        <v>2.3199999999999998E-2</v>
      </c>
      <c r="FT193" s="179">
        <f>SUM(FT137, -FT140)</f>
        <v>2.07E-2</v>
      </c>
      <c r="FU193" s="146">
        <f>SUM(FU138, -FU140)</f>
        <v>1.83E-2</v>
      </c>
      <c r="FV193" s="116">
        <f>SUM(FV138, -FV140)</f>
        <v>1.6199999999999999E-2</v>
      </c>
      <c r="FW193" s="176">
        <f>SUM(FW138, -FW140)</f>
        <v>1.44E-2</v>
      </c>
      <c r="FX193" s="116">
        <f>SUM(FX138, -FX140)</f>
        <v>1.9199999999999998E-2</v>
      </c>
      <c r="FY193" s="116">
        <f>SUM(FY138, -FY141)</f>
        <v>1.7100000000000001E-2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78">SUM(GU182, -GU189)</f>
        <v>0</v>
      </c>
      <c r="GV193" s="6">
        <f t="shared" si="278"/>
        <v>0</v>
      </c>
      <c r="GW193" s="6">
        <f t="shared" si="278"/>
        <v>0</v>
      </c>
      <c r="GX193" s="6">
        <f t="shared" si="278"/>
        <v>0</v>
      </c>
      <c r="GY193" s="6">
        <f t="shared" si="278"/>
        <v>0</v>
      </c>
      <c r="GZ193" s="6">
        <f t="shared" si="278"/>
        <v>0</v>
      </c>
      <c r="HA193" s="6">
        <f t="shared" si="278"/>
        <v>0</v>
      </c>
      <c r="HC193" s="6">
        <f t="shared" ref="HC193:HH193" si="279">SUM(HC182, -HC189)</f>
        <v>0</v>
      </c>
      <c r="HD193" s="6">
        <f t="shared" si="279"/>
        <v>0</v>
      </c>
      <c r="HE193" s="6">
        <f t="shared" si="279"/>
        <v>0</v>
      </c>
      <c r="HF193" s="6">
        <f t="shared" si="279"/>
        <v>0</v>
      </c>
      <c r="HG193" s="6">
        <f t="shared" si="279"/>
        <v>0</v>
      </c>
      <c r="HH193" s="6">
        <f t="shared" si="279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80">SUM(JM182, -JM189)</f>
        <v>0</v>
      </c>
      <c r="JN193" s="6">
        <f t="shared" si="280"/>
        <v>0</v>
      </c>
      <c r="JO193" s="6">
        <f t="shared" si="280"/>
        <v>0</v>
      </c>
      <c r="JP193" s="6">
        <f t="shared" si="280"/>
        <v>0</v>
      </c>
      <c r="JQ193" s="6">
        <f t="shared" si="280"/>
        <v>0</v>
      </c>
      <c r="JR193" s="6">
        <f t="shared" si="280"/>
        <v>0</v>
      </c>
      <c r="JS193" s="6">
        <f t="shared" si="280"/>
        <v>0</v>
      </c>
    </row>
    <row r="194" spans="2:27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90">
        <v>-3.73E-2</v>
      </c>
      <c r="AX194" s="90">
        <v>-5.9700000000000003E-2</v>
      </c>
      <c r="AY194" s="89">
        <v>-2.8799999999999999E-2</v>
      </c>
      <c r="AZ194" s="87">
        <v>-8.2199999999999995E-2</v>
      </c>
      <c r="BA194" s="91">
        <v>-0.1048</v>
      </c>
      <c r="BB194" s="87">
        <v>-5.0700000000000002E-2</v>
      </c>
      <c r="BC194" s="90">
        <v>-3.0800000000000001E-2</v>
      </c>
      <c r="BD194" s="89">
        <v>-5.4800000000000001E-2</v>
      </c>
      <c r="BE194" s="89">
        <v>-5.7000000000000002E-2</v>
      </c>
      <c r="BF194" s="90">
        <v>-9.8500000000000004E-2</v>
      </c>
      <c r="BG194" s="90">
        <v>-8.3299999999999999E-2</v>
      </c>
      <c r="BH194" s="90">
        <v>-0.1226</v>
      </c>
      <c r="BI194" s="90">
        <v>-0.1336</v>
      </c>
      <c r="BJ194" s="90">
        <v>-0.15989999999999999</v>
      </c>
      <c r="BK194" s="90">
        <v>-0.1231</v>
      </c>
      <c r="BL194" s="90">
        <v>-0.14319999999999999</v>
      </c>
      <c r="BM194" s="90">
        <v>-0.17280000000000001</v>
      </c>
      <c r="BN194" s="90">
        <v>-0.19420000000000001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64" t="s">
        <v>37</v>
      </c>
      <c r="FM194" s="124" t="s">
        <v>54</v>
      </c>
      <c r="FN194" s="182" t="s">
        <v>84</v>
      </c>
      <c r="FO194" s="158" t="s">
        <v>36</v>
      </c>
      <c r="FP194" s="122" t="s">
        <v>46</v>
      </c>
      <c r="FQ194" s="182" t="s">
        <v>63</v>
      </c>
      <c r="FR194" s="158" t="s">
        <v>39</v>
      </c>
      <c r="FS194" s="119" t="s">
        <v>38</v>
      </c>
      <c r="FT194" s="182" t="s">
        <v>47</v>
      </c>
      <c r="FU194" s="154" t="s">
        <v>36</v>
      </c>
      <c r="FV194" s="188" t="s">
        <v>53</v>
      </c>
      <c r="FW194" s="184" t="s">
        <v>57</v>
      </c>
      <c r="FX194" s="122" t="s">
        <v>36</v>
      </c>
      <c r="FY194" s="123" t="s">
        <v>84</v>
      </c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8">
        <v>-3.7100000000000001E-2</v>
      </c>
      <c r="AV195" s="298">
        <v>-3.8199999999999998E-2</v>
      </c>
      <c r="AW195" s="305">
        <v>-6.1800000000000001E-2</v>
      </c>
      <c r="AX195" s="305">
        <v>-0.1055</v>
      </c>
      <c r="AY195" s="305">
        <v>-0.14249999999999999</v>
      </c>
      <c r="AZ195" s="305">
        <v>-0.12720000000000001</v>
      </c>
      <c r="BA195" s="87">
        <v>-0.11840000000000001</v>
      </c>
      <c r="BB195" s="305">
        <v>-0.10580000000000001</v>
      </c>
      <c r="BC195" s="305">
        <v>-0.1009</v>
      </c>
      <c r="BD195" s="305">
        <v>-0.12520000000000001</v>
      </c>
      <c r="BE195" s="305">
        <v>-0.13589999999999999</v>
      </c>
      <c r="BF195" s="305">
        <v>-0.1361</v>
      </c>
      <c r="BG195" s="305">
        <v>-0.18970000000000001</v>
      </c>
      <c r="BH195" s="91">
        <v>-0.2142</v>
      </c>
      <c r="BI195" s="91">
        <v>-0.25269999999999998</v>
      </c>
      <c r="BJ195" s="91">
        <v>-0.26740000000000003</v>
      </c>
      <c r="BK195" s="91">
        <v>-0.2321</v>
      </c>
      <c r="BL195" s="91">
        <v>-0.26300000000000001</v>
      </c>
      <c r="BM195" s="91">
        <v>-0.26650000000000001</v>
      </c>
      <c r="BN195" s="91">
        <v>-0.26590000000000003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46">
        <f>SUM(FL137, -FL138)</f>
        <v>2.1899999999999996E-2</v>
      </c>
      <c r="FM195" s="118">
        <f>SUM(FM136, -FM137)</f>
        <v>2.3699999999999999E-2</v>
      </c>
      <c r="FN195" s="176">
        <f>SUM(FN140, -FN142)</f>
        <v>1.9899999999999998E-2</v>
      </c>
      <c r="FO195" s="144">
        <f>SUM(FO138, -FO140)</f>
        <v>1.4200000000000001E-2</v>
      </c>
      <c r="FP195" s="247">
        <f>SUM(FP140, -FP141)</f>
        <v>2.69E-2</v>
      </c>
      <c r="FQ195" s="176">
        <f>SUM(FQ139, -FQ141)</f>
        <v>2.2800000000000001E-2</v>
      </c>
      <c r="FR195" s="144">
        <f>SUM(FR140, -FR142)</f>
        <v>3.2300000000000002E-2</v>
      </c>
      <c r="FS195" s="118">
        <f>SUM(FS140, -FS141)</f>
        <v>1.8700000000000001E-2</v>
      </c>
      <c r="FT195" s="179">
        <f>SUM(FT137, -FT139)</f>
        <v>1.7899999999999999E-2</v>
      </c>
      <c r="FU195" s="144">
        <f>SUM(FU139, -FU140)</f>
        <v>1.3299999999999999E-2</v>
      </c>
      <c r="FV195" s="116">
        <f>SUM(FV137, -FV139)</f>
        <v>1.34E-2</v>
      </c>
      <c r="FW195" s="176">
        <f>SUM(FW141, -FW142)</f>
        <v>1.24E-2</v>
      </c>
      <c r="FX195" s="116">
        <f>SUM(FX137, -FX139)</f>
        <v>1.4400000000000001E-2</v>
      </c>
      <c r="FY195" s="116">
        <f>SUM(FY138, -FY140)</f>
        <v>1.6299999999999999E-2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63" t="s">
        <v>84</v>
      </c>
      <c r="FM196" s="123" t="s">
        <v>84</v>
      </c>
      <c r="FN196" s="183" t="s">
        <v>46</v>
      </c>
      <c r="FO196" s="163" t="s">
        <v>47</v>
      </c>
      <c r="FP196" s="188" t="s">
        <v>37</v>
      </c>
      <c r="FQ196" s="183" t="s">
        <v>46</v>
      </c>
      <c r="FR196" s="158" t="s">
        <v>38</v>
      </c>
      <c r="FS196" s="122" t="s">
        <v>36</v>
      </c>
      <c r="FT196" s="199" t="s">
        <v>37</v>
      </c>
      <c r="FU196" s="158" t="s">
        <v>39</v>
      </c>
      <c r="FV196" s="119" t="s">
        <v>39</v>
      </c>
      <c r="FW196" s="183" t="s">
        <v>47</v>
      </c>
      <c r="FX196" s="188" t="s">
        <v>37</v>
      </c>
      <c r="FY196" s="122" t="s">
        <v>47</v>
      </c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44">
        <f>SUM(FL141, -FL142)</f>
        <v>2.1500000000000002E-2</v>
      </c>
      <c r="FM197" s="116">
        <f>SUM(FM141, -FM142)</f>
        <v>1.35E-2</v>
      </c>
      <c r="FN197" s="273">
        <f>SUM(FN139, -FN141)</f>
        <v>1.1899999999999999E-2</v>
      </c>
      <c r="FO197" s="146">
        <f>SUM(FO139, -FO140)</f>
        <v>1.14E-2</v>
      </c>
      <c r="FP197" s="120">
        <f>SUM(FP137, -FP138)</f>
        <v>1.6799999999999999E-2</v>
      </c>
      <c r="FQ197" s="273">
        <f>SUM(FQ140, -FQ141)</f>
        <v>1.49E-2</v>
      </c>
      <c r="FR197" s="148">
        <f>SUM(FR140, -FR141)</f>
        <v>3.2100000000000004E-2</v>
      </c>
      <c r="FS197" s="116">
        <f>SUM(FS139, -FS140)</f>
        <v>1.49E-2</v>
      </c>
      <c r="FT197" s="179">
        <f>SUM(FT138, -FT140)</f>
        <v>1.09E-2</v>
      </c>
      <c r="FU197" s="144">
        <f>SUM(FU140, -FU141)</f>
        <v>1.1600000000000001E-2</v>
      </c>
      <c r="FV197" s="116">
        <f>SUM(FV140, -FV141)</f>
        <v>1.3099999999999999E-2</v>
      </c>
      <c r="FW197" s="179">
        <f>SUM(FW138, -FW139)</f>
        <v>1.1900000000000001E-2</v>
      </c>
      <c r="FX197" s="120">
        <f>SUM(FX138, -FX139)</f>
        <v>1.4199999999999999E-2</v>
      </c>
      <c r="FY197" s="120">
        <f>SUM(FY137, -FY138)</f>
        <v>9.4000000000000021E-3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58" t="s">
        <v>36</v>
      </c>
      <c r="FM198" s="122" t="s">
        <v>47</v>
      </c>
      <c r="FN198" s="182" t="s">
        <v>63</v>
      </c>
      <c r="FO198" s="164" t="s">
        <v>53</v>
      </c>
      <c r="FP198" s="119" t="s">
        <v>36</v>
      </c>
      <c r="FQ198" s="180" t="s">
        <v>36</v>
      </c>
      <c r="FR198" s="164" t="s">
        <v>44</v>
      </c>
      <c r="FS198" s="121" t="s">
        <v>57</v>
      </c>
      <c r="FT198" s="182" t="s">
        <v>53</v>
      </c>
      <c r="FU198" s="164" t="s">
        <v>44</v>
      </c>
      <c r="FV198" s="123" t="s">
        <v>40</v>
      </c>
      <c r="FW198" s="182" t="s">
        <v>84</v>
      </c>
      <c r="FX198" s="119" t="s">
        <v>38</v>
      </c>
      <c r="FY198" s="119" t="s">
        <v>37</v>
      </c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44">
        <f>SUM(FL138, -FL139)</f>
        <v>1.77E-2</v>
      </c>
      <c r="FM199" s="120">
        <f>SUM(FM139, -FM141)</f>
        <v>1.1699999999999999E-2</v>
      </c>
      <c r="FN199" s="176">
        <f>SUM(FN140, -FN141)</f>
        <v>1.1099999999999999E-2</v>
      </c>
      <c r="FO199" s="144">
        <f>SUM(FO137, -FO139)</f>
        <v>1.0899999999999998E-2</v>
      </c>
      <c r="FP199" s="116">
        <f>SUM(FP138, -FP140)</f>
        <v>1.3699999999999999E-2</v>
      </c>
      <c r="FQ199" s="176">
        <f>SUM(FQ138, -FQ140)</f>
        <v>1.0199999999999999E-2</v>
      </c>
      <c r="FR199" s="146">
        <f>SUM(FR138, -FR139)</f>
        <v>2.9899999999999999E-2</v>
      </c>
      <c r="FS199" s="116">
        <f>SUM(FS141, -FS142)</f>
        <v>1.1200000000000002E-2</v>
      </c>
      <c r="FT199" s="176">
        <f>SUM(FT137, -FT138)</f>
        <v>9.7999999999999997E-3</v>
      </c>
      <c r="FU199" s="146">
        <f>SUM(FU137, -FU139)</f>
        <v>1.0200000000000001E-2</v>
      </c>
      <c r="FV199" s="120">
        <f>SUM(FV139, -FV140)</f>
        <v>1.1900000000000001E-2</v>
      </c>
      <c r="FW199" s="176">
        <f>SUM(FW139, -FW141)</f>
        <v>1.1299999999999999E-2</v>
      </c>
      <c r="FX199" s="118">
        <f>SUM(FX139, -FX141)</f>
        <v>1.06E-2</v>
      </c>
      <c r="FY199" s="120">
        <f>SUM(FY139, -FY141)</f>
        <v>9.2999999999999992E-3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54" t="s">
        <v>47</v>
      </c>
      <c r="FM200" s="114" t="s">
        <v>63</v>
      </c>
      <c r="FN200" s="174" t="s">
        <v>57</v>
      </c>
      <c r="FO200" s="164" t="s">
        <v>37</v>
      </c>
      <c r="FP200" s="119" t="s">
        <v>40</v>
      </c>
      <c r="FQ200" s="174" t="s">
        <v>57</v>
      </c>
      <c r="FR200" s="163" t="s">
        <v>53</v>
      </c>
      <c r="FS200" s="123" t="s">
        <v>47</v>
      </c>
      <c r="FT200" s="199" t="s">
        <v>44</v>
      </c>
      <c r="FU200" s="152" t="s">
        <v>57</v>
      </c>
      <c r="FV200" s="188" t="s">
        <v>44</v>
      </c>
      <c r="FW200" s="180" t="s">
        <v>38</v>
      </c>
      <c r="FX200" s="123" t="s">
        <v>84</v>
      </c>
      <c r="FY200" s="119" t="s">
        <v>38</v>
      </c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81">SUM(EC190, -EC197)</f>
        <v>0</v>
      </c>
      <c r="ED201" s="6">
        <f t="shared" si="281"/>
        <v>0</v>
      </c>
      <c r="EE201" s="6">
        <f t="shared" si="281"/>
        <v>0</v>
      </c>
      <c r="EF201" s="6">
        <f t="shared" si="281"/>
        <v>0</v>
      </c>
      <c r="EG201" s="6">
        <f t="shared" si="281"/>
        <v>0</v>
      </c>
      <c r="EH201" s="6">
        <f t="shared" si="281"/>
        <v>0</v>
      </c>
      <c r="EI201" s="6">
        <f t="shared" si="281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46">
        <f>SUM(FL139, -FL141)</f>
        <v>1.5900000000000001E-2</v>
      </c>
      <c r="FM201" s="116">
        <f>SUM(FM140, -FM141)</f>
        <v>1.0699999999999999E-2</v>
      </c>
      <c r="FN201" s="176">
        <f>SUM(FN141, -FN142)</f>
        <v>8.7999999999999988E-3</v>
      </c>
      <c r="FO201" s="146">
        <f>SUM(FO137, -FO138)</f>
        <v>8.0999999999999978E-3</v>
      </c>
      <c r="FP201" s="120">
        <f>SUM(FP138, -FP139)</f>
        <v>1.1599999999999999E-2</v>
      </c>
      <c r="FQ201" s="176">
        <f>SUM(FQ141, -FQ142)</f>
        <v>9.9000000000000008E-3</v>
      </c>
      <c r="FR201" s="144">
        <f>SUM(FR137, -FR138)</f>
        <v>3.7999999999999978E-3</v>
      </c>
      <c r="FS201" s="120">
        <f>SUM(FS137, -FS139)</f>
        <v>1.0699999999999999E-2</v>
      </c>
      <c r="FT201" s="179">
        <f>SUM(FT138, -FT139)</f>
        <v>8.0999999999999996E-3</v>
      </c>
      <c r="FU201" s="144">
        <f>SUM(FU141, -FU142)</f>
        <v>7.499999999999998E-3</v>
      </c>
      <c r="FV201" s="120">
        <f>SUM(FV137, -FV138)</f>
        <v>9.1000000000000004E-3</v>
      </c>
      <c r="FW201" s="178">
        <f>SUM(FW140, -FW141)</f>
        <v>8.7999999999999988E-3</v>
      </c>
      <c r="FX201" s="116">
        <f>SUM(FX140, -FX141)</f>
        <v>5.5999999999999999E-3</v>
      </c>
      <c r="FY201" s="118">
        <f>SUM(FY139, -FY140)</f>
        <v>8.5000000000000006E-3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82">SUM(GU190, -GU197)</f>
        <v>0</v>
      </c>
      <c r="GV201" s="6">
        <f t="shared" si="282"/>
        <v>0</v>
      </c>
      <c r="GW201" s="6">
        <f t="shared" si="282"/>
        <v>0</v>
      </c>
      <c r="GX201" s="6">
        <f t="shared" si="282"/>
        <v>0</v>
      </c>
      <c r="GY201" s="6">
        <f t="shared" si="282"/>
        <v>0</v>
      </c>
      <c r="GZ201" s="6">
        <f t="shared" si="282"/>
        <v>0</v>
      </c>
      <c r="HA201" s="6">
        <f t="shared" si="282"/>
        <v>0</v>
      </c>
      <c r="HC201" s="6">
        <f t="shared" ref="HC201:HH201" si="283">SUM(HC190, -HC197)</f>
        <v>0</v>
      </c>
      <c r="HD201" s="6">
        <f t="shared" si="283"/>
        <v>0</v>
      </c>
      <c r="HE201" s="6">
        <f t="shared" si="283"/>
        <v>0</v>
      </c>
      <c r="HF201" s="6">
        <f t="shared" si="283"/>
        <v>0</v>
      </c>
      <c r="HG201" s="6">
        <f t="shared" si="283"/>
        <v>0</v>
      </c>
      <c r="HH201" s="6">
        <f t="shared" si="283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84">SUM(JM190, -JM197)</f>
        <v>0</v>
      </c>
      <c r="JN201" s="6">
        <f t="shared" si="284"/>
        <v>0</v>
      </c>
      <c r="JO201" s="6">
        <f t="shared" si="284"/>
        <v>0</v>
      </c>
      <c r="JP201" s="6">
        <f t="shared" si="284"/>
        <v>0</v>
      </c>
      <c r="JQ201" s="6">
        <f t="shared" si="284"/>
        <v>0</v>
      </c>
      <c r="JR201" s="6">
        <f t="shared" si="284"/>
        <v>0</v>
      </c>
      <c r="JS201" s="6">
        <f t="shared" si="284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54" t="s">
        <v>46</v>
      </c>
      <c r="FM202" s="188" t="s">
        <v>37</v>
      </c>
      <c r="FN202" s="199" t="s">
        <v>37</v>
      </c>
      <c r="FO202" s="158" t="s">
        <v>40</v>
      </c>
      <c r="FP202" s="114" t="s">
        <v>57</v>
      </c>
      <c r="FQ202" s="182" t="s">
        <v>47</v>
      </c>
      <c r="FR202" s="154" t="s">
        <v>36</v>
      </c>
      <c r="FS202" s="188" t="s">
        <v>44</v>
      </c>
      <c r="FT202" s="183" t="s">
        <v>36</v>
      </c>
      <c r="FU202" s="164" t="s">
        <v>53</v>
      </c>
      <c r="FV202" s="122" t="s">
        <v>47</v>
      </c>
      <c r="FW202" s="199" t="s">
        <v>44</v>
      </c>
      <c r="FX202" s="119" t="s">
        <v>40</v>
      </c>
      <c r="FY202" s="123" t="s">
        <v>40</v>
      </c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6">
        <f>SUM(FL139, -FL140)</f>
        <v>1.37E-2</v>
      </c>
      <c r="FM203" s="120">
        <f>SUM(FM137, -FM138)</f>
        <v>1.1999999999999997E-3</v>
      </c>
      <c r="FN203" s="179">
        <f>SUM(FN137, -FN138)</f>
        <v>1.8999999999999989E-3</v>
      </c>
      <c r="FO203" s="146">
        <f>SUM(FO138, -FO139)</f>
        <v>2.8000000000000004E-3</v>
      </c>
      <c r="FP203" s="116">
        <f>SUM(FP141, -FP142)</f>
        <v>7.700000000000002E-3</v>
      </c>
      <c r="FQ203" s="179">
        <f>SUM(FQ139, -FQ140)</f>
        <v>7.899999999999999E-3</v>
      </c>
      <c r="FR203" s="144">
        <f>SUM(FR139, -FR140)</f>
        <v>3.0000000000000001E-3</v>
      </c>
      <c r="FS203" s="120">
        <f>SUM(FS138, -FS139)</f>
        <v>8.3000000000000001E-3</v>
      </c>
      <c r="FT203" s="176">
        <f>SUM(FT139, -FT140)</f>
        <v>2.7999999999999995E-3</v>
      </c>
      <c r="FU203" s="144">
        <f>SUM(FU137, -FU138)</f>
        <v>5.1999999999999998E-3</v>
      </c>
      <c r="FV203" s="120">
        <f>SUM(FV138, -FV139)</f>
        <v>4.3E-3</v>
      </c>
      <c r="FW203" s="179">
        <f>SUM(FW137, -FW138)</f>
        <v>4.5999999999999999E-3</v>
      </c>
      <c r="FX203" s="120">
        <f>SUM(FX139, -FX140)</f>
        <v>5.0000000000000001E-3</v>
      </c>
      <c r="FY203" s="120">
        <f>SUM(FY138, -FY139)</f>
        <v>7.7999999999999996E-3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52" t="s">
        <v>63</v>
      </c>
      <c r="FM204" s="122" t="s">
        <v>46</v>
      </c>
      <c r="FN204" s="183" t="s">
        <v>47</v>
      </c>
      <c r="FO204" s="156" t="s">
        <v>57</v>
      </c>
      <c r="FP204" s="123" t="s">
        <v>47</v>
      </c>
      <c r="FQ204" s="180" t="s">
        <v>40</v>
      </c>
      <c r="FR204" s="156" t="s">
        <v>57</v>
      </c>
      <c r="FS204" s="123" t="s">
        <v>53</v>
      </c>
      <c r="FT204" s="174" t="s">
        <v>57</v>
      </c>
      <c r="FU204" s="163" t="s">
        <v>47</v>
      </c>
      <c r="FV204" s="114" t="s">
        <v>57</v>
      </c>
      <c r="FW204" s="182" t="s">
        <v>40</v>
      </c>
      <c r="FX204" s="122" t="s">
        <v>44</v>
      </c>
      <c r="FY204" s="121" t="s">
        <v>51</v>
      </c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66">
        <f>SUM(FL140, -FL141)</f>
        <v>2.2000000000000006E-3</v>
      </c>
      <c r="FM205" s="247">
        <f>SUM(FM139, -FM140)</f>
        <v>1E-3</v>
      </c>
      <c r="FN205" s="178">
        <f>SUM(FN139, -FN140)</f>
        <v>8.0000000000000004E-4</v>
      </c>
      <c r="FO205" s="166">
        <f>SUM(FO141, -FO142)</f>
        <v>3.0000000000000165E-4</v>
      </c>
      <c r="FP205" s="118">
        <f>SUM(FP139, -FP140)</f>
        <v>2.1000000000000003E-3</v>
      </c>
      <c r="FQ205" s="178">
        <f>SUM(FQ138, -FQ139)</f>
        <v>2.3E-3</v>
      </c>
      <c r="FR205" s="166">
        <f>SUM(FR141, -FR142)</f>
        <v>1.9999999999999879E-4</v>
      </c>
      <c r="FS205" s="208">
        <f>SUM(FS137, -FS138)</f>
        <v>2.3999999999999994E-3</v>
      </c>
      <c r="FT205" s="187">
        <f>SUM(FT141, -FT142)</f>
        <v>1.6000000000000007E-3</v>
      </c>
      <c r="FU205" s="148">
        <f>SUM(FU138, -FU139)</f>
        <v>5.000000000000001E-3</v>
      </c>
      <c r="FV205" s="208">
        <f>SUM(FV141, -FV142)</f>
        <v>3.2000000000000015E-3</v>
      </c>
      <c r="FW205" s="178">
        <f>SUM(FW139, -FW140)</f>
        <v>2.4999999999999996E-3</v>
      </c>
      <c r="FX205" s="120">
        <f>SUM(FX137, -FX138)</f>
        <v>2.0000000000000226E-4</v>
      </c>
      <c r="FY205" s="120">
        <f>SUM(FY140, -FY141)</f>
        <v>8.0000000000000004E-4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C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t="s">
        <v>62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92">
        <v>-0.2485</v>
      </c>
      <c r="BB219" s="92">
        <v>-0.25040000000000001</v>
      </c>
      <c r="BC219" s="92">
        <v>-0.24529999999999999</v>
      </c>
      <c r="BD219" s="92">
        <v>-0.23250000000000001</v>
      </c>
      <c r="BE219" t="s">
        <v>62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  <c r="AY220" s="92">
        <v>-0.27060000000000001</v>
      </c>
      <c r="AZ220" s="92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</row>
    <row r="225" spans="21:56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</row>
    <row r="226" spans="21:56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</row>
    <row r="227" spans="21:56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</row>
    <row r="228" spans="21:56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  <c r="AY228" s="92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92">
        <v>-5.4999999999999997E-3</v>
      </c>
    </row>
    <row r="229" spans="21:56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  <c r="AY229" s="22">
        <v>-6.5199999999999994E-2</v>
      </c>
      <c r="AZ229" s="92">
        <v>-4.5499999999999999E-2</v>
      </c>
      <c r="BA229" s="92">
        <v>-2.1499999999999998E-2</v>
      </c>
      <c r="BB229" s="92">
        <v>-2.3400000000000001E-2</v>
      </c>
      <c r="BC229" s="92">
        <v>-1.83E-2</v>
      </c>
      <c r="BD229" s="48">
        <v>-1.7899999999999999E-2</v>
      </c>
    </row>
    <row r="230" spans="21:56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</row>
  </sheetData>
  <customSheetViews>
    <customSheetView guid="{7FB8B549-326C-4BEC-8C8D-0E9173EDA60F}" scale="115" topLeftCell="FO43">
      <selection activeCell="GB61" sqref="GB61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2019-03-20T12:18:37Z</dcterms:modified>
</cp:coreProperties>
</file>