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J203" i="1" l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JR199" i="1"/>
  <c r="JO199" i="1"/>
  <c r="JI199" i="1"/>
  <c r="JC199" i="1"/>
  <c r="IW199" i="1"/>
  <c r="IQ199" i="1"/>
  <c r="IK199" i="1"/>
  <c r="JR197" i="1"/>
  <c r="JR201" i="1" s="1"/>
  <c r="JO197" i="1"/>
  <c r="JI197" i="1"/>
  <c r="JI201" i="1" s="1"/>
  <c r="JC197" i="1"/>
  <c r="IW197" i="1"/>
  <c r="IQ197" i="1"/>
  <c r="IK197" i="1"/>
  <c r="IK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JR191" i="1"/>
  <c r="JO191" i="1"/>
  <c r="JI191" i="1"/>
  <c r="JC191" i="1"/>
  <c r="IW191" i="1"/>
  <c r="IQ191" i="1"/>
  <c r="IK191" i="1"/>
  <c r="IK203" i="1" s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JR185" i="1"/>
  <c r="JO185" i="1"/>
  <c r="JI185" i="1"/>
  <c r="JC185" i="1"/>
  <c r="IW185" i="1"/>
  <c r="IQ185" i="1"/>
  <c r="IK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JR179" i="1"/>
  <c r="JO179" i="1"/>
  <c r="JI179" i="1"/>
  <c r="JC179" i="1"/>
  <c r="IW179" i="1"/>
  <c r="IQ179" i="1"/>
  <c r="IK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Z175" i="1"/>
  <c r="JR173" i="1"/>
  <c r="JO173" i="1"/>
  <c r="JI173" i="1"/>
  <c r="JC173" i="1"/>
  <c r="IW173" i="1"/>
  <c r="IQ173" i="1"/>
  <c r="IK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JP169" i="1"/>
  <c r="JR167" i="1"/>
  <c r="JO167" i="1"/>
  <c r="JI167" i="1"/>
  <c r="JC167" i="1"/>
  <c r="IW167" i="1"/>
  <c r="IQ167" i="1"/>
  <c r="IK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JR161" i="1"/>
  <c r="JO161" i="1"/>
  <c r="JI161" i="1"/>
  <c r="JC161" i="1"/>
  <c r="IW161" i="1"/>
  <c r="IQ161" i="1"/>
  <c r="IK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M163" i="1" s="1"/>
  <c r="IM173" i="1" s="1"/>
  <c r="IL159" i="1"/>
  <c r="IL163" i="1" s="1"/>
  <c r="JH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61" i="1" l="1"/>
  <c r="IR175" i="1"/>
  <c r="JQ157" i="1"/>
  <c r="JI159" i="1"/>
  <c r="JI163" i="1" s="1"/>
  <c r="IW159" i="1"/>
  <c r="IW165" i="1" s="1"/>
  <c r="JL161" i="1"/>
  <c r="JP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N179" i="1"/>
  <c r="JG173" i="1"/>
  <c r="JL173" i="1"/>
  <c r="IV185" i="1"/>
  <c r="JP185" i="1"/>
  <c r="IW203" i="1"/>
  <c r="IU157" i="1"/>
  <c r="IU167" i="1"/>
  <c r="IV191" i="1"/>
  <c r="IN157" i="1"/>
  <c r="IV157" i="1"/>
  <c r="IK159" i="1"/>
  <c r="IK165" i="1" s="1"/>
  <c r="IK171" i="1" s="1"/>
  <c r="JG161" i="1"/>
  <c r="JD173" i="1"/>
  <c r="JH173" i="1"/>
  <c r="JB173" i="1"/>
  <c r="JN173" i="1"/>
  <c r="JG185" i="1"/>
  <c r="JL185" i="1"/>
  <c r="JB179" i="1"/>
  <c r="IT187" i="1"/>
  <c r="JQ197" i="1"/>
  <c r="IL191" i="1"/>
  <c r="IQ157" i="1"/>
  <c r="JP157" i="1"/>
  <c r="JP161" i="1"/>
  <c r="IT163" i="1"/>
  <c r="IU173" i="1"/>
  <c r="IZ167" i="1"/>
  <c r="JG169" i="1"/>
  <c r="IV179" i="1"/>
  <c r="JA179" i="1"/>
  <c r="IV175" i="1"/>
  <c r="IR197" i="1"/>
  <c r="IR201" i="1" s="1"/>
  <c r="JM185" i="1"/>
  <c r="JF173" i="1"/>
  <c r="IO175" i="1"/>
  <c r="JI203" i="1"/>
  <c r="JG197" i="1"/>
  <c r="JG205" i="1" s="1"/>
  <c r="IW201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P167" i="1"/>
  <c r="JB167" i="1"/>
  <c r="JN167" i="1"/>
  <c r="IR173" i="1"/>
  <c r="JI165" i="1"/>
  <c r="JA167" i="1"/>
  <c r="JG167" i="1"/>
  <c r="JL167" i="1"/>
  <c r="JQ167" i="1"/>
  <c r="JS179" i="1"/>
  <c r="JS17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JB161" i="1"/>
  <c r="JJ179" i="1"/>
  <c r="JJ175" i="1"/>
  <c r="IL173" i="1"/>
  <c r="JA173" i="1"/>
  <c r="IZ191" i="1"/>
  <c r="IZ185" i="1"/>
  <c r="JD185" i="1"/>
  <c r="JD181" i="1"/>
  <c r="IZ181" i="1"/>
  <c r="JJ197" i="1"/>
  <c r="JJ193" i="1"/>
  <c r="JN197" i="1"/>
  <c r="JN193" i="1"/>
  <c r="JR15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V167" i="1"/>
  <c r="IL157" i="1"/>
  <c r="IP157" i="1"/>
  <c r="JD157" i="1"/>
  <c r="JN157" i="1"/>
  <c r="JC159" i="1"/>
  <c r="JO159" i="1"/>
  <c r="JS161" i="1"/>
  <c r="IW163" i="1"/>
  <c r="JM163" i="1"/>
  <c r="IN173" i="1"/>
  <c r="JS173" i="1"/>
  <c r="IR167" i="1"/>
  <c r="JH167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P173" i="1"/>
  <c r="JJ173" i="1"/>
  <c r="JQ173" i="1"/>
  <c r="IO179" i="1"/>
  <c r="JF179" i="1"/>
  <c r="JM179" i="1"/>
  <c r="IU181" i="1"/>
  <c r="JP181" i="1"/>
  <c r="JJ157" i="1"/>
  <c r="JS163" i="1"/>
  <c r="JP173" i="1"/>
  <c r="IN167" i="1"/>
  <c r="JD167" i="1"/>
  <c r="IU179" i="1"/>
  <c r="IU175" i="1"/>
  <c r="IZ179" i="1"/>
  <c r="JD179" i="1"/>
  <c r="IX173" i="1"/>
  <c r="JM173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U191" i="1"/>
  <c r="IU199" i="1" s="1"/>
  <c r="JD201" i="1"/>
  <c r="JH191" i="1"/>
  <c r="JS191" i="1"/>
  <c r="IL197" i="1"/>
  <c r="IL193" i="1"/>
  <c r="IP197" i="1"/>
  <c r="IP193" i="1"/>
  <c r="JQ205" i="1"/>
  <c r="JQ201" i="1"/>
  <c r="JG201" i="1"/>
  <c r="JE199" i="1"/>
  <c r="JE193" i="1"/>
  <c r="JM197" i="1"/>
  <c r="JM193" i="1"/>
  <c r="JH197" i="1"/>
  <c r="IM193" i="1"/>
  <c r="IM199" i="1"/>
  <c r="IY193" i="1"/>
  <c r="IY199" i="1"/>
  <c r="IZ197" i="1"/>
  <c r="JS197" i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K169" i="1" l="1"/>
  <c r="JM199" i="1"/>
  <c r="JH199" i="1"/>
  <c r="IO199" i="1"/>
  <c r="IV199" i="1"/>
  <c r="JS199" i="1"/>
  <c r="IR205" i="1"/>
  <c r="JQ199" i="1"/>
  <c r="IL199" i="1"/>
  <c r="JH201" i="1"/>
  <c r="JH205" i="1"/>
  <c r="IP199" i="1"/>
  <c r="IX205" i="1"/>
  <c r="IX201" i="1"/>
  <c r="JB199" i="1"/>
  <c r="JF199" i="1"/>
  <c r="JO165" i="1"/>
  <c r="JO163" i="1"/>
  <c r="JR169" i="1"/>
  <c r="JR171" i="1"/>
  <c r="JJ205" i="1"/>
  <c r="JJ20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JM205" i="1"/>
  <c r="JM201" i="1"/>
  <c r="JN199" i="1"/>
  <c r="JB205" i="1"/>
  <c r="JB201" i="1"/>
  <c r="JL201" i="1"/>
  <c r="JL205" i="1"/>
  <c r="JA199" i="1"/>
  <c r="JN205" i="1"/>
  <c r="JN201" i="1"/>
  <c r="IW177" i="1"/>
  <c r="IW175" i="1"/>
  <c r="IQ171" i="1"/>
  <c r="IQ169" i="1"/>
  <c r="JP201" i="1"/>
  <c r="JP205" i="1"/>
  <c r="IU201" i="1"/>
  <c r="IU205" i="1"/>
  <c r="IL205" i="1"/>
  <c r="IL201" i="1"/>
  <c r="IO205" i="1"/>
  <c r="IO201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JR114" i="1"/>
  <c r="JO114" i="1"/>
  <c r="JI114" i="1"/>
  <c r="JC114" i="1"/>
  <c r="IW114" i="1"/>
  <c r="IQ114" i="1"/>
  <c r="IK114" i="1"/>
  <c r="JR112" i="1"/>
  <c r="JR116" i="1" s="1"/>
  <c r="JO112" i="1"/>
  <c r="JI112" i="1"/>
  <c r="JC112" i="1"/>
  <c r="IW112" i="1"/>
  <c r="IQ112" i="1"/>
  <c r="IK112" i="1"/>
  <c r="IK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JR106" i="1"/>
  <c r="JO106" i="1"/>
  <c r="JI106" i="1"/>
  <c r="JC106" i="1"/>
  <c r="IW106" i="1"/>
  <c r="IQ106" i="1"/>
  <c r="IK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JR100" i="1"/>
  <c r="JO100" i="1"/>
  <c r="JI100" i="1"/>
  <c r="JC100" i="1"/>
  <c r="IW100" i="1"/>
  <c r="IQ100" i="1"/>
  <c r="IK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JR94" i="1"/>
  <c r="JO94" i="1"/>
  <c r="JI94" i="1"/>
  <c r="JC94" i="1"/>
  <c r="IW94" i="1"/>
  <c r="IQ94" i="1"/>
  <c r="IK94" i="1"/>
  <c r="IX129" i="1" s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JR88" i="1"/>
  <c r="JO88" i="1"/>
  <c r="JI88" i="1"/>
  <c r="JC88" i="1"/>
  <c r="IW88" i="1"/>
  <c r="IQ88" i="1"/>
  <c r="IK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JR82" i="1"/>
  <c r="JO82" i="1"/>
  <c r="JI82" i="1"/>
  <c r="JC82" i="1"/>
  <c r="IW82" i="1"/>
  <c r="IQ82" i="1"/>
  <c r="IK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JR76" i="1"/>
  <c r="JO76" i="1"/>
  <c r="JI76" i="1"/>
  <c r="JC76" i="1"/>
  <c r="IW76" i="1"/>
  <c r="IQ76" i="1"/>
  <c r="IK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JN88" i="1"/>
  <c r="IZ94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R96" i="1"/>
  <c r="JP100" i="1"/>
  <c r="IY16" i="1"/>
  <c r="IY27" i="1"/>
  <c r="IY31" i="1"/>
  <c r="IW34" i="1"/>
  <c r="IR72" i="1"/>
  <c r="IZ72" i="1"/>
  <c r="JH72" i="1"/>
  <c r="JP72" i="1"/>
  <c r="JA82" i="1"/>
  <c r="JF88" i="1"/>
  <c r="IT100" i="1"/>
  <c r="JD100" i="1"/>
  <c r="JH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K72" i="1"/>
  <c r="JA72" i="1"/>
  <c r="JQ72" i="1"/>
  <c r="IO82" i="1"/>
  <c r="IX88" i="1"/>
  <c r="JB84" i="1"/>
  <c r="JQ94" i="1"/>
  <c r="IO88" i="1"/>
  <c r="IZ100" i="1"/>
  <c r="IX96" i="1"/>
  <c r="JL100" i="1"/>
  <c r="IU106" i="1"/>
  <c r="JI118" i="1"/>
  <c r="JR74" i="1"/>
  <c r="JR72" i="1"/>
  <c r="JS82" i="1"/>
  <c r="JS78" i="1"/>
  <c r="IW16" i="1"/>
  <c r="IX31" i="1"/>
  <c r="IX34" i="1"/>
  <c r="IU72" i="1"/>
  <c r="IU76" i="1"/>
  <c r="JG72" i="1"/>
  <c r="JG76" i="1"/>
  <c r="JS72" i="1"/>
  <c r="JS76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L76" i="1"/>
  <c r="JF76" i="1"/>
  <c r="IX9" i="1"/>
  <c r="IX27" i="1"/>
  <c r="IW37" i="1"/>
  <c r="IY37" i="1"/>
  <c r="IP76" i="1"/>
  <c r="IX76" i="1"/>
  <c r="IN88" i="1"/>
  <c r="JS88" i="1"/>
  <c r="JA94" i="1"/>
  <c r="JA90" i="1"/>
  <c r="JD96" i="1"/>
  <c r="IP102" i="1"/>
  <c r="IP106" i="1"/>
  <c r="JK114" i="1"/>
  <c r="JK108" i="1"/>
  <c r="IL106" i="1"/>
  <c r="IK80" i="1"/>
  <c r="JG88" i="1"/>
  <c r="JP88" i="1"/>
  <c r="IX84" i="1"/>
  <c r="JN84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P88" i="1"/>
  <c r="JJ88" i="1"/>
  <c r="JQ88" i="1"/>
  <c r="IL100" i="1"/>
  <c r="IL96" i="1"/>
  <c r="IP100" i="1"/>
  <c r="IP96" i="1"/>
  <c r="IU100" i="1"/>
  <c r="JJ100" i="1"/>
  <c r="JN100" i="1"/>
  <c r="IN94" i="1"/>
  <c r="IU94" i="1"/>
  <c r="JS94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JD94" i="1"/>
  <c r="JH96" i="1"/>
  <c r="JJ102" i="1"/>
  <c r="JJ106" i="1"/>
  <c r="IO100" i="1"/>
  <c r="JF100" i="1"/>
  <c r="JM100" i="1"/>
  <c r="IQ118" i="1"/>
  <c r="IQ116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R88" i="1"/>
  <c r="IV88" i="1"/>
  <c r="IZ88" i="1"/>
  <c r="IZ84" i="1"/>
  <c r="JF84" i="1"/>
  <c r="JP84" i="1"/>
  <c r="IR94" i="1"/>
  <c r="IV94" i="1"/>
  <c r="JH94" i="1"/>
  <c r="JL94" i="1"/>
  <c r="JA88" i="1"/>
  <c r="JG100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W118" i="1"/>
  <c r="IW116" i="1"/>
  <c r="IZ96" i="1"/>
  <c r="IN106" i="1"/>
  <c r="IR106" i="1"/>
  <c r="IV106" i="1"/>
  <c r="IZ106" i="1"/>
  <c r="JD106" i="1"/>
  <c r="JH106" i="1"/>
  <c r="JL106" i="1"/>
  <c r="JP106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O106" i="1"/>
  <c r="JA106" i="1"/>
  <c r="JM106" i="1"/>
  <c r="JQ106" i="1"/>
  <c r="JA100" i="1"/>
  <c r="IN108" i="1"/>
  <c r="IN112" i="1"/>
  <c r="JS112" i="1"/>
  <c r="JS108" i="1"/>
  <c r="IU108" i="1"/>
  <c r="IV112" i="1"/>
  <c r="JI116" i="1"/>
  <c r="IS108" i="1"/>
  <c r="IL112" i="1"/>
  <c r="IP112" i="1"/>
  <c r="IT112" i="1"/>
  <c r="IX112" i="1"/>
  <c r="JB112" i="1"/>
  <c r="JF112" i="1"/>
  <c r="JJ112" i="1"/>
  <c r="JN112" i="1"/>
  <c r="IT108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GX199" i="1"/>
  <c r="IW86" i="1"/>
  <c r="IW92" i="1" s="1"/>
  <c r="IX44" i="1"/>
  <c r="JI78" i="1"/>
  <c r="HA199" i="1"/>
  <c r="GW169" i="1"/>
  <c r="GW163" i="1"/>
  <c r="JB114" i="1"/>
  <c r="IO114" i="1"/>
  <c r="GX114" i="1"/>
  <c r="EH165" i="1"/>
  <c r="EH169" i="1" s="1"/>
  <c r="GV199" i="1"/>
  <c r="GY199" i="1"/>
  <c r="GJ44" i="1"/>
  <c r="JQ114" i="1"/>
  <c r="IT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IY44" i="1"/>
  <c r="JF114" i="1"/>
  <c r="JS114" i="1"/>
  <c r="JN120" i="1"/>
  <c r="JN116" i="1"/>
  <c r="IW44" i="1"/>
  <c r="IZ116" i="1"/>
  <c r="IZ120" i="1"/>
  <c r="IW129" i="1"/>
  <c r="JJ120" i="1"/>
  <c r="JJ116" i="1"/>
  <c r="IT120" i="1"/>
  <c r="IT116" i="1"/>
  <c r="IV116" i="1"/>
  <c r="IV120" i="1"/>
  <c r="IR116" i="1"/>
  <c r="IR120" i="1"/>
  <c r="JG114" i="1"/>
  <c r="JL116" i="1"/>
  <c r="JL120" i="1"/>
  <c r="IK84" i="1"/>
  <c r="IK86" i="1"/>
  <c r="IL114" i="1"/>
  <c r="JO80" i="1"/>
  <c r="JO78" i="1"/>
  <c r="JM114" i="1"/>
  <c r="IP114" i="1"/>
  <c r="IQ80" i="1"/>
  <c r="IQ78" i="1"/>
  <c r="JR80" i="1"/>
  <c r="JR78" i="1"/>
  <c r="IX120" i="1"/>
  <c r="IX116" i="1"/>
  <c r="JH116" i="1"/>
  <c r="JH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<sst xmlns="http://schemas.openxmlformats.org/spreadsheetml/2006/main" count="12884" uniqueCount="114">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</sst>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877E97-733A-4457-A9F6-5B2826FD686A}" diskRevisions="1" revisionId="245" version="2" protected="1">
  <header guid="{8A3C458A-3609-4C22-8E1B-3485E01C63B1}" dateTime="2019-04-15T17:20:15" maxSheetId="2" userName="Mike Wolski" r:id="rId1">
    <sheetIdMap count="1">
      <sheetId val="1"/>
    </sheetIdMap>
  </header>
  <header guid="{C3A1A591-252B-46CE-84E1-3A7A1E543269}" dateTime="2019-04-15T17:22:35" maxSheetId="2" userName="Mike Wolski" r:id="rId2" minRId="1" maxRId="34">
    <sheetIdMap count="1">
      <sheetId val="1"/>
    </sheetIdMap>
  </header>
  <header guid="{CB877E97-733A-4457-A9F6-5B2826FD686A}" dateTime="2019-04-16T03:21:05" maxSheetId="2" userName="Mike Wolski" r:id="rId3" minRId="35" maxRId="2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F39">
      <v>0.3019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4" tint="-0.249977111117893"/>
        </patternFill>
      </fill>
      <border outline="0">
        <top style="medium">
          <color indexed="64"/>
        </top>
      </border>
    </ndxf>
  </rcc>
  <rcc rId="2" sId="1" odxf="1" dxf="1" numFmtId="14">
    <oc r="IF40" t="inlineStr">
      <is>
        <t xml:space="preserve"> </t>
      </is>
    </oc>
    <nc r="IF40">
      <v>0.1885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</ndxf>
  </rcc>
  <rcc rId="3" sId="1" odxf="1" dxf="1" numFmtId="14">
    <nc r="IF41">
      <v>6.4799999999999996E-2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" sId="1" odxf="1" dxf="1" numFmtId="14">
    <oc r="IF42" t="inlineStr">
      <is>
        <t xml:space="preserve"> </t>
      </is>
    </oc>
    <nc r="IF42">
      <v>4.7800000000000002E-2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5" sId="1" odxf="1" dxf="1" numFmtId="14">
    <oc r="IF43" t="inlineStr">
      <is>
        <t xml:space="preserve"> </t>
      </is>
    </oc>
    <nc r="IF43">
      <v>-6.7000000000000002E-3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" sId="1" odxf="1" dxf="1" numFmtId="14">
    <nc r="IF44">
      <v>-1.95E-2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</ndxf>
  </rcc>
  <rcc rId="7" sId="1" odxf="1" dxf="1" numFmtId="14">
    <nc r="IF45">
      <v>-0.26769999999999999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8" sId="1" odxf="1" dxf="1" numFmtId="14">
    <oc r="IF46" t="inlineStr">
      <is>
        <t xml:space="preserve"> </t>
      </is>
    </oc>
    <nc r="IF46">
      <v>-0.30909999999999999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</ndxf>
  </rcc>
  <rcc rId="9" sId="1" odxf="1" dxf="1" numFmtId="14">
    <nc r="BW213">
      <v>0.3019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" sId="1" odxf="1" dxf="1" numFmtId="14">
    <nc r="BW214">
      <v>0.1885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" sId="1" odxf="1" dxf="1" numFmtId="14">
    <nc r="BW215">
      <v>6.4799999999999996E-2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" sId="1" odxf="1" dxf="1" numFmtId="14">
    <nc r="BW216">
      <v>4.7800000000000002E-2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" sId="1" odxf="1" dxf="1" numFmtId="14">
    <nc r="BW217">
      <v>-6.7000000000000002E-3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" sId="1" odxf="1" dxf="1" numFmtId="14">
    <nc r="BW218">
      <v>-1.95E-2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" sId="1" odxf="1" dxf="1" numFmtId="14">
    <nc r="BW219">
      <v>-0.26769999999999999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" sId="1" odxf="1" dxf="1" numFmtId="14">
    <nc r="BW220">
      <v>-0.30909999999999999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" sId="1">
    <nc r="BX210" t="inlineStr">
      <is>
        <t xml:space="preserve"> </t>
      </is>
    </nc>
  </rcc>
  <rcc rId="18" sId="1" odxf="1" dxf="1" numFmtId="14">
    <nc r="IF124">
      <v>9.7699999999999995E-2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  <border outline="0">
        <top style="medium">
          <color indexed="64"/>
        </top>
      </border>
    </ndxf>
  </rcc>
  <rcc rId="19" sId="1" odxf="1" dxf="1" numFmtId="14">
    <oc r="IF125" t="inlineStr">
      <is>
        <t xml:space="preserve"> </t>
      </is>
    </oc>
    <nc r="IF125">
      <v>7.6300000000000007E-2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</ndxf>
  </rcc>
  <rcc rId="20" sId="1" odxf="1" dxf="1" numFmtId="14">
    <nc r="IF126">
      <v>6.1199999999999997E-2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1" sId="1" odxf="1" dxf="1" numFmtId="14">
    <oc r="IF127" t="inlineStr">
      <is>
        <t xml:space="preserve"> </t>
      </is>
    </oc>
    <nc r="IF127">
      <v>5.4999999999999997E-3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</ndxf>
  </rcc>
  <rcc rId="22" sId="1" odxf="1" dxf="1" numFmtId="14">
    <oc r="IF128" t="inlineStr">
      <is>
        <t xml:space="preserve"> </t>
      </is>
    </oc>
    <nc r="IF128">
      <v>-1.43E-2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" sId="1" odxf="1" dxf="1" numFmtId="14">
    <nc r="IF129">
      <v>-5.1999999999999998E-2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24" sId="1" odxf="1" dxf="1" numFmtId="14">
    <nc r="IF130">
      <v>-8.1500000000000003E-2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25" sId="1" odxf="1" dxf="1" numFmtId="14">
    <oc r="IF131" t="inlineStr">
      <is>
        <t xml:space="preserve"> </t>
      </is>
    </oc>
    <nc r="IF131">
      <v>-9.11E-2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  <border outline="0">
        <bottom style="medium">
          <color indexed="64"/>
        </bottom>
      </border>
    </ndxf>
  </rcc>
  <rcc rId="26" sId="1" odxf="1" dxf="1" numFmtId="14">
    <nc r="BW223">
      <v>9.7699999999999995E-2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" sId="1" odxf="1" dxf="1" numFmtId="14">
    <nc r="BW224">
      <v>7.6300000000000007E-2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" sId="1" odxf="1" dxf="1" numFmtId="14">
    <nc r="BW225">
      <v>6.1199999999999997E-2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9" sId="1" odxf="1" dxf="1" numFmtId="14">
    <nc r="BW226">
      <v>5.4999999999999997E-3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" sId="1" odxf="1" dxf="1" numFmtId="14">
    <nc r="BW227">
      <v>-1.43E-2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" sId="1" odxf="1" dxf="1" numFmtId="14">
    <nc r="BW228">
      <v>-5.1999999999999998E-2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" sId="1" odxf="1" dxf="1" numFmtId="14">
    <nc r="BW229">
      <v>-8.1500000000000003E-2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" sId="1" odxf="1" dxf="1" numFmtId="14">
    <nc r="BW230">
      <v>-9.11E-2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" sId="1">
    <nc r="BX221" t="inlineStr">
      <is>
        <t xml:space="preserve"> </t>
      </is>
    </nc>
  </rcc>
  <rfmt sheetId="1" sqref="IH149:IH205" start="0" length="0">
    <dxf>
      <border>
        <left style="medium">
          <color indexed="64"/>
        </left>
      </border>
    </dxf>
  </rfmt>
  <rfmt sheetId="1" sqref="IH149:IH205" start="0" length="0">
    <dxf>
      <border>
        <right style="medium">
          <color indexed="64"/>
        </right>
      </border>
    </dxf>
  </rfmt>
  <rfmt sheetId="1" sqref="IH64:IH120" start="0" length="0">
    <dxf>
      <border>
        <left style="medium">
          <color indexed="64"/>
        </left>
      </border>
    </dxf>
  </rfmt>
  <rfmt sheetId="1" sqref="IH64:IH120" start="0" length="0">
    <dxf>
      <border>
        <right style="medium">
          <color indexed="64"/>
        </right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odxf="1" dxf="1" numFmtId="14">
    <nc r="IG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" sId="1" odxf="1" dxf="1" numFmtId="14">
    <nc r="IG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7" sId="1" odxf="1" dxf="1" numFmtId="14">
    <nc r="IG4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8" sId="1" odxf="1" dxf="1" numFmtId="14">
    <nc r="IG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9" sId="1" odxf="1" dxf="1" numFmtId="14">
    <nc r="IG6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0" sId="1" odxf="1" dxf="1" numFmtId="14">
    <nc r="IG7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1" sId="1" odxf="1" dxf="1" numFmtId="14">
    <nc r="IG8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2" sId="1" odxf="1" dxf="1" numFmtId="14">
    <nc r="IG10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3" sId="1" odxf="1" dxf="1" numFmtId="14">
    <nc r="IG11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4" sId="1" odxf="1" dxf="1" numFmtId="14">
    <nc r="IG12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5" sId="1" odxf="1" dxf="1" numFmtId="14">
    <nc r="IG13">
      <v>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6" sId="1" odxf="1" dxf="1" numFmtId="14">
    <nc r="IG14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7" sId="1" odxf="1" dxf="1" numFmtId="14">
    <nc r="IG15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8" sId="1" odxf="1" dxf="1" numFmtId="14">
    <nc r="IG17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9" sId="1" odxf="1" dxf="1" numFmtId="14">
    <nc r="IG18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0" sId="1" odxf="1" dxf="1" numFmtId="14">
    <nc r="IG19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1" sId="1" odxf="1" dxf="1" numFmtId="14">
    <nc r="IG2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2" sId="1" odxf="1" dxf="1" numFmtId="14">
    <nc r="IG21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3" sId="1" odxf="1" dxf="1" numFmtId="14">
    <nc r="IG23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4" sId="1" odxf="1" dxf="1" numFmtId="14">
    <nc r="IG24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5" sId="1" odxf="1" dxf="1" numFmtId="14">
    <nc r="IG25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6" sId="1" odxf="1" dxf="1" numFmtId="14">
    <nc r="IG26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7" sId="1" odxf="1" dxf="1" numFmtId="14">
    <nc r="IG28">
      <v>-4.7000000000000002E-3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8" sId="1" odxf="1" dxf="1" numFmtId="14">
    <nc r="IG29">
      <v>-2.7000000000000001E-3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9" sId="1" odxf="1" dxf="1" numFmtId="14">
    <nc r="IG30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0" sId="1" odxf="1" dxf="1" numFmtId="14">
    <nc r="IG32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1" sId="1" odxf="1" dxf="1" numFmtId="14">
    <nc r="IG33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2" sId="1" odxf="1" dxf="1" numFmtId="14">
    <nc r="IG35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3" sId="1" numFmtId="14">
    <nc r="IJ51">
      <v>0.30409999999999998</v>
    </nc>
  </rcc>
  <rcc rId="64" sId="1" numFmtId="14">
    <nc r="IJ52">
      <v>0.16489999999999999</v>
    </nc>
  </rcc>
  <rcc rId="65" sId="1" numFmtId="14">
    <nc r="IJ53">
      <v>5.3600000000000002E-2</v>
    </nc>
  </rcc>
  <rcc rId="66" sId="1" numFmtId="14">
    <nc r="IJ54">
      <v>4.6600000000000003E-2</v>
    </nc>
  </rcc>
  <rcc rId="67" sId="1" numFmtId="14">
    <nc r="IJ55">
      <v>1.6000000000000001E-3</v>
    </nc>
  </rcc>
  <rcc rId="68" sId="1" numFmtId="14">
    <nc r="IJ56">
      <v>-1.46E-2</v>
    </nc>
  </rcc>
  <rcc rId="69" sId="1" numFmtId="14">
    <nc r="IJ57">
      <v>-0.26119999999999999</v>
    </nc>
  </rcc>
  <rcc rId="70" sId="1" numFmtId="14">
    <nc r="IJ58">
      <v>-0.29499999999999998</v>
    </nc>
  </rcc>
  <rcc rId="71" sId="1">
    <nc r="IJ59">
      <v>-6.76</v>
    </nc>
  </rcc>
  <rfmt sheetId="1" sqref="IJ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J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2" sId="1">
    <nc r="IK60" t="inlineStr">
      <is>
        <t xml:space="preserve"> </t>
      </is>
    </nc>
  </rcc>
  <rcc rId="73" sId="1" numFmtId="14">
    <oc r="IJ60" t="inlineStr">
      <is>
        <t xml:space="preserve"> </t>
      </is>
    </oc>
    <nc r="IJ60">
      <v>1.41E-2</v>
    </nc>
  </rcc>
  <rcc rId="74" sId="1" numFmtId="14">
    <nc r="IJ61">
      <v>-2.3599999999999999E-2</v>
    </nc>
  </rcc>
  <rfmt sheetId="1" sqref="IJ60">
    <dxf>
      <fill>
        <patternFill>
          <bgColor rgb="FF7030A0"/>
        </patternFill>
      </fill>
    </dxf>
  </rfmt>
  <rfmt sheetId="1" sqref="IJ61">
    <dxf>
      <fill>
        <patternFill>
          <bgColor rgb="FFFF0000"/>
        </patternFill>
      </fill>
    </dxf>
  </rfmt>
  <rfmt sheetId="1" sqref="IJ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75" sId="1" odxf="1" dxf="1">
    <nc r="IJ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76" sId="1" odxf="1" dxf="1">
    <oc r="IJ66">
      <f>SUM(IJ51, -IJ58)</f>
    </oc>
    <nc r="IJ66">
      <f>SUM(IJ51, -IJ58)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77" sId="1" odxf="1" dxf="1">
    <nc r="IJ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78" sId="1" odxf="1" dxf="1">
    <oc r="IJ68">
      <f>SUM(IJ51, -IJ57,)</f>
    </oc>
    <nc r="IJ68">
      <f>SUM(IJ51, -IJ57)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79" sId="1" odxf="1" dxf="1">
    <nc r="IJ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0" sId="1" odxf="1" dxf="1">
    <oc r="IJ70">
      <f>SUM(IJ52, -IJ58)</f>
    </oc>
    <nc r="IJ70">
      <f>SUM(IJ52, -IJ58)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81" sId="1" odxf="1" dxf="1">
    <nc r="IJ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2" sId="1" odxf="1" dxf="1">
    <oc r="IJ72">
      <f>SUM(IJ57, -IJ68)</f>
    </oc>
    <nc r="IJ72">
      <f>SUM(IJ52, -IJ57)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83" sId="1" odxf="1" dxf="1">
    <nc r="IJ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84" sId="1" odxf="1" dxf="1">
    <oc r="IJ74">
      <f>SUM(IJ57, -IJ67,)</f>
    </oc>
    <nc r="IJ74">
      <f>SUM(IJ53, -IJ58)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5" sId="1" odxf="1" dxf="1">
    <nc r="IJ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86" sId="1" odxf="1" dxf="1">
    <oc r="IJ76">
      <f>SUM(IJ58, -IJ68)</f>
    </oc>
    <nc r="IJ76">
      <f>SUM(IJ54, -IJ58)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87" sId="1" odxf="1" dxf="1">
    <nc r="IJ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88" sId="1" odxf="1" dxf="1">
    <oc r="IJ78">
      <f>SUM(IJ67, -IJ74)</f>
    </oc>
    <nc r="IJ78">
      <f>SUM(IJ53, -IJ57)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9" sId="1" odxf="1" dxf="1">
    <nc r="IJ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90" sId="1" odxf="1" dxf="1">
    <oc r="IJ80">
      <f>SUM(IJ67, -IJ73,)</f>
    </oc>
    <nc r="IJ80">
      <f>SUM(IJ51, -IJ56)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1" sId="1" odxf="1" dxf="1">
    <nc r="IJ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92" sId="1" odxf="1" dxf="1">
    <oc r="IJ82">
      <f>SUM(IJ68, -IJ74)</f>
    </oc>
    <nc r="IJ82">
      <f>SUM(IJ54, -IJ57)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93" sId="1" odxf="1" dxf="1">
    <nc r="IJ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94" sId="1" odxf="1" dxf="1">
    <oc r="IJ84">
      <f>SUM(IJ73, -IJ80)</f>
    </oc>
    <nc r="IJ84">
      <f>SUM(IJ51, -IJ55)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5" sId="1" odxf="1" dxf="1">
    <nc r="IJ8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96" sId="1" odxf="1" dxf="1">
    <oc r="IJ86">
      <f>SUM(IJ73, -IJ79,)</f>
    </oc>
    <nc r="IJ86">
      <f>SUM(IJ55, -IJ58)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97" sId="1" odxf="1" dxf="1">
    <nc r="IJ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98" sId="1" odxf="1" dxf="1">
    <oc r="IJ88">
      <f>SUM(IJ74, -IJ80)</f>
    </oc>
    <nc r="IJ88">
      <f>SUM(IJ56, -IJ58)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99" sId="1" odxf="1" dxf="1">
    <nc r="IJ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00" sId="1" odxf="1" dxf="1">
    <oc r="IJ90">
      <f>SUM(IJ79, -IJ86)</f>
    </oc>
    <nc r="IJ90">
      <f>SUM(IJ55, -IJ57)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01" sId="1" odxf="1" dxf="1">
    <nc r="IJ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102" sId="1" odxf="1" dxf="1">
    <oc r="IJ92">
      <f>SUM(IJ79, -IJ85,)</f>
    </oc>
    <nc r="IJ92">
      <f>SUM(IJ51, -IJ54)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03" sId="1" odxf="1" dxf="1">
    <nc r="IJ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04" sId="1" odxf="1" dxf="1">
    <oc r="IJ94">
      <f>SUM(IJ80, -IJ86)</f>
    </oc>
    <nc r="IJ94">
      <f>SUM(IJ56, -IJ57)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05" sId="1" odxf="1" dxf="1">
    <nc r="IJ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06" sId="1" odxf="1" dxf="1">
    <oc r="IJ96">
      <f>SUM(IJ85, -IJ92)</f>
    </oc>
    <nc r="IJ96">
      <f>SUM(IJ51, -IJ53)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07" sId="1" odxf="1" dxf="1">
    <nc r="IJ9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08" sId="1" odxf="1" dxf="1">
    <oc r="IJ98">
      <f>SUM(IJ85, -IJ91,)</f>
    </oc>
    <nc r="IJ98">
      <f>SUM(IJ52, -IJ56)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09" sId="1" odxf="1" dxf="1">
    <nc r="IJ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10" sId="1" odxf="1" dxf="1">
    <oc r="IJ100">
      <f>SUM(IJ86, -IJ92)</f>
    </oc>
    <nc r="IJ100">
      <f>SUM(IJ52, -IJ55)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1" sId="1" odxf="1" dxf="1">
    <nc r="IJ10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12" sId="1" odxf="1" dxf="1">
    <oc r="IJ102">
      <f>SUM(IJ91, -IJ98)</f>
    </oc>
    <nc r="IJ102">
      <f>SUM(IJ52, -IJ54)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3" sId="1" odxf="1" dxf="1">
    <nc r="IJ10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14" sId="1" odxf="1" dxf="1">
    <oc r="IJ104">
      <f>SUM(IJ91, -IJ97,)</f>
    </oc>
    <nc r="IJ104">
      <f>SUM(IJ52, -IJ53)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5" sId="1" odxf="1" dxf="1">
    <nc r="IJ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16" sId="1" odxf="1" dxf="1">
    <oc r="IJ106">
      <f>SUM(IJ92, -IJ98)</f>
    </oc>
    <nc r="IJ106">
      <f>SUM(IJ51, -IJ52)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17" sId="1" odxf="1" dxf="1">
    <nc r="IJ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18" sId="1" odxf="1" dxf="1">
    <oc r="IJ108">
      <f>SUM(IJ97, -IJ104)</f>
    </oc>
    <nc r="IJ108">
      <f>SUM(IJ53, -IJ56)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19" sId="1" odxf="1" dxf="1">
    <nc r="IJ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20" sId="1" odxf="1" dxf="1">
    <oc r="IJ110">
      <f>SUM(IJ97, -IJ103,)</f>
    </oc>
    <nc r="IJ110">
      <f>SUM(IJ53, -IJ55)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1" sId="1" odxf="1" dxf="1">
    <nc r="IJ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22" sId="1" odxf="1" dxf="1">
    <oc r="IJ112">
      <f>SUM(IJ98, -IJ104)</f>
    </oc>
    <nc r="IJ112">
      <f>SUM(IJ54, -IJ56)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3" sId="1" odxf="1" dxf="1">
    <nc r="IJ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24" sId="1" odxf="1" dxf="1">
    <oc r="IJ114">
      <f>SUM(IJ100, -IJ106)</f>
    </oc>
    <nc r="IJ114">
      <f>SUM(IJ54, -IJ55)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25" sId="1" odxf="1" dxf="1">
    <nc r="IJ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26" sId="1" odxf="1" dxf="1">
    <oc r="IJ116">
      <f>SUM(IJ105, -IJ112)</f>
    </oc>
    <nc r="IJ116">
      <f>SUM(IJ57, -IJ58)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27" sId="1" odxf="1" dxf="1">
    <nc r="IJ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28" sId="1" odxf="1" dxf="1">
    <oc r="IJ118">
      <f>SUM(IJ105, -IJ111,)</f>
    </oc>
    <nc r="IJ118">
      <f>SUM(IJ53, -IJ54)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29" sId="1" odxf="1" dxf="1">
    <nc r="IJ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30" sId="1" odxf="1" dxf="1">
    <oc r="IJ120">
      <f>SUM(IJ106, -IJ112)</f>
    </oc>
    <nc r="IJ120">
      <f>SUM(IJ55, -IJ56)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m rId="131" sheetId="1" source="IJ117:IJ118" destination="IJ147:IJ148" sourceSheetId="1">
    <rcc rId="0" sId="1" dxf="1">
      <nc r="IJ148" t="inlineStr">
        <is>
          <t xml:space="preserve"> </t>
        </is>
      </nc>
      <ndxf/>
    </rcc>
  </rm>
  <rm rId="132" sheetId="1" source="IJ113:IJ116" destination="IJ115:IJ118" sourceSheetId="1"/>
  <rm rId="133" sheetId="1" source="IJ109:IJ110" destination="IJ113:IJ114" sourceSheetId="1"/>
  <rm rId="134" sheetId="1" source="IJ107:IJ108" destination="IJ109:IJ110" sourceSheetId="1">
    <undo index="65535" exp="area" dr="IJ108:IJ111" r="IW125" sId="1"/>
  </rm>
  <rm rId="135" sheetId="1" source="IJ103:IJ104" destination="IJ107:IJ108" sourceSheetId="1"/>
  <rm rId="136" sheetId="1" source="IJ105:IJ106" destination="IJ103:IJ104" sourceSheetId="1">
    <undo index="65535" exp="area" dr="IJ102:IJ106" r="IW125" sId="1"/>
  </rm>
  <rm rId="137" sheetId="1" source="IJ101:IJ102" destination="IJ105:IJ106" sourceSheetId="1"/>
  <rm rId="138" sheetId="1" source="IJ97:IJ100" destination="IJ99:IJ102" sourceSheetId="1">
    <undo index="65535" exp="area" dr="IJ102:IJ104" r="IW125" sId="1"/>
    <undo index="65535" exp="area" dr="IJ95:IJ100" r="IW125" sId="1"/>
  </rm>
  <rm rId="139" sheetId="1" source="IJ93:IJ94" destination="IJ97:IJ98" sourceSheetId="1">
    <undo index="0" exp="area" dr="IJ87:IJ93" r="IW125" sId="1"/>
  </rm>
  <rm rId="140" sheetId="1" source="IJ81:IJ92" destination="IJ83:IJ94" sourceSheetId="1">
    <undo index="0" exp="area" dr="IJ87:IJ97" r="IW125" sId="1"/>
  </rm>
  <rm rId="141" sheetId="1" source="IJ77:IJ78" destination="IJ81:IJ82" sourceSheetId="1"/>
  <rm rId="142" sheetId="1" source="IJ79:IJ120" destination="IJ77:IJ118" sourceSheetId="1"/>
  <rm rId="143" sheetId="1" source="IJ147:IJ148" destination="IJ119:IJ120" sourceSheetId="1"/>
  <rcc rId="144" sId="1" odxf="1" dxf="1" numFmtId="14">
    <oc r="IJ145" t="inlineStr">
      <is>
        <t xml:space="preserve"> </t>
      </is>
    </oc>
    <nc r="IJ145">
      <v>1.41E-2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5" sId="1" odxf="1" dxf="1" numFmtId="14">
    <nc r="IJ146">
      <v>-2.3599999999999999E-2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6" sId="1">
    <nc r="IK145" t="inlineStr">
      <is>
        <t xml:space="preserve"> </t>
      </is>
    </nc>
  </rcc>
  <rcc rId="147" sId="1" numFmtId="14">
    <nc r="IJ136">
      <v>7.4099999999999999E-2</v>
    </nc>
  </rcc>
  <rcc rId="148" sId="1" numFmtId="14">
    <nc r="IJ137">
      <v>8.4599999999999995E-2</v>
    </nc>
  </rcc>
  <rcc rId="149" sId="1" numFmtId="14">
    <nc r="IJ138">
      <v>6.3399999999999998E-2</v>
    </nc>
  </rcc>
  <rcc rId="150" sId="1" numFmtId="14">
    <nc r="IJ139">
      <v>1.04E-2</v>
    </nc>
  </rcc>
  <rcc rId="151" sId="1" numFmtId="14">
    <nc r="IJ140">
      <v>-2.5499999999999998E-2</v>
    </nc>
  </rcc>
  <rcc rId="152" sId="1" numFmtId="14">
    <nc r="IJ141">
      <v>-5.3199999999999997E-2</v>
    </nc>
  </rcc>
  <rcc rId="153" sId="1" numFmtId="14">
    <nc r="IJ142">
      <v>-7.4999999999999997E-2</v>
    </nc>
  </rcc>
  <rcc rId="154" sId="1" numFmtId="14">
    <nc r="IJ143">
      <v>-7.6999999999999999E-2</v>
    </nc>
  </rcc>
  <rfmt sheetId="1" sqref="IJ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155" sId="1" odxf="1" dxf="1">
    <nc r="IJ15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56" sId="1" odxf="1" dxf="1">
    <oc r="IJ151">
      <f>SUM(IJ136, -IJ143)</f>
    </oc>
    <nc r="IJ151">
      <f>SUM(IJ136, -IJ143)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57" sId="1" odxf="1" dxf="1">
    <nc r="IJ15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58" sId="1" odxf="1" dxf="1">
    <oc r="IJ153">
      <f>SUM(IJ136, -IJ142,)</f>
    </oc>
    <nc r="IJ153">
      <f>SUM(IJ136, -IJ142)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59" sId="1" odxf="1" dxf="1">
    <nc r="IJ15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60" sId="1" odxf="1" dxf="1">
    <oc r="IJ155">
      <f>SUM(IJ137, -IJ143)</f>
    </oc>
    <nc r="IJ155">
      <f>SUM(IJ137, -IJ143)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61" sId="1" odxf="1" dxf="1">
    <nc r="IJ15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62" sId="1" odxf="1" dxf="1">
    <oc r="IJ157">
      <f>SUM(IJ142, -IJ153)</f>
    </oc>
    <nc r="IJ157">
      <f>SUM(IJ137, -IJ142)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63" sId="1" odxf="1" dxf="1">
    <nc r="IJ15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64" sId="1" odxf="1" dxf="1">
    <oc r="IJ159">
      <f>SUM(IJ142, -IJ152,)</f>
    </oc>
    <nc r="IJ159">
      <f>SUM(IJ138, -IJ143)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65" sId="1" odxf="1" dxf="1">
    <nc r="IJ16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66" sId="1" odxf="1" dxf="1">
    <oc r="IJ161">
      <f>SUM(IJ143, -IJ153)</f>
    </oc>
    <nc r="IJ161">
      <f>SUM(IJ136, -IJ141)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67" sId="1" odxf="1" dxf="1">
    <nc r="IJ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68" sId="1" odxf="1" dxf="1">
    <oc r="IJ163">
      <f>SUM(IJ152, -IJ159)</f>
    </oc>
    <nc r="IJ163">
      <f>SUM(IJ138, -IJ142)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69" sId="1" odxf="1" dxf="1">
    <nc r="IJ16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70" sId="1" odxf="1" dxf="1">
    <oc r="IJ165">
      <f>SUM(IJ152, -IJ158,)</f>
    </oc>
    <nc r="IJ165">
      <f>SUM(IJ137, -IJ141)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1" sId="1" odxf="1" dxf="1">
    <nc r="IJ16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172" sId="1" odxf="1" dxf="1">
    <oc r="IJ167">
      <f>SUM(IJ153, -IJ159)</f>
    </oc>
    <nc r="IJ167">
      <f>SUM(IJ138, -IJ141)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73" sId="1" odxf="1" dxf="1">
    <nc r="IJ16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74" sId="1" odxf="1" dxf="1">
    <oc r="IJ169">
      <f>SUM(IJ158, -IJ165)</f>
    </oc>
    <nc r="IJ169">
      <f>SUM(IJ136, -IJ140)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5" sId="1" odxf="1" dxf="1">
    <nc r="IJ17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76" sId="1" odxf="1" dxf="1">
    <oc r="IJ171">
      <f>SUM(IJ158, -IJ164,)</f>
    </oc>
    <nc r="IJ171">
      <f>SUM(IJ139, -IJ143)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77" sId="1" odxf="1" dxf="1">
    <nc r="IJ17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78" sId="1" odxf="1" dxf="1">
    <oc r="IJ173">
      <f>SUM(IJ159, -IJ165)</f>
    </oc>
    <nc r="IJ173">
      <f>SUM(IJ136, -IJ139)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9" sId="1" odxf="1" dxf="1">
    <nc r="IJ17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80" sId="1" odxf="1" dxf="1">
    <oc r="IJ175">
      <f>SUM(IJ164, -IJ171)</f>
    </oc>
    <nc r="IJ175">
      <f>SUM(IJ137, -IJ140)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1" sId="1" odxf="1" dxf="1">
    <nc r="IJ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82" sId="1" odxf="1" dxf="1">
    <oc r="IJ177">
      <f>SUM(IJ164, -IJ170,)</f>
    </oc>
    <nc r="IJ177">
      <f>SUM(IJ139, -IJ142)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83" sId="1" odxf="1" dxf="1">
    <nc r="IJ17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4" sId="1" odxf="1" dxf="1">
    <oc r="IJ179">
      <f>SUM(IJ165, -IJ171)</f>
    </oc>
    <nc r="IJ179">
      <f>SUM(IJ140, -IJ143)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5" sId="1" odxf="1" dxf="1">
    <nc r="IJ18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86" sId="1" odxf="1" dxf="1">
    <oc r="IJ181">
      <f>SUM(IJ170, -IJ177)</f>
    </oc>
    <nc r="IJ181">
      <f>SUM(IJ138, -IJ140)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87" sId="1" odxf="1" dxf="1">
    <nc r="IJ18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88" sId="1" odxf="1" dxf="1">
    <oc r="IJ183">
      <f>SUM(IJ170, -IJ176,)</f>
    </oc>
    <nc r="IJ183">
      <f>SUM(IJ137, -IJ139)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89" sId="1" odxf="1" dxf="1">
    <nc r="IJ18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90" sId="1" odxf="1" dxf="1">
    <oc r="IJ185">
      <f>SUM(IJ171, -IJ177)</f>
    </oc>
    <nc r="IJ185">
      <f>SUM(IJ140, -IJ142)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1" sId="1" odxf="1" dxf="1">
    <nc r="IJ18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92" sId="1" odxf="1" dxf="1">
    <oc r="IJ187">
      <f>SUM(IJ176, -IJ183)</f>
    </oc>
    <nc r="IJ187">
      <f>SUM(IJ139, -IJ141)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3" sId="1" odxf="1" dxf="1">
    <nc r="IJ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94" sId="1" odxf="1" dxf="1">
    <oc r="IJ189">
      <f>SUM(IJ176, -IJ182,)</f>
    </oc>
    <nc r="IJ189">
      <f>SUM(IJ138, -IJ139)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5" sId="1" odxf="1" dxf="1">
    <nc r="IJ19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96" sId="1" odxf="1" dxf="1">
    <oc r="IJ191">
      <f>SUM(IJ177, -IJ183)</f>
    </oc>
    <nc r="IJ191">
      <f>SUM(IJ141, -IJ143)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97" sId="1" odxf="1" dxf="1">
    <nc r="IJ19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98" sId="1" odxf="1" dxf="1">
    <oc r="IJ193">
      <f>SUM(IJ182, -IJ189)</f>
    </oc>
    <nc r="IJ193">
      <f>SUM(IJ140, -IJ141)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9" sId="1" odxf="1" dxf="1">
    <nc r="IJ19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00" sId="1" odxf="1" dxf="1">
    <oc r="IJ195">
      <f>SUM(IJ182, -IJ188,)</f>
    </oc>
    <nc r="IJ195">
      <f>SUM(IJ136, -IJ138)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01" sId="1" odxf="1" dxf="1">
    <nc r="IJ19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02" sId="1" odxf="1" dxf="1">
    <oc r="IJ197">
      <f>SUM(IJ183, -IJ189)</f>
    </oc>
    <nc r="IJ197">
      <f>SUM(IJ141, -IJ142)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03" sId="1" odxf="1" dxf="1">
    <nc r="IJ198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fmt sheetId="1" sqref="IJ203" start="0" length="0">
    <dxf>
      <border outline="0">
        <left/>
        <right style="medium">
          <color rgb="FFFFFF00"/>
        </right>
        <top/>
        <bottom style="medium">
          <color rgb="FFFFFF00"/>
        </bottom>
      </border>
    </dxf>
  </rfmt>
  <rcc rId="204" sId="1" odxf="1" dxf="1">
    <nc r="IJ20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205" sId="1" odxf="1" dxf="1">
    <oc r="IJ201">
      <f>SUM(IJ190, -IJ197)</f>
    </oc>
    <nc r="IJ201">
      <f>SUM(IJ139, -IJ140)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6" sId="1" odxf="1" dxf="1">
    <nc r="IJ20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07" sId="1" odxf="1" dxf="1">
    <oc r="IJ203">
      <f>SUM(IJ190, -IJ196,)</f>
    </oc>
    <nc r="IJ203">
      <f>SUM(IJ137, -IJ138)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8" sId="1" odxf="1" dxf="1">
    <nc r="IJ20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209" sId="1" odxf="1" dxf="1">
    <oc r="IJ205">
      <f>SUM(IJ191, -IJ197)</f>
    </oc>
    <nc r="IJ205">
      <f>SUM(IJ142, -IJ143)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0" sId="1">
    <nc r="IJ148" t="inlineStr">
      <is>
        <t xml:space="preserve"> </t>
      </is>
    </nc>
  </rcc>
  <rfmt sheetId="1" sqref="IJ14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m rId="211" sheetId="1" source="IJ137:IU137" destination="IK145:IV145" sourceSheetId="1">
    <rcc rId="0" sId="1">
      <nc r="IK145" t="inlineStr">
        <is>
          <t xml:space="preserve"> </t>
        </is>
      </nc>
    </rcc>
  </rm>
  <rm rId="212" sheetId="1" source="IJ136:IU136" destination="IJ137:IU137" sourceSheetId="1"/>
  <rm rId="213" sheetId="1" source="IK145:IV145" destination="IJ136:IU136" sourceSheetId="1"/>
  <rfmt sheetId="1" sqref="IJ198">
    <dxf>
      <fill>
        <patternFill>
          <bgColor rgb="FFFFFF00"/>
        </patternFill>
      </fill>
    </dxf>
  </rfmt>
  <rcc rId="214" sId="1">
    <oc r="IJ199">
      <f>SUM(IJ185, -IJ191)</f>
    </oc>
    <nc r="IJ199">
      <f>SUM(IJ136, -IJ137)</f>
    </nc>
  </rcc>
  <rm rId="215" sheetId="1" source="IJ204:IJ205" destination="IJ207:IJ208" sourceSheetId="1"/>
  <rm rId="216" sheetId="1" source="IJ198:IJ199" destination="IJ204:IJ205" sourceSheetId="1"/>
  <rm rId="217" sheetId="1" source="IJ200:IJ203" destination="IJ198:IJ201" sourceSheetId="1"/>
  <rm rId="218" sheetId="1" source="IJ194:IJ195" destination="IJ202:IJ203" sourceSheetId="1"/>
  <rm rId="219" sheetId="1" source="IJ198:IJ199" destination="IJ194:IJ195" sourceSheetId="1"/>
  <rm rId="220" sheetId="1" source="IJ196:IJ197" destination="IJ198:IJ199" sourceSheetId="1"/>
  <rm rId="221" sheetId="1" source="IJ190:IJ191" destination="IJ196:IJ197" sourceSheetId="1"/>
  <rm rId="222" sheetId="1" source="IJ194:IJ195" destination="IJ190:IJ191" sourceSheetId="1"/>
  <rm rId="223" sheetId="1" source="IJ190:IJ193" destination="IJ192:IJ195" sourceSheetId="1"/>
  <rm rId="224" sheetId="1" source="IJ184:IJ185" destination="IJ190:IJ191" sourceSheetId="1"/>
  <rm rId="225" sheetId="1" source="IJ186:IJ189" destination="IJ184:IJ187" sourceSheetId="1"/>
  <rm rId="226" sheetId="1" source="IJ178:IJ179" destination="IJ188:IJ189" sourceSheetId="1"/>
  <rm rId="227" sheetId="1" source="IJ180:IJ181" destination="IJ178:IJ179" sourceSheetId="1"/>
  <rm rId="228" sheetId="1" source="IJ182:IJ183" destination="IJ180:IJ181" sourceSheetId="1"/>
  <rm rId="229" sheetId="1" source="IJ172:IJ173" destination="IJ182:IJ183" sourceSheetId="1"/>
  <rm rId="230" sheetId="1" source="IJ174:IJ179" destination="IJ172:IJ177" sourceSheetId="1"/>
  <rm rId="231" sheetId="1" source="IJ174:IJ175" destination="IJ178:IJ179" sourceSheetId="1"/>
  <rm rId="232" sheetId="1" source="IJ176:IJ177" destination="IJ174:IJ175" sourceSheetId="1"/>
  <rm rId="233" sheetId="1" source="IJ170:IJ171" destination="IJ176:IJ177" sourceSheetId="1"/>
  <rm rId="234" sheetId="1" source="IJ172:IJ173" destination="IJ170:IJ171" sourceSheetId="1"/>
  <rm rId="235" sheetId="1" source="IJ168:IJ169" destination="IJ172:IJ173" sourceSheetId="1"/>
  <rm rId="236" sheetId="1" source="IJ166:IJ167" destination="IJ168:IJ169" sourceSheetId="1"/>
  <rm rId="237" sheetId="1" source="IJ160:IJ161" destination="IJ166:IJ167" sourceSheetId="1"/>
  <rm rId="238" sheetId="1" source="IJ158:IJ159" destination="IJ160:IJ161" sourceSheetId="1"/>
  <rm rId="239" sheetId="1" source="IJ152:IJ153" destination="IJ158:IJ159" sourceSheetId="1"/>
  <rm rId="240" sheetId="1" source="IJ154:IJ157" destination="IJ152:IJ155" sourceSheetId="1"/>
  <rm rId="241" sheetId="1" source="IJ150:IJ151" destination="IJ156:IJ157" sourceSheetId="1"/>
  <rm rId="242" sheetId="1" source="IJ152:IJ205" destination="IJ150:IJ203" sourceSheetId="1"/>
  <rm rId="243" sheetId="1" source="IJ207:IJ208" destination="IJ204:IJ205" sourceSheetId="1"/>
  <rcc rId="244" sId="1">
    <nc r="IJ149">
      <v>126.48</v>
    </nc>
  </rcc>
  <rcc rId="245" sId="1">
    <nc r="IJ64">
      <v>146.44999999999999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Z48" zoomScale="115" zoomScaleNormal="115" workbookViewId="0">
      <selection activeCell="IJ64" sqref="IJ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6">
        <v>-1.6000000000000001E-3</v>
      </c>
      <c r="IC2" s="6">
        <v>4.1000000000000003E-3</v>
      </c>
      <c r="ID2" s="6"/>
      <c r="IE2" s="6"/>
      <c r="IF2" s="6">
        <v>4.0000000000000002E-4</v>
      </c>
      <c r="IG2" s="469">
        <v>2.9999999999999997E-4</v>
      </c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-1.6000000000000001E-3</v>
      </c>
      <c r="IX2" s="7">
        <f t="shared" ref="IX2:IX37" si="10">AVERAGE(HR2:IV2)</f>
        <v>6.5833333333333336E-4</v>
      </c>
      <c r="IY2" s="7">
        <f t="shared" ref="IY2:IY37" si="11">MAX(HR2:IV2)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6">
        <v>-2.5999999999999999E-3</v>
      </c>
      <c r="IC3" s="6">
        <v>1.2999999999999999E-3</v>
      </c>
      <c r="ID3" s="6"/>
      <c r="IE3" s="6"/>
      <c r="IF3" s="6">
        <v>2.3E-3</v>
      </c>
      <c r="IG3" s="469">
        <v>-2.9999999999999997E-4</v>
      </c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5.5000000000000003E-4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6">
        <v>8.0000000000000004E-4</v>
      </c>
      <c r="IC4" s="6">
        <v>-2.0000000000000001E-4</v>
      </c>
      <c r="ID4" s="6"/>
      <c r="IE4" s="6"/>
      <c r="IF4" s="6">
        <v>2E-3</v>
      </c>
      <c r="IG4" s="469">
        <v>-2.0000000000000001E-4</v>
      </c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1.0499999999999999E-3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6">
        <v>5.8999999999999999E-3</v>
      </c>
      <c r="IC5" s="6">
        <v>3.3E-3</v>
      </c>
      <c r="ID5" s="6"/>
      <c r="IE5" s="6"/>
      <c r="IF5" s="6">
        <v>4.0000000000000002E-4</v>
      </c>
      <c r="IG5" s="469">
        <v>-1.1999999999999999E-3</v>
      </c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8.3333333333333339E-4</v>
      </c>
      <c r="IY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6">
        <v>-6.4999999999999997E-3</v>
      </c>
      <c r="IC6" s="6">
        <v>7.0000000000000001E-3</v>
      </c>
      <c r="ID6" s="6"/>
      <c r="IE6" s="6"/>
      <c r="IF6" s="6">
        <v>0</v>
      </c>
      <c r="IG6" s="469">
        <v>-3.5000000000000001E-3</v>
      </c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-6.4999999999999997E-3</v>
      </c>
      <c r="IX6" s="7">
        <f t="shared" si="10"/>
        <v>7.1666666666666667E-4</v>
      </c>
      <c r="IY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6">
        <v>-4.8999999999999998E-3</v>
      </c>
      <c r="IC7" s="6">
        <v>5.1000000000000004E-3</v>
      </c>
      <c r="ID7" s="6"/>
      <c r="IE7" s="6"/>
      <c r="IF7" s="6">
        <v>2.0000000000000001E-4</v>
      </c>
      <c r="IG7" s="469">
        <v>-6.9999999999999999E-4</v>
      </c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-4.9166666666666662E-4</v>
      </c>
      <c r="IY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6">
        <v>4.5999999999999999E-3</v>
      </c>
      <c r="IC8" s="6">
        <v>-4.0000000000000001E-3</v>
      </c>
      <c r="ID8" s="6"/>
      <c r="IE8" s="6"/>
      <c r="IF8" s="6">
        <v>3.5999999999999999E-3</v>
      </c>
      <c r="IG8" s="469">
        <v>2.0999999999999999E-3</v>
      </c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4.1666666666666658E-4</v>
      </c>
      <c r="IY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2.69E-2</v>
      </c>
      <c r="IC9" s="13">
        <f t="shared" ref="IC9:IN9" si="22">SUM( -IC2, -IC3,IC4,IC5, -IC6, -IC7,IC8)</f>
        <v>-1.84E-2</v>
      </c>
      <c r="ID9" s="13">
        <f t="shared" si="22"/>
        <v>0</v>
      </c>
      <c r="IE9" s="13">
        <f t="shared" si="22"/>
        <v>0</v>
      </c>
      <c r="IF9" s="13">
        <f t="shared" si="22"/>
        <v>3.0999999999999999E-3</v>
      </c>
      <c r="IG9" s="13">
        <f t="shared" si="22"/>
        <v>4.8999999999999998E-3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3.3548387096774213E-4</v>
      </c>
      <c r="IY9" s="7">
        <f t="shared" si="11"/>
        <v>2.69E-2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6">
        <v>1.4E-3</v>
      </c>
      <c r="IC10" s="6">
        <v>3.0000000000000001E-3</v>
      </c>
      <c r="ID10" s="6"/>
      <c r="IE10" s="6"/>
      <c r="IF10" s="6">
        <v>-1.2999999999999999E-3</v>
      </c>
      <c r="IG10" s="469">
        <v>1.1999999999999999E-3</v>
      </c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4.3333333333333326E-4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6">
        <v>-6.9999999999999999E-4</v>
      </c>
      <c r="IC11" s="6">
        <v>3.3E-3</v>
      </c>
      <c r="ID11" s="6"/>
      <c r="IE11" s="6"/>
      <c r="IF11" s="6">
        <v>2.3E-3</v>
      </c>
      <c r="IG11" s="469">
        <v>1E-4</v>
      </c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1.575E-3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6">
        <v>4.4000000000000003E-3</v>
      </c>
      <c r="IC12" s="6">
        <v>7.4000000000000003E-3</v>
      </c>
      <c r="ID12" s="6"/>
      <c r="IE12" s="6"/>
      <c r="IF12" s="6">
        <v>1E-3</v>
      </c>
      <c r="IG12" s="469">
        <v>-8.9999999999999998E-4</v>
      </c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1.5750000000000002E-3</v>
      </c>
      <c r="IY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6">
        <v>5.3E-3</v>
      </c>
      <c r="IC13" s="6">
        <v>-2.5000000000000001E-3</v>
      </c>
      <c r="ID13" s="6"/>
      <c r="IE13" s="6"/>
      <c r="IF13" s="6">
        <v>8.9999999999999998E-4</v>
      </c>
      <c r="IG13" s="469">
        <v>4.0000000000000001E-3</v>
      </c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1.9166666666666667E-4</v>
      </c>
      <c r="IY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6">
        <v>4.4000000000000003E-3</v>
      </c>
      <c r="IC14" s="6">
        <v>-1E-3</v>
      </c>
      <c r="ID14" s="6"/>
      <c r="IE14" s="6"/>
      <c r="IF14" s="6">
        <v>8.9999999999999998E-4</v>
      </c>
      <c r="IG14" s="469">
        <v>1.2999999999999999E-3</v>
      </c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1.5499999999999999E-3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6">
        <v>3.0000000000000001E-3</v>
      </c>
      <c r="IC15" s="6">
        <v>1E-4</v>
      </c>
      <c r="ID15" s="6"/>
      <c r="IE15" s="6"/>
      <c r="IF15" s="6">
        <v>4.1000000000000003E-3</v>
      </c>
      <c r="IG15" s="469">
        <v>2.3E-3</v>
      </c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1.0666666666666667E-3</v>
      </c>
      <c r="IY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1.6199999999999999E-2</v>
      </c>
      <c r="IC16" s="20">
        <f t="shared" ref="IC16:IS16" si="31">SUM(IC2,IC10:IC15)</f>
        <v>1.44E-2</v>
      </c>
      <c r="ID16" s="20">
        <f t="shared" si="31"/>
        <v>0</v>
      </c>
      <c r="IE16" s="20">
        <f t="shared" si="31"/>
        <v>0</v>
      </c>
      <c r="IF16" s="20">
        <f t="shared" si="31"/>
        <v>8.3000000000000001E-3</v>
      </c>
      <c r="IG16" s="20">
        <f t="shared" si="31"/>
        <v>8.3000000000000001E-3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2.7290322580645165E-3</v>
      </c>
      <c r="IY16" s="16">
        <f t="shared" si="11"/>
        <v>1.6199999999999999E-2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6">
        <v>-1.8E-3</v>
      </c>
      <c r="IC17" s="6">
        <v>1.1000000000000001E-3</v>
      </c>
      <c r="ID17" s="6"/>
      <c r="IE17" s="6"/>
      <c r="IF17" s="6">
        <v>4.1000000000000003E-3</v>
      </c>
      <c r="IG17" s="469">
        <v>-5.0000000000000001E-4</v>
      </c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1.4999999999999998E-3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6">
        <v>3.3E-3</v>
      </c>
      <c r="IC18" s="6">
        <v>4.5999999999999999E-3</v>
      </c>
      <c r="ID18" s="6"/>
      <c r="IE18" s="6"/>
      <c r="IF18" s="6">
        <v>2.8E-3</v>
      </c>
      <c r="IG18" s="469">
        <v>-1.5E-3</v>
      </c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1.3916666666666667E-3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6">
        <v>4.3E-3</v>
      </c>
      <c r="IC19" s="6">
        <v>-5.0000000000000001E-3</v>
      </c>
      <c r="ID19" s="6"/>
      <c r="IE19" s="6"/>
      <c r="IF19" s="6">
        <v>2.5999999999999999E-3</v>
      </c>
      <c r="IG19" s="469">
        <v>3.5000000000000001E-3</v>
      </c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1.0833333333333322E-4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6">
        <v>2.8999999999999998E-3</v>
      </c>
      <c r="IC20" s="6">
        <v>-3.7000000000000002E-3</v>
      </c>
      <c r="ID20" s="6"/>
      <c r="IE20" s="6"/>
      <c r="IF20" s="6">
        <v>2.0999999999999999E-3</v>
      </c>
      <c r="IG20" s="469">
        <v>4.0000000000000002E-4</v>
      </c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-3.7000000000000002E-3</v>
      </c>
      <c r="IX20" s="22">
        <f t="shared" si="10"/>
        <v>1.1833333333333333E-3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6">
        <v>2E-3</v>
      </c>
      <c r="IC21" s="6">
        <v>-2.7000000000000001E-3</v>
      </c>
      <c r="ID21" s="6"/>
      <c r="IE21" s="6"/>
      <c r="IF21" s="6">
        <v>6.1000000000000004E-3</v>
      </c>
      <c r="IG21" s="469">
        <v>1.8E-3</v>
      </c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9.8333333333333345E-4</v>
      </c>
      <c r="IY21" s="22">
        <f t="shared" si="11"/>
        <v>6.1000000000000004E-3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6.7000000000000002E-3</v>
      </c>
      <c r="IC22" s="25">
        <f t="shared" ref="IC22:IS22" si="40">SUM(IC3, -IC10,IC17:IC21)</f>
        <v>-7.4000000000000003E-3</v>
      </c>
      <c r="ID22" s="25">
        <f t="shared" si="40"/>
        <v>0</v>
      </c>
      <c r="IE22" s="25">
        <f t="shared" si="40"/>
        <v>0</v>
      </c>
      <c r="IF22" s="25">
        <f t="shared" si="40"/>
        <v>2.1299999999999999E-2</v>
      </c>
      <c r="IG22" s="25">
        <f t="shared" si="40"/>
        <v>2.2000000000000001E-3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2.0451612903225804E-3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6">
        <v>5.1999999999999998E-3</v>
      </c>
      <c r="IC23" s="6">
        <v>4.1000000000000003E-3</v>
      </c>
      <c r="ID23" s="6"/>
      <c r="IE23" s="6"/>
      <c r="IF23" s="6">
        <v>-1.1000000000000001E-3</v>
      </c>
      <c r="IG23" s="469">
        <v>-8.9999999999999998E-4</v>
      </c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1.3333333333333331E-4</v>
      </c>
      <c r="IY23" s="26">
        <f t="shared" si="11"/>
        <v>5.1999999999999998E-3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6">
        <v>-5.7999999999999996E-3</v>
      </c>
      <c r="IC24" s="6">
        <v>6.4000000000000003E-3</v>
      </c>
      <c r="ID24" s="6"/>
      <c r="IE24" s="6"/>
      <c r="IF24" s="6">
        <v>1.8E-3</v>
      </c>
      <c r="IG24" s="469">
        <v>-3.7000000000000002E-3</v>
      </c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1.5166666666666668E-3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6">
        <v>-4.5999999999999999E-3</v>
      </c>
      <c r="IC25" s="6">
        <v>4.4000000000000003E-3</v>
      </c>
      <c r="ID25" s="6"/>
      <c r="IE25" s="6"/>
      <c r="IF25" s="6">
        <v>1.8E-3</v>
      </c>
      <c r="IG25" s="469">
        <v>-1E-3</v>
      </c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2.3333333333333344E-4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6">
        <v>-3.5999999999999999E-3</v>
      </c>
      <c r="IC26" s="6">
        <v>3.0999999999999999E-3</v>
      </c>
      <c r="ID26" s="6"/>
      <c r="IE26" s="6"/>
      <c r="IF26" s="6">
        <v>-1.6000000000000001E-3</v>
      </c>
      <c r="IG26" s="469">
        <v>-2.0999999999999999E-3</v>
      </c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-3.5999999999999999E-3</v>
      </c>
      <c r="IX26" s="26">
        <f t="shared" si="10"/>
        <v>5.0833333333333329E-4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2.0899999999999998E-2</v>
      </c>
      <c r="IC27" s="29">
        <f t="shared" ref="IC27:IN27" si="51">SUM( -IC4, -IC11, -IC17,IC23, -IC24, -IC25, -IC26)</f>
        <v>-1.4E-2</v>
      </c>
      <c r="ID27" s="29">
        <f t="shared" si="51"/>
        <v>0</v>
      </c>
      <c r="IE27" s="29">
        <f t="shared" si="51"/>
        <v>0</v>
      </c>
      <c r="IF27" s="29">
        <f t="shared" si="51"/>
        <v>-1.15E-2</v>
      </c>
      <c r="IG27" s="29">
        <f t="shared" si="51"/>
        <v>6.5000000000000006E-3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-2.4193548387096771E-3</v>
      </c>
      <c r="IY27" s="26">
        <f t="shared" si="11"/>
        <v>2.0899999999999998E-2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6">
        <v>-8.0000000000000004E-4</v>
      </c>
      <c r="IC28" s="6">
        <v>1.04E-2</v>
      </c>
      <c r="ID28" s="6"/>
      <c r="IE28" s="6"/>
      <c r="IF28" s="6">
        <v>5.0000000000000001E-4</v>
      </c>
      <c r="IG28" s="469">
        <v>-4.7000000000000002E-3</v>
      </c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1.5666666666666667E-3</v>
      </c>
      <c r="IY28" s="31">
        <f t="shared" si="11"/>
        <v>1.04E-2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6">
        <v>-4.0000000000000002E-4</v>
      </c>
      <c r="IC29" s="6">
        <v>2.0999999999999999E-3</v>
      </c>
      <c r="ID29" s="6"/>
      <c r="IE29" s="6"/>
      <c r="IF29" s="6">
        <v>5.9999999999999995E-4</v>
      </c>
      <c r="IG29" s="469">
        <v>-2.7000000000000001E-3</v>
      </c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-2.7000000000000001E-3</v>
      </c>
      <c r="IX29" s="31">
        <f t="shared" si="10"/>
        <v>1.575E-3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6">
        <v>-2E-3</v>
      </c>
      <c r="IC30" s="6">
        <v>3.0000000000000001E-3</v>
      </c>
      <c r="ID30" s="6"/>
      <c r="IE30" s="6"/>
      <c r="IF30" s="6">
        <v>3.5000000000000001E-3</v>
      </c>
      <c r="IG30" s="469">
        <v>-1.5E-3</v>
      </c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1.1000000000000001E-3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-2.5099999999999997E-2</v>
      </c>
      <c r="IC31" s="34">
        <f t="shared" ref="IC31:IS31" si="60">SUM(IC6, -IC13, -IC19,IC24,IC28:IC30)</f>
        <v>3.6399999999999995E-2</v>
      </c>
      <c r="ID31" s="34">
        <f t="shared" si="60"/>
        <v>0</v>
      </c>
      <c r="IE31" s="34">
        <f t="shared" si="60"/>
        <v>0</v>
      </c>
      <c r="IF31" s="34">
        <f t="shared" si="60"/>
        <v>2.9000000000000002E-3</v>
      </c>
      <c r="IG31" s="34">
        <f t="shared" si="60"/>
        <v>-2.3600000000000003E-2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2.3903225806451611E-3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6">
        <v>1.1999999999999999E-3</v>
      </c>
      <c r="IC32" s="6">
        <v>8.3999999999999995E-3</v>
      </c>
      <c r="ID32" s="6"/>
      <c r="IE32" s="6"/>
      <c r="IF32" s="6">
        <v>6.9999999999999999E-4</v>
      </c>
      <c r="IG32" s="469">
        <v>-1.8E-3</v>
      </c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3.4166666666666661E-4</v>
      </c>
      <c r="IY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6">
        <v>-8.0000000000000004E-4</v>
      </c>
      <c r="IC33" s="6">
        <v>1.1999999999999999E-3</v>
      </c>
      <c r="ID33" s="6"/>
      <c r="IE33" s="6"/>
      <c r="IF33" s="6">
        <v>3.5999999999999999E-3</v>
      </c>
      <c r="IG33" s="469">
        <v>1.2999999999999999E-3</v>
      </c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-2.0833333333333324E-4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-1.5999999999999997E-2</v>
      </c>
      <c r="IC34" s="38">
        <f t="shared" si="65"/>
        <v>2.1700000000000001E-2</v>
      </c>
      <c r="ID34" s="38">
        <f t="shared" si="65"/>
        <v>0</v>
      </c>
      <c r="IE34" s="38">
        <f t="shared" si="65"/>
        <v>0</v>
      </c>
      <c r="IF34" s="38">
        <f t="shared" si="65"/>
        <v>2.7000000000000001E-3</v>
      </c>
      <c r="IG34" s="38">
        <f t="shared" si="65"/>
        <v>-1.2000000000000001E-3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-1.716129032258065E-3</v>
      </c>
      <c r="IY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6">
        <v>1.6000000000000001E-3</v>
      </c>
      <c r="IC35" s="6">
        <v>7.1999999999999998E-3</v>
      </c>
      <c r="ID35" s="6"/>
      <c r="IE35" s="6"/>
      <c r="IF35" s="6">
        <v>-2.8E-3</v>
      </c>
      <c r="IG35" s="469">
        <v>-3.0999999999999999E-3</v>
      </c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5.7499999999999999E-4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-8.7999999999999988E-3</v>
      </c>
      <c r="IC36" s="44">
        <f t="shared" ref="IC36:IN36" si="77">SUM( -IC8, -IC15, -IC21,IC26, -IC30, -IC33,IC35)</f>
        <v>1.2699999999999999E-2</v>
      </c>
      <c r="ID36" s="44">
        <f t="shared" si="77"/>
        <v>0</v>
      </c>
      <c r="IE36" s="44">
        <f t="shared" si="77"/>
        <v>0</v>
      </c>
      <c r="IF36" s="44">
        <f t="shared" si="77"/>
        <v>-2.53E-2</v>
      </c>
      <c r="IG36" s="44">
        <f t="shared" si="77"/>
        <v>-1.12E-2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-2.53E-2</v>
      </c>
      <c r="IX36" s="41">
        <f t="shared" si="10"/>
        <v>-8.8064516129032256E-4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-2.0800000000000003E-2</v>
      </c>
      <c r="IC37" s="47">
        <f t="shared" si="91"/>
        <v>-4.5399999999999996E-2</v>
      </c>
      <c r="ID37" s="47">
        <f t="shared" si="91"/>
        <v>0</v>
      </c>
      <c r="IE37" s="47">
        <f t="shared" si="91"/>
        <v>0</v>
      </c>
      <c r="IF37" s="47">
        <f t="shared" si="91"/>
        <v>-1.4999999999999992E-3</v>
      </c>
      <c r="IG37" s="47">
        <f t="shared" si="91"/>
        <v>1.41E-2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-4.5399999999999996E-2</v>
      </c>
      <c r="IX37" s="48">
        <f t="shared" si="10"/>
        <v>-2.4838709677419352E-3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22">
        <v>0.28799999999999998</v>
      </c>
      <c r="IC39" s="22">
        <v>0.28060000000000002</v>
      </c>
      <c r="ID39" s="15"/>
      <c r="IE39" s="15"/>
      <c r="IF39" s="22">
        <v>0.3019</v>
      </c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31">
        <v>0.1492</v>
      </c>
      <c r="IC40" s="31">
        <v>0.18559999999999999</v>
      </c>
      <c r="ID40" s="6" t="s">
        <v>62</v>
      </c>
      <c r="IE40" s="6"/>
      <c r="IF40" s="31">
        <v>0.1885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8.083333333333331E-4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41">
        <v>7.7399999999999997E-2</v>
      </c>
      <c r="IC41" s="41">
        <v>9.01E-2</v>
      </c>
      <c r="IE41" s="6"/>
      <c r="IF41" s="41">
        <v>6.4799999999999996E-2</v>
      </c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35">
        <v>2.3400000000000001E-2</v>
      </c>
      <c r="IC42" s="35">
        <v>4.5100000000000001E-2</v>
      </c>
      <c r="ID42" s="6" t="s">
        <v>62</v>
      </c>
      <c r="IE42" s="6"/>
      <c r="IF42" s="35">
        <v>4.7800000000000002E-2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7">
        <v>-4.1999999999999997E-3</v>
      </c>
      <c r="IC43" s="16">
        <v>-1.4999999999999999E-2</v>
      </c>
      <c r="ID43" t="s">
        <v>62</v>
      </c>
      <c r="IE43" s="6"/>
      <c r="IF43" s="16">
        <v>-6.7000000000000002E-3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16">
        <v>-2.9399999999999999E-2</v>
      </c>
      <c r="IC44" s="7">
        <v>-2.2599999999999999E-2</v>
      </c>
      <c r="ID44" s="6"/>
      <c r="IE44" s="6"/>
      <c r="IF44" s="7">
        <v>-1.95E-2</v>
      </c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-4.5399999999999996E-2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88">
        <v>-0.2422</v>
      </c>
      <c r="IC45" s="88">
        <v>-0.25619999999999998</v>
      </c>
      <c r="ID45" s="6"/>
      <c r="IE45" s="6"/>
      <c r="IF45" s="88">
        <v>-0.26769999999999999</v>
      </c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48">
        <v>-0.26219999999999999</v>
      </c>
      <c r="IC46" s="48">
        <v>-0.30759999999999998</v>
      </c>
      <c r="ID46" s="10" t="s">
        <v>62</v>
      </c>
      <c r="IE46" s="10"/>
      <c r="IF46" s="48">
        <v>-0.30909999999999999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300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262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00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08">
        <v>0.28739999999999999</v>
      </c>
      <c r="IH51" s="22">
        <v>0.2994</v>
      </c>
      <c r="II51" s="22">
        <v>0.3019</v>
      </c>
      <c r="IJ51" s="22">
        <v>0.30409999999999998</v>
      </c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06">
        <v>0.17699999999999999</v>
      </c>
      <c r="IH52" s="31">
        <v>0.18390000000000001</v>
      </c>
      <c r="II52" s="31">
        <v>0.1885</v>
      </c>
      <c r="IJ52" s="31">
        <v>0.16489999999999999</v>
      </c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02">
        <v>7.7299999999999994E-2</v>
      </c>
      <c r="IH53" s="41">
        <v>8.9599999999999999E-2</v>
      </c>
      <c r="II53" s="41">
        <v>6.4799999999999996E-2</v>
      </c>
      <c r="IJ53" s="41">
        <v>5.3600000000000002E-2</v>
      </c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07">
        <v>5.1900000000000002E-2</v>
      </c>
      <c r="IH54" s="35">
        <v>3.9399999999999998E-2</v>
      </c>
      <c r="II54" s="35">
        <v>4.7800000000000002E-2</v>
      </c>
      <c r="IJ54" s="35">
        <v>4.6600000000000003E-2</v>
      </c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05">
        <v>-7.1999999999999998E-3</v>
      </c>
      <c r="IH55" s="16">
        <v>-8.8999999999999999E-3</v>
      </c>
      <c r="II55" s="16">
        <v>-6.7000000000000002E-3</v>
      </c>
      <c r="IJ55" s="16">
        <v>1.6000000000000001E-3</v>
      </c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03">
        <v>-2.7E-2</v>
      </c>
      <c r="IH56" s="7">
        <v>-2.7799999999999998E-2</v>
      </c>
      <c r="II56" s="7">
        <v>-1.95E-2</v>
      </c>
      <c r="IJ56" s="7">
        <v>-1.46E-2</v>
      </c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04">
        <v>-0.252</v>
      </c>
      <c r="IH57" s="88">
        <v>-0.26469999999999999</v>
      </c>
      <c r="II57" s="88">
        <v>-0.26769999999999999</v>
      </c>
      <c r="IJ57" s="88">
        <v>-0.26119999999999999</v>
      </c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01">
        <v>-0.30740000000000001</v>
      </c>
      <c r="IH58" s="48">
        <v>-0.31090000000000001</v>
      </c>
      <c r="II58" s="48">
        <v>-0.30909999999999999</v>
      </c>
      <c r="IJ58" s="48">
        <v>-0.29499999999999998</v>
      </c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109">
        <v>-1.56</v>
      </c>
      <c r="IH59" s="57">
        <v>3.74</v>
      </c>
      <c r="II59" s="80">
        <v>-1.86</v>
      </c>
      <c r="IJ59" s="79">
        <v>-6.76</v>
      </c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57">
        <v>7.7999999999999996E-3</v>
      </c>
      <c r="IH60" s="453">
        <v>1.23E-2</v>
      </c>
      <c r="II60" s="458">
        <v>8.3999999999999995E-3</v>
      </c>
      <c r="IJ60" s="446">
        <v>1.41E-2</v>
      </c>
      <c r="IK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53">
        <v>-1.2800000000000001E-2</v>
      </c>
      <c r="IH61" s="368">
        <v>-1.2699999999999999E-2</v>
      </c>
      <c r="II61" s="444">
        <v>-2.4799999999999999E-2</v>
      </c>
      <c r="IJ61" s="455">
        <v>-2.3599999999999999E-2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  <c r="II62" s="367">
        <v>2.1299999999999999E-2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t="s">
        <v>62</v>
      </c>
      <c r="IH63" t="s">
        <v>62</v>
      </c>
      <c r="II63" s="454">
        <v>-2.53E-2</v>
      </c>
      <c r="IJ63" t="s">
        <v>62</v>
      </c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324">
        <v>146.36000000000001</v>
      </c>
      <c r="IH64" s="214">
        <v>146.76</v>
      </c>
      <c r="II64" s="258">
        <v>146.75</v>
      </c>
      <c r="IJ64" s="258">
        <v>146.44999999999999</v>
      </c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327" t="s">
        <v>52</v>
      </c>
      <c r="IH65" s="23" t="s">
        <v>52</v>
      </c>
      <c r="II65" s="195" t="s">
        <v>52</v>
      </c>
      <c r="IJ65" s="195" t="s">
        <v>52</v>
      </c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328">
        <f t="shared" ref="IG66:IH66" si="133">SUM(IG51, -IG58)</f>
        <v>0.5948</v>
      </c>
      <c r="IH66" s="90">
        <f t="shared" si="133"/>
        <v>0.61030000000000006</v>
      </c>
      <c r="II66" s="171">
        <f t="shared" ref="II66:IJ66" si="134">SUM(II51, -II58)</f>
        <v>0.61099999999999999</v>
      </c>
      <c r="IJ66" s="171">
        <f t="shared" ref="IJ66" si="135">SUM(IJ51, -IJ58)</f>
        <v>0.59909999999999997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6">SUM(JM51, -JM58)</f>
        <v>0</v>
      </c>
      <c r="JN66" s="6">
        <f t="shared" si="136"/>
        <v>0</v>
      </c>
      <c r="JO66" s="6">
        <f t="shared" si="136"/>
        <v>0</v>
      </c>
      <c r="JP66" s="6">
        <f t="shared" si="136"/>
        <v>0</v>
      </c>
      <c r="JQ66" s="6">
        <f t="shared" si="136"/>
        <v>0</v>
      </c>
      <c r="JR66" s="6">
        <f t="shared" si="136"/>
        <v>0</v>
      </c>
      <c r="JS66" s="6">
        <f t="shared" si="136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327" t="s">
        <v>51</v>
      </c>
      <c r="IH67" s="23" t="s">
        <v>51</v>
      </c>
      <c r="II67" s="195" t="s">
        <v>51</v>
      </c>
      <c r="IJ67" s="195" t="s">
        <v>51</v>
      </c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7">SUM(K51, -K57)</f>
        <v>0.16620000000000001</v>
      </c>
      <c r="L68" s="175">
        <f t="shared" si="137"/>
        <v>0.19230000000000003</v>
      </c>
      <c r="M68" s="142">
        <f t="shared" si="137"/>
        <v>0.17859999999999998</v>
      </c>
      <c r="N68" s="116">
        <f t="shared" si="137"/>
        <v>0.16650000000000001</v>
      </c>
      <c r="O68" s="175">
        <f t="shared" si="137"/>
        <v>0.18559999999999999</v>
      </c>
      <c r="P68" s="142">
        <f t="shared" si="137"/>
        <v>0.20569999999999999</v>
      </c>
      <c r="Q68" s="116">
        <f t="shared" si="137"/>
        <v>0.1983</v>
      </c>
      <c r="R68" s="175">
        <f t="shared" si="137"/>
        <v>0.21210000000000001</v>
      </c>
      <c r="S68" s="221">
        <f t="shared" si="137"/>
        <v>0.23520000000000002</v>
      </c>
      <c r="T68" s="15">
        <f t="shared" si="137"/>
        <v>0.22940000000000002</v>
      </c>
      <c r="U68" s="145">
        <f t="shared" ref="U68:Z68" si="138">SUM(U51, -U57)</f>
        <v>0.2127</v>
      </c>
      <c r="V68" s="221">
        <f t="shared" si="138"/>
        <v>0.2097</v>
      </c>
      <c r="W68" s="92">
        <f t="shared" si="138"/>
        <v>0.23599999999999999</v>
      </c>
      <c r="X68" s="147">
        <f t="shared" si="138"/>
        <v>0.2268</v>
      </c>
      <c r="Y68" s="142">
        <f t="shared" si="138"/>
        <v>0.2455</v>
      </c>
      <c r="Z68" s="116">
        <f t="shared" si="138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9">SUM(AK52, -AK58)</f>
        <v>0.23170000000000002</v>
      </c>
      <c r="AL68" s="89">
        <f t="shared" si="139"/>
        <v>0.2545</v>
      </c>
      <c r="AM68" s="146">
        <f t="shared" si="139"/>
        <v>0.29559999999999997</v>
      </c>
      <c r="AN68" s="140">
        <f t="shared" si="139"/>
        <v>0.29559999999999997</v>
      </c>
      <c r="AO68" s="112">
        <f t="shared" si="139"/>
        <v>0.30189999999999995</v>
      </c>
      <c r="AP68" s="172">
        <f t="shared" si="139"/>
        <v>0.27779999999999999</v>
      </c>
      <c r="AQ68" s="140">
        <f t="shared" si="139"/>
        <v>0.28659999999999997</v>
      </c>
      <c r="AR68" s="112">
        <f t="shared" si="139"/>
        <v>0.28660000000000002</v>
      </c>
      <c r="AS68" s="172">
        <f t="shared" si="139"/>
        <v>0.28949999999999998</v>
      </c>
      <c r="AT68" s="222">
        <f t="shared" si="139"/>
        <v>0.26090000000000002</v>
      </c>
      <c r="AU68" s="89">
        <f t="shared" si="139"/>
        <v>0.25990000000000002</v>
      </c>
      <c r="AV68" s="147">
        <f t="shared" si="139"/>
        <v>0.29270000000000002</v>
      </c>
      <c r="AW68" s="142">
        <f t="shared" si="139"/>
        <v>0.3024</v>
      </c>
      <c r="AX68" s="116">
        <f t="shared" si="139"/>
        <v>0.31730000000000003</v>
      </c>
      <c r="AY68" s="175">
        <f t="shared" si="139"/>
        <v>0.28070000000000001</v>
      </c>
      <c r="AZ68" s="142">
        <f t="shared" si="139"/>
        <v>0.26910000000000001</v>
      </c>
      <c r="BA68" s="116">
        <f t="shared" si="139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40">SUM(BD52, -BD58)</f>
        <v>0.30430000000000001</v>
      </c>
      <c r="BE68" s="175">
        <f t="shared" si="140"/>
        <v>0.3382</v>
      </c>
      <c r="BF68" s="142">
        <f t="shared" si="140"/>
        <v>0.32930000000000004</v>
      </c>
      <c r="BG68" s="116">
        <f t="shared" si="140"/>
        <v>0.31999999999999995</v>
      </c>
      <c r="BH68" s="175">
        <f t="shared" si="140"/>
        <v>0.30209999999999998</v>
      </c>
      <c r="BI68" s="142">
        <f t="shared" si="140"/>
        <v>0.30149999999999999</v>
      </c>
      <c r="BJ68" s="111">
        <f>SUM(BJ51, -BJ57)</f>
        <v>0.32200000000000001</v>
      </c>
      <c r="BK68" s="175">
        <f t="shared" ref="BK68:BQ68" si="141">SUM(BK52, -BK58)</f>
        <v>0.32019999999999998</v>
      </c>
      <c r="BL68" s="142">
        <f t="shared" si="141"/>
        <v>0.34360000000000002</v>
      </c>
      <c r="BM68" s="116">
        <f t="shared" si="141"/>
        <v>0.36709999999999998</v>
      </c>
      <c r="BN68" s="175">
        <f t="shared" si="141"/>
        <v>0.37239999999999995</v>
      </c>
      <c r="BO68" s="116">
        <f t="shared" si="141"/>
        <v>0.38129999999999997</v>
      </c>
      <c r="BP68" s="116">
        <f t="shared" si="141"/>
        <v>0.38109999999999999</v>
      </c>
      <c r="BQ68" s="112">
        <f t="shared" si="141"/>
        <v>0.39739999999999998</v>
      </c>
      <c r="BS68" s="142">
        <f t="shared" ref="BS68:CK68" si="142">SUM(BS52, -BS58)</f>
        <v>0.37659999999999999</v>
      </c>
      <c r="BT68" s="112">
        <f t="shared" si="142"/>
        <v>0.371</v>
      </c>
      <c r="BU68" s="172">
        <f t="shared" si="142"/>
        <v>0.37480000000000002</v>
      </c>
      <c r="BV68" s="142">
        <f t="shared" si="142"/>
        <v>0.37819999999999998</v>
      </c>
      <c r="BW68" s="116">
        <f t="shared" si="142"/>
        <v>0.37370000000000003</v>
      </c>
      <c r="BX68" s="172">
        <f t="shared" si="142"/>
        <v>0.372</v>
      </c>
      <c r="BY68" s="222">
        <f t="shared" si="142"/>
        <v>0.41650000000000004</v>
      </c>
      <c r="BZ68" s="89">
        <f t="shared" si="142"/>
        <v>0.42730000000000001</v>
      </c>
      <c r="CA68" s="146">
        <f t="shared" si="142"/>
        <v>0.3987</v>
      </c>
      <c r="CB68" s="142">
        <f t="shared" si="142"/>
        <v>0.33439999999999998</v>
      </c>
      <c r="CC68" s="116">
        <f t="shared" si="142"/>
        <v>0.34109999999999996</v>
      </c>
      <c r="CD68" s="175">
        <f t="shared" si="142"/>
        <v>0.34699999999999998</v>
      </c>
      <c r="CE68" s="142">
        <f t="shared" si="142"/>
        <v>0.34620000000000001</v>
      </c>
      <c r="CF68" s="116">
        <f t="shared" si="142"/>
        <v>0.32150000000000001</v>
      </c>
      <c r="CG68" s="175">
        <f t="shared" si="142"/>
        <v>0.35730000000000001</v>
      </c>
      <c r="CH68" s="142">
        <f t="shared" si="142"/>
        <v>0.34920000000000001</v>
      </c>
      <c r="CI68" s="116">
        <f t="shared" si="142"/>
        <v>0.35310000000000002</v>
      </c>
      <c r="CJ68" s="175">
        <f t="shared" si="142"/>
        <v>0.33829999999999999</v>
      </c>
      <c r="CK68" s="142">
        <f t="shared" si="142"/>
        <v>0.32700000000000001</v>
      </c>
      <c r="CL68" s="116">
        <f t="shared" ref="CL68:CR68" si="143">SUM(CL52, -CL58)</f>
        <v>0.34289999999999998</v>
      </c>
      <c r="CM68" s="175">
        <f t="shared" si="143"/>
        <v>0.31979999999999997</v>
      </c>
      <c r="CN68" s="142">
        <f t="shared" si="143"/>
        <v>0.32979999999999998</v>
      </c>
      <c r="CO68" s="116">
        <f t="shared" si="143"/>
        <v>0.35650000000000004</v>
      </c>
      <c r="CP68" s="175">
        <f t="shared" si="143"/>
        <v>0.36570000000000003</v>
      </c>
      <c r="CQ68" s="142">
        <f t="shared" si="143"/>
        <v>0.38119999999999998</v>
      </c>
      <c r="CR68" s="116">
        <f t="shared" si="143"/>
        <v>0.37290000000000001</v>
      </c>
      <c r="CS68" s="175">
        <f>SUM(CS51, -CS57)</f>
        <v>0.36199999999999999</v>
      </c>
      <c r="CT68" s="149">
        <f t="shared" ref="CT68:DN68" si="144">SUM(CT52, -CT58)</f>
        <v>0.37779999999999997</v>
      </c>
      <c r="CU68" s="111">
        <f t="shared" si="144"/>
        <v>0.37570000000000003</v>
      </c>
      <c r="CV68" s="171">
        <f t="shared" si="144"/>
        <v>0.35199999999999998</v>
      </c>
      <c r="CW68" s="149">
        <f t="shared" si="144"/>
        <v>0.3402</v>
      </c>
      <c r="CX68" s="111">
        <f t="shared" si="144"/>
        <v>0.38439999999999996</v>
      </c>
      <c r="CY68" s="171">
        <f t="shared" si="144"/>
        <v>0.3821</v>
      </c>
      <c r="CZ68" s="149">
        <f t="shared" si="144"/>
        <v>0.37609999999999999</v>
      </c>
      <c r="DA68" s="111">
        <f t="shared" si="144"/>
        <v>0.37839999999999996</v>
      </c>
      <c r="DB68" s="175">
        <f t="shared" si="144"/>
        <v>0.37219999999999998</v>
      </c>
      <c r="DC68" s="142">
        <f t="shared" si="144"/>
        <v>0.37109999999999999</v>
      </c>
      <c r="DD68" s="116">
        <f t="shared" si="144"/>
        <v>0.38900000000000001</v>
      </c>
      <c r="DE68" s="175">
        <f t="shared" si="144"/>
        <v>0.40539999999999998</v>
      </c>
      <c r="DF68" s="142">
        <f t="shared" si="144"/>
        <v>0.42230000000000001</v>
      </c>
      <c r="DG68" s="116">
        <f t="shared" si="144"/>
        <v>0.4173</v>
      </c>
      <c r="DH68" s="175">
        <f t="shared" si="144"/>
        <v>0.42520000000000002</v>
      </c>
      <c r="DI68" s="142">
        <f t="shared" si="144"/>
        <v>0.42180000000000001</v>
      </c>
      <c r="DJ68" s="116">
        <f t="shared" si="144"/>
        <v>0.4279</v>
      </c>
      <c r="DK68" s="175">
        <f t="shared" si="144"/>
        <v>0.40039999999999998</v>
      </c>
      <c r="DL68" s="116">
        <f t="shared" si="144"/>
        <v>0.40390000000000004</v>
      </c>
      <c r="DM68" s="116">
        <f t="shared" si="144"/>
        <v>0.3957</v>
      </c>
      <c r="DN68" s="326">
        <f t="shared" si="144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5">SUM(DQ51, -DQ57)</f>
        <v>0.44079999999999997</v>
      </c>
      <c r="DR68" s="149">
        <f t="shared" si="145"/>
        <v>0.45929999999999999</v>
      </c>
      <c r="DS68" s="111">
        <f t="shared" si="145"/>
        <v>0.49309999999999998</v>
      </c>
      <c r="DT68" s="171">
        <f t="shared" si="145"/>
        <v>0.50080000000000002</v>
      </c>
      <c r="DU68" s="149">
        <f t="shared" si="145"/>
        <v>0.49399999999999999</v>
      </c>
      <c r="DV68" s="111">
        <f t="shared" si="145"/>
        <v>0.5464</v>
      </c>
      <c r="DW68" s="171">
        <f t="shared" si="145"/>
        <v>0.56799999999999995</v>
      </c>
      <c r="DX68" s="111">
        <f t="shared" si="145"/>
        <v>0.53810000000000002</v>
      </c>
      <c r="DY68" s="116">
        <f t="shared" si="145"/>
        <v>0.52139999999999997</v>
      </c>
      <c r="DZ68" s="116">
        <f t="shared" si="145"/>
        <v>0.53939999999999999</v>
      </c>
      <c r="EA68" s="6">
        <f t="shared" si="145"/>
        <v>0</v>
      </c>
      <c r="EB68" s="6">
        <f t="shared" si="145"/>
        <v>0</v>
      </c>
      <c r="EC68" s="6">
        <f t="shared" si="145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6">SUM(EK51, -EK57)</f>
        <v>0.53959999999999997</v>
      </c>
      <c r="EL68" s="116">
        <f t="shared" si="146"/>
        <v>0.53439999999999999</v>
      </c>
      <c r="EM68" s="175">
        <f t="shared" si="146"/>
        <v>0.51929999999999998</v>
      </c>
      <c r="EN68" s="142">
        <f t="shared" si="146"/>
        <v>0.55420000000000003</v>
      </c>
      <c r="EO68" s="116">
        <f t="shared" si="146"/>
        <v>0.53920000000000001</v>
      </c>
      <c r="EP68" s="175">
        <f t="shared" si="146"/>
        <v>0.50639999999999996</v>
      </c>
      <c r="EQ68" s="142">
        <f t="shared" si="146"/>
        <v>0.51200000000000001</v>
      </c>
      <c r="ER68" s="116">
        <f t="shared" si="146"/>
        <v>0.49129999999999996</v>
      </c>
      <c r="ES68" s="175">
        <f t="shared" si="146"/>
        <v>0.55149999999999999</v>
      </c>
      <c r="ET68" s="142">
        <f t="shared" si="146"/>
        <v>0.53849999999999998</v>
      </c>
      <c r="EU68" s="116">
        <f t="shared" si="146"/>
        <v>0.5353</v>
      </c>
      <c r="EV68" s="175">
        <f t="shared" si="146"/>
        <v>0.55289999999999995</v>
      </c>
      <c r="EW68" s="142">
        <f t="shared" si="146"/>
        <v>0.54709999999999992</v>
      </c>
      <c r="EX68" s="111">
        <f t="shared" si="146"/>
        <v>0.53580000000000005</v>
      </c>
      <c r="EY68" s="171">
        <f t="shared" ref="EY68:FB68" si="147">SUM(EY51, -EY57)</f>
        <v>0.49740000000000001</v>
      </c>
      <c r="EZ68" s="149">
        <f t="shared" si="147"/>
        <v>0.46350000000000002</v>
      </c>
      <c r="FA68" s="111">
        <f t="shared" si="147"/>
        <v>0.45340000000000003</v>
      </c>
      <c r="FB68" s="171">
        <f t="shared" si="147"/>
        <v>0.43049999999999999</v>
      </c>
      <c r="FC68" s="416">
        <f t="shared" ref="FC68" si="148">SUM(FC51, -FC57)</f>
        <v>0.41459999999999997</v>
      </c>
      <c r="FD68" s="373">
        <f t="shared" ref="FD68:FE68" si="149">SUM(FD51, -FD57)</f>
        <v>0.42659999999999998</v>
      </c>
      <c r="FE68" s="417">
        <f t="shared" si="149"/>
        <v>0.51949999999999996</v>
      </c>
      <c r="FF68" s="149">
        <f t="shared" ref="FF68:FG68" si="150">SUM(FF51, -FF57)</f>
        <v>0.56230000000000002</v>
      </c>
      <c r="FG68" s="111">
        <f t="shared" si="150"/>
        <v>0.45320000000000005</v>
      </c>
      <c r="FH68" s="171">
        <f t="shared" ref="FH68:FI68" si="151">SUM(FH51, -FH57)</f>
        <v>0.4793</v>
      </c>
      <c r="FI68" s="149">
        <f t="shared" si="151"/>
        <v>0.48919999999999997</v>
      </c>
      <c r="FJ68" s="111">
        <f t="shared" ref="FJ68" si="152">SUM(FJ51, -FJ57)</f>
        <v>0.53710000000000002</v>
      </c>
      <c r="FK68" s="171">
        <f t="shared" ref="FK68" si="153">SUM(FK51, -FK57)</f>
        <v>0.63319999999999999</v>
      </c>
      <c r="FL68" s="142">
        <f t="shared" ref="FL68:FQ68" si="154">SUM(FL51, -FL57)</f>
        <v>0.61640000000000006</v>
      </c>
      <c r="FM68" s="116">
        <f t="shared" si="154"/>
        <v>0.59840000000000004</v>
      </c>
      <c r="FN68" s="175">
        <f t="shared" si="154"/>
        <v>0.58979999999999999</v>
      </c>
      <c r="FO68" s="142">
        <f t="shared" si="154"/>
        <v>0.58499999999999996</v>
      </c>
      <c r="FP68" s="116">
        <f t="shared" si="154"/>
        <v>0.60450000000000004</v>
      </c>
      <c r="FQ68" s="175">
        <f t="shared" si="154"/>
        <v>0.60589999999999999</v>
      </c>
      <c r="FR68" s="142">
        <f t="shared" ref="FR68" si="155">SUM(FR51, -FR57)</f>
        <v>0.60440000000000005</v>
      </c>
      <c r="FS68" s="116">
        <f t="shared" ref="FS68:FT68" si="156">SUM(FS51, -FS57)</f>
        <v>0.58129999999999993</v>
      </c>
      <c r="FT68" s="175">
        <f t="shared" si="156"/>
        <v>0.57499999999999996</v>
      </c>
      <c r="FU68" s="142">
        <f t="shared" ref="FU68" si="157">SUM(FU51, -FU57)</f>
        <v>0.58199999999999996</v>
      </c>
      <c r="FV68" s="116">
        <f t="shared" ref="FV68" si="158">SUM(FV51, -FV57)</f>
        <v>0.58099999999999996</v>
      </c>
      <c r="FW68" s="175">
        <f t="shared" ref="FW68" si="159">SUM(FW51, -FW57)</f>
        <v>0.56720000000000004</v>
      </c>
      <c r="FX68" s="142">
        <f t="shared" ref="FX68" si="160">SUM(FX51, -FX57)</f>
        <v>0.56420000000000003</v>
      </c>
      <c r="FY68" s="116">
        <f t="shared" ref="FY68" si="161">SUM(FY51, -FY57)</f>
        <v>0.53859999999999997</v>
      </c>
      <c r="FZ68" s="175">
        <f t="shared" ref="FZ68" si="162">SUM(FZ51, -FZ57)</f>
        <v>0.46939999999999998</v>
      </c>
      <c r="GA68" s="142">
        <f t="shared" ref="GA68" si="163">SUM(GA51, -GA57)</f>
        <v>0.47499999999999998</v>
      </c>
      <c r="GB68" s="116">
        <f t="shared" ref="GB68" si="164">SUM(GB51, -GB57)</f>
        <v>0.43679999999999997</v>
      </c>
      <c r="GC68" s="175">
        <f t="shared" ref="GC68" si="165">SUM(GC51, -GC57)</f>
        <v>0.41699999999999998</v>
      </c>
      <c r="GD68" s="142">
        <f t="shared" ref="GD68" si="166">SUM(GD51, -GD57)</f>
        <v>0.44890000000000002</v>
      </c>
      <c r="GE68" s="116">
        <f t="shared" ref="GE68" si="167">SUM(GE51, -GE57)</f>
        <v>0.46040000000000003</v>
      </c>
      <c r="GF68" s="171">
        <f t="shared" ref="GF68:GO68" si="168">SUM(GF51, -GF57)</f>
        <v>0.4778</v>
      </c>
      <c r="GG68" s="226">
        <f t="shared" si="168"/>
        <v>0.45589999999999997</v>
      </c>
      <c r="GH68" s="90">
        <f t="shared" si="168"/>
        <v>0.47709999999999997</v>
      </c>
      <c r="GI68" s="141">
        <f t="shared" si="168"/>
        <v>0.47989999999999999</v>
      </c>
      <c r="GJ68" s="142">
        <f t="shared" si="168"/>
        <v>0.48719999999999997</v>
      </c>
      <c r="GK68" s="116">
        <f t="shared" si="168"/>
        <v>0.5121</v>
      </c>
      <c r="GL68" s="175">
        <f t="shared" si="168"/>
        <v>0.50890000000000002</v>
      </c>
      <c r="GM68" s="142">
        <f t="shared" si="168"/>
        <v>0.51190000000000002</v>
      </c>
      <c r="GN68" s="116">
        <f t="shared" si="168"/>
        <v>0.51229999999999998</v>
      </c>
      <c r="GO68" s="175">
        <f t="shared" si="168"/>
        <v>0.51780000000000004</v>
      </c>
      <c r="GP68" s="149">
        <f t="shared" ref="GP68:GU68" si="169">SUM(GP51, -GP57)</f>
        <v>0.50550000000000006</v>
      </c>
      <c r="GQ68" s="111">
        <f t="shared" si="169"/>
        <v>0.47660000000000002</v>
      </c>
      <c r="GR68" s="175">
        <f t="shared" si="169"/>
        <v>0.44069999999999998</v>
      </c>
      <c r="GS68" s="116">
        <f t="shared" si="169"/>
        <v>0.47020000000000001</v>
      </c>
      <c r="GT68" s="116">
        <f t="shared" si="169"/>
        <v>0.48019999999999996</v>
      </c>
      <c r="GU68" s="116">
        <f t="shared" si="169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70">SUM(HC51, -HC57)</f>
        <v>0.45860000000000001</v>
      </c>
      <c r="HD68" s="116">
        <f t="shared" si="170"/>
        <v>0.47220000000000001</v>
      </c>
      <c r="HE68" s="175">
        <f t="shared" si="170"/>
        <v>0.51080000000000003</v>
      </c>
      <c r="HF68" s="142">
        <f t="shared" si="170"/>
        <v>0.48199999999999998</v>
      </c>
      <c r="HG68" s="116">
        <f t="shared" si="170"/>
        <v>0.47839999999999999</v>
      </c>
      <c r="HH68" s="175">
        <f t="shared" si="170"/>
        <v>0.52710000000000001</v>
      </c>
      <c r="HI68" s="142">
        <f t="shared" si="170"/>
        <v>0.54980000000000007</v>
      </c>
      <c r="HJ68" s="116">
        <f t="shared" si="170"/>
        <v>0.53309999999999991</v>
      </c>
      <c r="HK68" s="175">
        <f t="shared" si="170"/>
        <v>0.5423</v>
      </c>
      <c r="HL68" s="142">
        <f t="shared" si="170"/>
        <v>0.55840000000000001</v>
      </c>
      <c r="HM68" s="116">
        <f t="shared" ref="HM68" si="171">SUM(HM51, -HM57)</f>
        <v>0.53680000000000005</v>
      </c>
      <c r="HN68" s="175">
        <f t="shared" ref="HN68" si="172">SUM(HN51, -HN57)</f>
        <v>0.50669999999999993</v>
      </c>
      <c r="HO68" s="142">
        <f t="shared" ref="HO68:HP68" si="173">SUM(HO51, -HO57)</f>
        <v>0.52200000000000002</v>
      </c>
      <c r="HP68" s="116">
        <f t="shared" si="173"/>
        <v>0.50880000000000003</v>
      </c>
      <c r="HQ68" s="175">
        <f t="shared" ref="HQ68" si="174">SUM(HQ51, -HQ57)</f>
        <v>0.48370000000000002</v>
      </c>
      <c r="HR68" s="142">
        <f t="shared" ref="HR68" si="175">SUM(HR51, -HR57)</f>
        <v>0.49070000000000003</v>
      </c>
      <c r="HS68" s="116">
        <f t="shared" ref="HS68" si="176">SUM(HS51, -HS57)</f>
        <v>0.48729999999999996</v>
      </c>
      <c r="HT68" s="175">
        <f t="shared" ref="HT68" si="177">SUM(HT51, -HT57)</f>
        <v>0.4914</v>
      </c>
      <c r="HU68" s="142">
        <f t="shared" ref="HU68" si="178">SUM(HU51, -HU57)</f>
        <v>0.50880000000000003</v>
      </c>
      <c r="HV68" s="116">
        <f t="shared" ref="HV68:HW68" si="179">SUM(HV51, -HV57)</f>
        <v>0.50790000000000002</v>
      </c>
      <c r="HW68" s="175">
        <f t="shared" si="179"/>
        <v>0.49459999999999998</v>
      </c>
      <c r="HX68" s="142">
        <f t="shared" ref="HX68" si="180">SUM(HX51, -HX57)</f>
        <v>0.51190000000000002</v>
      </c>
      <c r="HY68" s="116">
        <f t="shared" ref="HY68" si="181">SUM(HY51, -HY57)</f>
        <v>0.52490000000000003</v>
      </c>
      <c r="HZ68" s="171">
        <f t="shared" ref="HZ68:II68" si="182">SUM(HZ51, -HZ57)</f>
        <v>0.52269999999999994</v>
      </c>
      <c r="IA68" s="149">
        <f t="shared" si="182"/>
        <v>0.53179999999999994</v>
      </c>
      <c r="IB68" s="111">
        <f t="shared" si="182"/>
        <v>0.5343</v>
      </c>
      <c r="IC68" s="175">
        <f t="shared" si="182"/>
        <v>0.5302</v>
      </c>
      <c r="ID68" s="220">
        <f t="shared" si="182"/>
        <v>0.53069999999999995</v>
      </c>
      <c r="IE68" s="15">
        <f t="shared" si="182"/>
        <v>0.53749999999999998</v>
      </c>
      <c r="IF68" s="175">
        <f t="shared" si="182"/>
        <v>0.53679999999999994</v>
      </c>
      <c r="IG68" s="326">
        <f t="shared" ref="IG68:IH68" si="183">SUM(IG51, -IG57)</f>
        <v>0.53939999999999999</v>
      </c>
      <c r="IH68" s="15">
        <f t="shared" si="183"/>
        <v>0.56410000000000005</v>
      </c>
      <c r="II68" s="175">
        <f t="shared" ref="II68:IJ68" si="184">SUM(II51, -II57)</f>
        <v>0.5696</v>
      </c>
      <c r="IJ68" s="175">
        <f t="shared" ref="IJ68" si="185">SUM(IJ51, -IJ57)</f>
        <v>0.56529999999999991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330" t="s">
        <v>63</v>
      </c>
      <c r="IH69" s="32" t="s">
        <v>63</v>
      </c>
      <c r="II69" s="178" t="s">
        <v>63</v>
      </c>
      <c r="IJ69" s="178" t="s">
        <v>63</v>
      </c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86">SUM(L51, -L56)</f>
        <v>0.16260000000000002</v>
      </c>
      <c r="M70" s="142">
        <f t="shared" si="186"/>
        <v>0.1641</v>
      </c>
      <c r="N70" s="116">
        <f t="shared" si="186"/>
        <v>0.16570000000000001</v>
      </c>
      <c r="O70" s="175">
        <f t="shared" si="186"/>
        <v>0.1774</v>
      </c>
      <c r="P70" s="142">
        <f t="shared" si="186"/>
        <v>0.20530000000000001</v>
      </c>
      <c r="Q70" s="116">
        <f t="shared" si="186"/>
        <v>0.19670000000000001</v>
      </c>
      <c r="R70" s="175">
        <f t="shared" si="186"/>
        <v>0.21190000000000001</v>
      </c>
      <c r="S70" s="220">
        <f t="shared" si="186"/>
        <v>0.23110000000000003</v>
      </c>
      <c r="T70" s="92">
        <f t="shared" si="186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87">SUM(AS53, -AS58)</f>
        <v>0.248</v>
      </c>
      <c r="AT70" s="220">
        <f t="shared" si="187"/>
        <v>0.23809999999999998</v>
      </c>
      <c r="AU70" s="15">
        <f t="shared" si="187"/>
        <v>0.25509999999999999</v>
      </c>
      <c r="AV70" s="146">
        <f t="shared" si="187"/>
        <v>0.249</v>
      </c>
      <c r="AW70" s="140">
        <f t="shared" si="187"/>
        <v>0.26829999999999998</v>
      </c>
      <c r="AX70" s="112">
        <f t="shared" si="187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8">SUM(BD51, -BD57)</f>
        <v>0.30359999999999998</v>
      </c>
      <c r="BE70" s="171">
        <f t="shared" si="188"/>
        <v>0.33729999999999999</v>
      </c>
      <c r="BF70" s="149">
        <f t="shared" si="188"/>
        <v>0.31259999999999999</v>
      </c>
      <c r="BG70" s="111">
        <f t="shared" si="188"/>
        <v>0.3034</v>
      </c>
      <c r="BH70" s="171">
        <f t="shared" si="188"/>
        <v>0.30179999999999996</v>
      </c>
      <c r="BI70" s="149">
        <f t="shared" si="188"/>
        <v>0.28360000000000002</v>
      </c>
      <c r="BJ70" s="116">
        <f>SUM(BJ52, -BJ58)</f>
        <v>0.31879999999999997</v>
      </c>
      <c r="BK70" s="172">
        <f t="shared" ref="BK70:BQ70" si="189">SUM(BK53, -BK58)</f>
        <v>0.26200000000000001</v>
      </c>
      <c r="BL70" s="140">
        <f t="shared" si="189"/>
        <v>0.3226</v>
      </c>
      <c r="BM70" s="112">
        <f t="shared" si="189"/>
        <v>0.32889999999999997</v>
      </c>
      <c r="BN70" s="172">
        <f t="shared" si="189"/>
        <v>0.3639</v>
      </c>
      <c r="BO70" s="112">
        <f t="shared" si="189"/>
        <v>0.37929999999999997</v>
      </c>
      <c r="BP70" s="116">
        <f t="shared" si="189"/>
        <v>0.37050000000000005</v>
      </c>
      <c r="BQ70" s="116">
        <f t="shared" si="189"/>
        <v>0.37329999999999997</v>
      </c>
      <c r="BS70" s="140">
        <f t="shared" ref="BS70:CC70" si="190">SUM(BS53, -BS58)</f>
        <v>0.37</v>
      </c>
      <c r="BT70" s="111">
        <f t="shared" si="190"/>
        <v>0.34289999999999998</v>
      </c>
      <c r="BU70" s="175">
        <f t="shared" si="190"/>
        <v>0.36609999999999998</v>
      </c>
      <c r="BV70" s="140">
        <f t="shared" si="190"/>
        <v>0.37419999999999998</v>
      </c>
      <c r="BW70" s="112">
        <f t="shared" si="190"/>
        <v>0.36470000000000002</v>
      </c>
      <c r="BX70" s="175">
        <f t="shared" si="190"/>
        <v>0.36280000000000001</v>
      </c>
      <c r="BY70" s="220">
        <f t="shared" si="190"/>
        <v>0.37780000000000002</v>
      </c>
      <c r="BZ70" s="90">
        <f t="shared" si="190"/>
        <v>0.38500000000000001</v>
      </c>
      <c r="CA70" s="141">
        <f t="shared" si="190"/>
        <v>0.36849999999999999</v>
      </c>
      <c r="CB70" s="149">
        <f t="shared" si="190"/>
        <v>0.3332</v>
      </c>
      <c r="CC70" s="111">
        <f t="shared" si="190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91">SUM(CV53, -CV58)</f>
        <v>0.31340000000000001</v>
      </c>
      <c r="CW70" s="142">
        <f t="shared" si="191"/>
        <v>0.30549999999999999</v>
      </c>
      <c r="CX70" s="112">
        <f t="shared" si="191"/>
        <v>0.3342</v>
      </c>
      <c r="CY70" s="172">
        <f>SUM(CY54, -CY58)</f>
        <v>0.35319999999999996</v>
      </c>
      <c r="CZ70" s="142">
        <f t="shared" si="191"/>
        <v>0.36080000000000001</v>
      </c>
      <c r="DA70" s="116">
        <f t="shared" si="191"/>
        <v>0.36449999999999999</v>
      </c>
      <c r="DB70" s="171">
        <f t="shared" si="191"/>
        <v>0.35870000000000002</v>
      </c>
      <c r="DC70" s="149">
        <f t="shared" si="191"/>
        <v>0.34139999999999998</v>
      </c>
      <c r="DD70" s="116">
        <f t="shared" ref="DD70:DN70" si="192">SUM(DD51, -DD57)</f>
        <v>0.34640000000000004</v>
      </c>
      <c r="DE70" s="171">
        <f t="shared" si="192"/>
        <v>0.38500000000000001</v>
      </c>
      <c r="DF70" s="149">
        <f t="shared" si="192"/>
        <v>0.40039999999999998</v>
      </c>
      <c r="DG70" s="116">
        <f t="shared" si="192"/>
        <v>0.38780000000000003</v>
      </c>
      <c r="DH70" s="175">
        <f t="shared" si="192"/>
        <v>0.3962</v>
      </c>
      <c r="DI70" s="149">
        <f t="shared" si="192"/>
        <v>0.38619999999999999</v>
      </c>
      <c r="DJ70" s="111">
        <f t="shared" si="192"/>
        <v>0.40500000000000003</v>
      </c>
      <c r="DK70" s="171">
        <f t="shared" si="192"/>
        <v>0.375</v>
      </c>
      <c r="DL70" s="111">
        <f t="shared" si="192"/>
        <v>0.38150000000000001</v>
      </c>
      <c r="DM70" s="116">
        <f t="shared" si="192"/>
        <v>0.378</v>
      </c>
      <c r="DN70" s="326">
        <f t="shared" si="192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93">SUM(DQ52, -DQ58)</f>
        <v>0.41539999999999999</v>
      </c>
      <c r="DR70" s="142">
        <f t="shared" si="193"/>
        <v>0.4042</v>
      </c>
      <c r="DS70" s="116">
        <f t="shared" si="193"/>
        <v>0.39899999999999997</v>
      </c>
      <c r="DT70" s="175">
        <f t="shared" si="193"/>
        <v>0.42180000000000001</v>
      </c>
      <c r="DU70" s="142">
        <f t="shared" si="193"/>
        <v>0.41859999999999997</v>
      </c>
      <c r="DV70" s="116">
        <f t="shared" si="193"/>
        <v>0.41359999999999997</v>
      </c>
      <c r="DW70" s="175">
        <f t="shared" si="193"/>
        <v>0.44290000000000002</v>
      </c>
      <c r="DX70" s="116">
        <f t="shared" si="193"/>
        <v>0.40010000000000001</v>
      </c>
      <c r="DY70" s="116">
        <f t="shared" si="193"/>
        <v>0.39729999999999999</v>
      </c>
      <c r="DZ70" s="116">
        <f t="shared" si="19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94">SUM(EK52, -EK58)</f>
        <v>0.49580000000000002</v>
      </c>
      <c r="EL70" s="116">
        <f t="shared" si="194"/>
        <v>0.49549999999999994</v>
      </c>
      <c r="EM70" s="175">
        <f t="shared" si="194"/>
        <v>0.40469999999999995</v>
      </c>
      <c r="EN70" s="142">
        <f t="shared" si="194"/>
        <v>0.41389999999999999</v>
      </c>
      <c r="EO70" s="116">
        <f t="shared" si="194"/>
        <v>0.39730000000000004</v>
      </c>
      <c r="EP70" s="175">
        <f t="shared" si="194"/>
        <v>0.39080000000000004</v>
      </c>
      <c r="EQ70" s="142">
        <f t="shared" si="194"/>
        <v>0.38290000000000002</v>
      </c>
      <c r="ER70" s="116">
        <f t="shared" si="194"/>
        <v>0.3775</v>
      </c>
      <c r="ES70" s="175">
        <f t="shared" si="194"/>
        <v>0.36970000000000003</v>
      </c>
      <c r="ET70" s="142">
        <f t="shared" si="194"/>
        <v>0.3548</v>
      </c>
      <c r="EU70" s="116">
        <f t="shared" si="194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95">SUM(FA52, -FA58)</f>
        <v>0.3599</v>
      </c>
      <c r="FB70" s="171">
        <f t="shared" si="195"/>
        <v>0.37009999999999998</v>
      </c>
      <c r="FC70" s="416">
        <f t="shared" si="195"/>
        <v>0.37670000000000003</v>
      </c>
      <c r="FD70" s="373">
        <f t="shared" si="195"/>
        <v>0.38179999999999997</v>
      </c>
      <c r="FE70" s="417">
        <f t="shared" si="195"/>
        <v>0.42479999999999996</v>
      </c>
      <c r="FF70" s="149">
        <f t="shared" si="195"/>
        <v>0.44109999999999999</v>
      </c>
      <c r="FG70" s="111">
        <f t="shared" si="195"/>
        <v>0.42649999999999999</v>
      </c>
      <c r="FH70" s="171">
        <f t="shared" si="195"/>
        <v>0.43640000000000001</v>
      </c>
      <c r="FI70" s="149">
        <f t="shared" si="195"/>
        <v>0.41039999999999999</v>
      </c>
      <c r="FJ70" s="111">
        <f t="shared" si="195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96">SUM(FR52, -FR58)</f>
        <v>0.43690000000000001</v>
      </c>
      <c r="FS70" s="204">
        <f t="shared" si="196"/>
        <v>0.43069999999999997</v>
      </c>
      <c r="FT70" s="183">
        <f t="shared" si="196"/>
        <v>0.40890000000000004</v>
      </c>
      <c r="FU70" s="162">
        <f t="shared" si="196"/>
        <v>0.40659999999999996</v>
      </c>
      <c r="FV70" s="204">
        <f t="shared" si="196"/>
        <v>0.40600000000000003</v>
      </c>
      <c r="FW70" s="183">
        <f t="shared" si="196"/>
        <v>0.40749999999999997</v>
      </c>
      <c r="FX70" s="162">
        <f t="shared" si="196"/>
        <v>0.4007</v>
      </c>
      <c r="FY70" s="204">
        <f t="shared" si="196"/>
        <v>0.41189999999999999</v>
      </c>
      <c r="FZ70" s="183">
        <f t="shared" si="196"/>
        <v>0.3896</v>
      </c>
      <c r="GA70" s="162">
        <f t="shared" si="196"/>
        <v>0.41599999999999998</v>
      </c>
      <c r="GB70" s="204">
        <f t="shared" si="196"/>
        <v>0.39639999999999997</v>
      </c>
      <c r="GC70" s="183">
        <f t="shared" si="196"/>
        <v>0.38980000000000004</v>
      </c>
      <c r="GD70" s="162">
        <f t="shared" si="196"/>
        <v>0.40670000000000001</v>
      </c>
      <c r="GE70" s="204">
        <f t="shared" si="196"/>
        <v>0.35319999999999996</v>
      </c>
      <c r="GF70" s="175">
        <f>SUM(GF51, -GF56)</f>
        <v>0.36709999999999998</v>
      </c>
      <c r="GG70" s="226">
        <f t="shared" ref="GG70:GL70" si="197">SUM(GG52, -GG58)</f>
        <v>0.36570000000000003</v>
      </c>
      <c r="GH70" s="90">
        <f t="shared" si="197"/>
        <v>0.35509999999999997</v>
      </c>
      <c r="GI70" s="141">
        <f t="shared" si="197"/>
        <v>0.37609999999999999</v>
      </c>
      <c r="GJ70" s="162">
        <f t="shared" si="197"/>
        <v>0.37809999999999999</v>
      </c>
      <c r="GK70" s="204">
        <f t="shared" si="197"/>
        <v>0.40390000000000004</v>
      </c>
      <c r="GL70" s="183">
        <f t="shared" si="197"/>
        <v>0.41930000000000001</v>
      </c>
      <c r="GM70" s="142">
        <f t="shared" ref="GM70:GU70" si="198">SUM(GM51, -GM56)</f>
        <v>0.38280000000000003</v>
      </c>
      <c r="GN70" s="116">
        <f t="shared" si="198"/>
        <v>0.39070000000000005</v>
      </c>
      <c r="GO70" s="175">
        <f t="shared" si="198"/>
        <v>0.4052</v>
      </c>
      <c r="GP70" s="142">
        <f t="shared" si="198"/>
        <v>0.3972</v>
      </c>
      <c r="GQ70" s="116">
        <f t="shared" si="198"/>
        <v>0.37430000000000002</v>
      </c>
      <c r="GR70" s="175">
        <f t="shared" si="198"/>
        <v>0.33329999999999999</v>
      </c>
      <c r="GS70" s="116">
        <f t="shared" si="198"/>
        <v>0.3493</v>
      </c>
      <c r="GT70" s="116">
        <f t="shared" si="198"/>
        <v>0.36109999999999998</v>
      </c>
      <c r="GU70" s="116">
        <f t="shared" si="19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199">SUM(HH51, -HH56)</f>
        <v>0.40460000000000002</v>
      </c>
      <c r="HI70" s="142">
        <f t="shared" si="199"/>
        <v>0.4133</v>
      </c>
      <c r="HJ70" s="116">
        <f t="shared" si="199"/>
        <v>0.39129999999999998</v>
      </c>
      <c r="HK70" s="175">
        <f t="shared" si="199"/>
        <v>0.39790000000000003</v>
      </c>
      <c r="HL70" s="142">
        <f t="shared" si="199"/>
        <v>0.41160000000000002</v>
      </c>
      <c r="HM70" s="116">
        <f t="shared" si="199"/>
        <v>0.38970000000000005</v>
      </c>
      <c r="HN70" s="172">
        <f t="shared" ref="HN70:IF70" si="200">SUM(HN52, -HN58)</f>
        <v>0.39360000000000001</v>
      </c>
      <c r="HO70" s="140">
        <f t="shared" si="200"/>
        <v>0.40949999999999998</v>
      </c>
      <c r="HP70" s="112">
        <f t="shared" si="200"/>
        <v>0.40129999999999999</v>
      </c>
      <c r="HQ70" s="172">
        <f t="shared" si="200"/>
        <v>0.38850000000000001</v>
      </c>
      <c r="HR70" s="140">
        <f t="shared" si="200"/>
        <v>0.3649</v>
      </c>
      <c r="HS70" s="112">
        <f t="shared" si="200"/>
        <v>0.37470000000000003</v>
      </c>
      <c r="HT70" s="172">
        <f t="shared" si="200"/>
        <v>0.39940000000000003</v>
      </c>
      <c r="HU70" s="140">
        <f t="shared" si="200"/>
        <v>0.41159999999999997</v>
      </c>
      <c r="HV70" s="112">
        <f t="shared" si="200"/>
        <v>0.41010000000000002</v>
      </c>
      <c r="HW70" s="172">
        <f t="shared" si="200"/>
        <v>0.37590000000000001</v>
      </c>
      <c r="HX70" s="140">
        <f t="shared" si="200"/>
        <v>0.40400000000000003</v>
      </c>
      <c r="HY70" s="112">
        <f t="shared" si="200"/>
        <v>0.40890000000000004</v>
      </c>
      <c r="HZ70" s="172">
        <f t="shared" si="200"/>
        <v>0.43740000000000001</v>
      </c>
      <c r="IA70" s="140">
        <f t="shared" si="200"/>
        <v>0.4224</v>
      </c>
      <c r="IB70" s="112">
        <f t="shared" si="200"/>
        <v>0.42180000000000001</v>
      </c>
      <c r="IC70" s="172">
        <f t="shared" si="200"/>
        <v>0.41139999999999999</v>
      </c>
      <c r="ID70" s="222">
        <f t="shared" si="200"/>
        <v>0.4304</v>
      </c>
      <c r="IE70" s="89">
        <f t="shared" si="200"/>
        <v>0.48949999999999999</v>
      </c>
      <c r="IF70" s="172">
        <f t="shared" si="200"/>
        <v>0.49319999999999997</v>
      </c>
      <c r="IG70" s="331">
        <f t="shared" ref="IG70:IH70" si="201">SUM(IG52, -IG58)</f>
        <v>0.4844</v>
      </c>
      <c r="IH70" s="89">
        <f t="shared" si="201"/>
        <v>0.49480000000000002</v>
      </c>
      <c r="II70" s="172">
        <f t="shared" ref="II70:IJ70" si="202">SUM(II52, -II58)</f>
        <v>0.49759999999999999</v>
      </c>
      <c r="IJ70" s="172">
        <f t="shared" ref="IJ70" si="203">SUM(IJ52, -IJ58)</f>
        <v>0.45989999999999998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330" t="s">
        <v>84</v>
      </c>
      <c r="IH71" s="32" t="s">
        <v>84</v>
      </c>
      <c r="II71" s="178" t="s">
        <v>84</v>
      </c>
      <c r="IJ71" s="178" t="s">
        <v>84</v>
      </c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204">SUM(L51, -L55)</f>
        <v>0.15260000000000001</v>
      </c>
      <c r="M72" s="144">
        <f t="shared" si="204"/>
        <v>0.15459999999999999</v>
      </c>
      <c r="N72" s="114">
        <f t="shared" si="204"/>
        <v>0.15390000000000001</v>
      </c>
      <c r="O72" s="174">
        <f t="shared" si="204"/>
        <v>0.1736</v>
      </c>
      <c r="P72" s="144">
        <f t="shared" si="204"/>
        <v>0.18690000000000001</v>
      </c>
      <c r="Q72" s="114">
        <f t="shared" si="204"/>
        <v>0.19530000000000003</v>
      </c>
      <c r="R72" s="175">
        <f t="shared" si="204"/>
        <v>0.20900000000000002</v>
      </c>
      <c r="S72" s="220">
        <f t="shared" si="204"/>
        <v>0.21690000000000001</v>
      </c>
      <c r="T72" s="15">
        <f t="shared" si="204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205">SUM(AZ51, -AZ56)</f>
        <v>0.24559999999999998</v>
      </c>
      <c r="BA72" s="116">
        <f t="shared" si="205"/>
        <v>0.24430000000000002</v>
      </c>
      <c r="BB72" s="171">
        <f t="shared" si="205"/>
        <v>0.26329999999999998</v>
      </c>
      <c r="BC72" s="149">
        <f t="shared" si="205"/>
        <v>0.30299999999999999</v>
      </c>
      <c r="BD72" s="116">
        <f t="shared" si="205"/>
        <v>0.29220000000000002</v>
      </c>
      <c r="BE72" s="175">
        <f t="shared" si="205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06">SUM(CP53, -CP58)</f>
        <v>0.31230000000000002</v>
      </c>
      <c r="CQ72" s="149">
        <f t="shared" si="206"/>
        <v>0.36319999999999997</v>
      </c>
      <c r="CR72" s="111">
        <f t="shared" si="206"/>
        <v>0.33150000000000002</v>
      </c>
      <c r="CS72" s="171">
        <f t="shared" si="206"/>
        <v>0.33660000000000001</v>
      </c>
      <c r="CT72" s="142">
        <f t="shared" si="206"/>
        <v>0.36480000000000001</v>
      </c>
      <c r="CU72" s="112">
        <f t="shared" si="206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07">SUM(DF52, -DF57)</f>
        <v>0.3911</v>
      </c>
      <c r="DG72" s="111">
        <f t="shared" si="207"/>
        <v>0.38300000000000001</v>
      </c>
      <c r="DH72" s="171">
        <f t="shared" si="207"/>
        <v>0.39580000000000004</v>
      </c>
      <c r="DI72" s="142">
        <f t="shared" si="207"/>
        <v>0.3836</v>
      </c>
      <c r="DJ72" s="116">
        <f t="shared" si="207"/>
        <v>0.39</v>
      </c>
      <c r="DK72" s="175">
        <f t="shared" si="207"/>
        <v>0.35570000000000002</v>
      </c>
      <c r="DL72" s="116">
        <f t="shared" si="207"/>
        <v>0.3659</v>
      </c>
      <c r="DM72" s="111">
        <f t="shared" si="207"/>
        <v>0.36159999999999998</v>
      </c>
      <c r="DN72" s="328">
        <f t="shared" si="207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08">SUM(EC57, -EC68)</f>
        <v>0</v>
      </c>
      <c r="ED72" s="6">
        <f t="shared" si="208"/>
        <v>0</v>
      </c>
      <c r="EE72" s="6">
        <f t="shared" si="208"/>
        <v>0</v>
      </c>
      <c r="EF72" s="6">
        <f t="shared" si="208"/>
        <v>0</v>
      </c>
      <c r="EG72" s="6">
        <f t="shared" si="208"/>
        <v>0</v>
      </c>
      <c r="EH72" s="6">
        <f t="shared" si="208"/>
        <v>0</v>
      </c>
      <c r="EI72" s="6">
        <f t="shared" si="208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09">SUM(FS51, -FS56)</f>
        <v>0.39199999999999996</v>
      </c>
      <c r="FT72" s="175">
        <f t="shared" si="209"/>
        <v>0.37969999999999998</v>
      </c>
      <c r="FU72" s="142">
        <f t="shared" si="209"/>
        <v>0.39229999999999998</v>
      </c>
      <c r="FV72" s="116">
        <f t="shared" si="209"/>
        <v>0.39410000000000001</v>
      </c>
      <c r="FW72" s="175">
        <f t="shared" si="209"/>
        <v>0.38779999999999998</v>
      </c>
      <c r="FX72" s="142">
        <f t="shared" si="209"/>
        <v>0.38300000000000001</v>
      </c>
      <c r="FY72" s="116">
        <f t="shared" si="209"/>
        <v>0.35949999999999999</v>
      </c>
      <c r="FZ72" s="175">
        <f t="shared" si="209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10">SUM(GM51, -GM55)</f>
        <v>0.35200000000000004</v>
      </c>
      <c r="GN72" s="116">
        <f t="shared" si="210"/>
        <v>0.37280000000000002</v>
      </c>
      <c r="GO72" s="175">
        <f t="shared" si="210"/>
        <v>0.3624</v>
      </c>
      <c r="GP72" s="142">
        <f t="shared" si="210"/>
        <v>0.3669</v>
      </c>
      <c r="GQ72" s="116">
        <f t="shared" si="210"/>
        <v>0.32110000000000005</v>
      </c>
      <c r="GR72" s="175">
        <f t="shared" si="210"/>
        <v>0.27829999999999999</v>
      </c>
      <c r="GS72" s="116">
        <f t="shared" si="210"/>
        <v>0.30430000000000001</v>
      </c>
      <c r="GT72" s="116">
        <f t="shared" si="210"/>
        <v>0.31669999999999998</v>
      </c>
      <c r="GU72" s="204">
        <f>SUM(GU52, -GU58)</f>
        <v>0.31779999999999997</v>
      </c>
      <c r="GV72" s="6">
        <f t="shared" ref="GV72:HA72" si="211">SUM(GV57, -GV68)</f>
        <v>0</v>
      </c>
      <c r="GW72" s="6">
        <f t="shared" si="211"/>
        <v>0</v>
      </c>
      <c r="GX72" s="6">
        <f t="shared" si="211"/>
        <v>0</v>
      </c>
      <c r="GY72" s="6">
        <f t="shared" si="211"/>
        <v>0</v>
      </c>
      <c r="GZ72" s="6">
        <f t="shared" si="211"/>
        <v>0</v>
      </c>
      <c r="HA72" s="6">
        <f t="shared" si="211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12">SUM(HH52, -HH58)</f>
        <v>0.34210000000000002</v>
      </c>
      <c r="HI72" s="140">
        <f t="shared" si="212"/>
        <v>0.38739999999999997</v>
      </c>
      <c r="HJ72" s="112">
        <f t="shared" si="212"/>
        <v>0.3891</v>
      </c>
      <c r="HK72" s="172">
        <f t="shared" si="212"/>
        <v>0.37960000000000005</v>
      </c>
      <c r="HL72" s="140">
        <f t="shared" si="212"/>
        <v>0.3765</v>
      </c>
      <c r="HM72" s="112">
        <f t="shared" si="212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13">SUM(HU52, -HU57)</f>
        <v>0.37239999999999995</v>
      </c>
      <c r="HV72" s="112">
        <f t="shared" si="213"/>
        <v>0.37959999999999999</v>
      </c>
      <c r="HW72" s="172">
        <f t="shared" si="213"/>
        <v>0.36199999999999999</v>
      </c>
      <c r="HX72" s="140">
        <f t="shared" si="213"/>
        <v>0.3911</v>
      </c>
      <c r="HY72" s="112">
        <f t="shared" si="213"/>
        <v>0.3947</v>
      </c>
      <c r="HZ72" s="172">
        <f t="shared" si="213"/>
        <v>0.41570000000000001</v>
      </c>
      <c r="IA72" s="140">
        <f t="shared" si="213"/>
        <v>0.41410000000000002</v>
      </c>
      <c r="IB72" s="112">
        <f t="shared" si="213"/>
        <v>0.41189999999999999</v>
      </c>
      <c r="IC72" s="172">
        <f t="shared" si="213"/>
        <v>0.39139999999999997</v>
      </c>
      <c r="ID72" s="222">
        <f t="shared" si="213"/>
        <v>0.39150000000000001</v>
      </c>
      <c r="IE72" s="89">
        <f t="shared" si="213"/>
        <v>0.42410000000000003</v>
      </c>
      <c r="IF72" s="172">
        <f t="shared" si="213"/>
        <v>0.44179999999999997</v>
      </c>
      <c r="IG72" s="331">
        <f t="shared" ref="IG72:IH72" si="214">SUM(IG52, -IG57)</f>
        <v>0.42899999999999999</v>
      </c>
      <c r="IH72" s="89">
        <f t="shared" si="214"/>
        <v>0.4486</v>
      </c>
      <c r="II72" s="172">
        <f t="shared" ref="II72:IJ72" si="215">SUM(II52, -II57)</f>
        <v>0.45619999999999999</v>
      </c>
      <c r="IJ72" s="172">
        <f t="shared" ref="IJ72" si="216">SUM(IJ52, -IJ57)</f>
        <v>0.42609999999999998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17">SUM(JM57, -JM68)</f>
        <v>0</v>
      </c>
      <c r="JN72" s="6">
        <f t="shared" si="217"/>
        <v>0</v>
      </c>
      <c r="JO72" s="6">
        <f t="shared" si="217"/>
        <v>0</v>
      </c>
      <c r="JP72" s="6">
        <f t="shared" si="217"/>
        <v>0</v>
      </c>
      <c r="JQ72" s="6">
        <f t="shared" si="217"/>
        <v>0</v>
      </c>
      <c r="JR72" s="6">
        <f t="shared" si="217"/>
        <v>0</v>
      </c>
      <c r="JS72" s="6">
        <f t="shared" si="217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325" t="s">
        <v>70</v>
      </c>
      <c r="IH73" s="42" t="s">
        <v>70</v>
      </c>
      <c r="II73" s="173" t="s">
        <v>70</v>
      </c>
      <c r="IJ73" s="173" t="s">
        <v>70</v>
      </c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18">SUM(O51, -O54)</f>
        <v>0.1535</v>
      </c>
      <c r="P74" s="142">
        <f t="shared" si="218"/>
        <v>0.18510000000000001</v>
      </c>
      <c r="Q74" s="112">
        <f t="shared" si="218"/>
        <v>0.17920000000000003</v>
      </c>
      <c r="R74" s="172">
        <f t="shared" si="218"/>
        <v>0.1988</v>
      </c>
      <c r="S74" s="220">
        <f t="shared" si="218"/>
        <v>0.21400000000000002</v>
      </c>
      <c r="T74" s="15">
        <f t="shared" si="218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19">SUM(CQ54, -CQ58)</f>
        <v>0.34360000000000002</v>
      </c>
      <c r="CR74" s="112">
        <f t="shared" si="219"/>
        <v>0.32479999999999998</v>
      </c>
      <c r="CS74" s="172">
        <f t="shared" si="219"/>
        <v>0.32750000000000001</v>
      </c>
      <c r="CT74" s="140">
        <f t="shared" si="219"/>
        <v>0.3614</v>
      </c>
      <c r="CU74" s="116">
        <f t="shared" si="219"/>
        <v>0.3337</v>
      </c>
      <c r="CV74" s="175">
        <f t="shared" si="219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20">SUM(DF53, -DF58)</f>
        <v>0.35589999999999999</v>
      </c>
      <c r="DG74" s="111">
        <f t="shared" si="220"/>
        <v>0.35389999999999999</v>
      </c>
      <c r="DH74" s="172">
        <f t="shared" si="220"/>
        <v>0.35060000000000002</v>
      </c>
      <c r="DI74" s="149">
        <f t="shared" si="220"/>
        <v>0.30449999999999999</v>
      </c>
      <c r="DJ74" s="111">
        <f t="shared" si="220"/>
        <v>0.29660000000000003</v>
      </c>
      <c r="DK74" s="171">
        <f t="shared" si="220"/>
        <v>0.28620000000000001</v>
      </c>
      <c r="DL74" s="112">
        <f t="shared" si="220"/>
        <v>0.29700000000000004</v>
      </c>
      <c r="DM74" s="112">
        <f t="shared" si="220"/>
        <v>0.30230000000000001</v>
      </c>
      <c r="DN74" s="328">
        <f t="shared" si="220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21">SUM(HU53, -HU58)</f>
        <v>0.371</v>
      </c>
      <c r="HV74" s="116">
        <f t="shared" si="221"/>
        <v>0.373</v>
      </c>
      <c r="HW74" s="175">
        <f t="shared" si="221"/>
        <v>0.33739999999999998</v>
      </c>
      <c r="HX74" s="142">
        <f t="shared" si="221"/>
        <v>0.34109999999999996</v>
      </c>
      <c r="HY74" s="116">
        <f t="shared" si="221"/>
        <v>0.34429999999999999</v>
      </c>
      <c r="HZ74" s="175">
        <f t="shared" si="221"/>
        <v>0.3493</v>
      </c>
      <c r="IA74" s="142">
        <f t="shared" si="221"/>
        <v>0.32879999999999998</v>
      </c>
      <c r="IB74" s="116">
        <f t="shared" si="221"/>
        <v>0.32950000000000002</v>
      </c>
      <c r="IC74" s="175">
        <f t="shared" si="221"/>
        <v>0.33960000000000001</v>
      </c>
      <c r="ID74" s="220">
        <f t="shared" si="221"/>
        <v>0.3619</v>
      </c>
      <c r="IE74" s="15">
        <f t="shared" si="221"/>
        <v>0.39269999999999999</v>
      </c>
      <c r="IF74" s="175">
        <f t="shared" si="221"/>
        <v>0.3977</v>
      </c>
      <c r="IG74" s="326">
        <f t="shared" ref="IG74:IH74" si="222">SUM(IG53, -IG58)</f>
        <v>0.38469999999999999</v>
      </c>
      <c r="IH74" s="15">
        <f t="shared" si="222"/>
        <v>0.40050000000000002</v>
      </c>
      <c r="II74" s="175">
        <f t="shared" ref="II74:IJ74" si="223">SUM(II53, -II58)</f>
        <v>0.37390000000000001</v>
      </c>
      <c r="IJ74" s="175">
        <f t="shared" ref="IJ74" si="224">SUM(IJ53, -IJ58)</f>
        <v>0.34859999999999997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329" t="s">
        <v>67</v>
      </c>
      <c r="IH75" s="42" t="s">
        <v>60</v>
      </c>
      <c r="II75" s="182" t="s">
        <v>67</v>
      </c>
      <c r="IJ75" s="182" t="s">
        <v>67</v>
      </c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25">SUM(O51, -O53)</f>
        <v>0.15140000000000001</v>
      </c>
      <c r="P76" s="140">
        <f t="shared" si="225"/>
        <v>0.18140000000000001</v>
      </c>
      <c r="Q76" s="116">
        <f t="shared" si="225"/>
        <v>0.15870000000000001</v>
      </c>
      <c r="R76" s="175">
        <f t="shared" si="225"/>
        <v>0.17290000000000003</v>
      </c>
      <c r="S76" s="222">
        <f t="shared" si="225"/>
        <v>0.18450000000000003</v>
      </c>
      <c r="T76" s="89">
        <f t="shared" si="225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26">SUM(AA52, -AA56)</f>
        <v>0.18609999999999999</v>
      </c>
      <c r="AB76" s="142">
        <f t="shared" si="226"/>
        <v>0.15279999999999999</v>
      </c>
      <c r="AC76" s="116">
        <f t="shared" si="226"/>
        <v>0.1673</v>
      </c>
      <c r="AD76" s="175">
        <f t="shared" si="226"/>
        <v>0.16539999999999999</v>
      </c>
      <c r="AE76" s="220">
        <f t="shared" si="226"/>
        <v>0.18379999999999999</v>
      </c>
      <c r="AF76" s="15">
        <f t="shared" si="226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27">SUM(AJ52, -AJ57)</f>
        <v>0.184</v>
      </c>
      <c r="AK76" s="220">
        <f t="shared" si="227"/>
        <v>0.17449999999999999</v>
      </c>
      <c r="AL76" s="15">
        <f t="shared" si="227"/>
        <v>0.1774</v>
      </c>
      <c r="AM76" s="147">
        <f t="shared" si="227"/>
        <v>0.21359999999999998</v>
      </c>
      <c r="AN76" s="140">
        <f t="shared" si="227"/>
        <v>0.20939999999999998</v>
      </c>
      <c r="AO76" s="112">
        <f t="shared" si="227"/>
        <v>0.22120000000000001</v>
      </c>
      <c r="AP76" s="172">
        <f t="shared" si="227"/>
        <v>0.20449999999999999</v>
      </c>
      <c r="AQ76" s="140">
        <f t="shared" si="227"/>
        <v>0.20030000000000001</v>
      </c>
      <c r="AR76" s="112">
        <f t="shared" si="227"/>
        <v>0.18330000000000002</v>
      </c>
      <c r="AS76" s="172">
        <f t="shared" si="227"/>
        <v>0.1966</v>
      </c>
      <c r="AT76" s="220">
        <f t="shared" si="227"/>
        <v>0.16650000000000001</v>
      </c>
      <c r="AU76" s="15">
        <f t="shared" si="227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28">SUM(BV52, -BV57)</f>
        <v>0.30099999999999999</v>
      </c>
      <c r="BW76" s="111">
        <f t="shared" si="228"/>
        <v>0.29299999999999998</v>
      </c>
      <c r="BX76" s="172">
        <f t="shared" si="228"/>
        <v>0.29100000000000004</v>
      </c>
      <c r="BY76" s="222">
        <f t="shared" si="228"/>
        <v>0.32620000000000005</v>
      </c>
      <c r="BZ76" s="89">
        <f t="shared" si="228"/>
        <v>0.3236</v>
      </c>
      <c r="CA76" s="146">
        <f t="shared" si="228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29">SUM(CX52, -CX57)</f>
        <v>0.28749999999999998</v>
      </c>
      <c r="CY76" s="183">
        <f t="shared" si="229"/>
        <v>0.29159999999999997</v>
      </c>
      <c r="CZ76" s="162">
        <f t="shared" si="229"/>
        <v>0.30359999999999998</v>
      </c>
      <c r="DA76" s="204">
        <f t="shared" si="229"/>
        <v>0.3135</v>
      </c>
      <c r="DB76" s="171">
        <f t="shared" si="229"/>
        <v>0.29959999999999998</v>
      </c>
      <c r="DC76" s="149">
        <f t="shared" si="229"/>
        <v>0.29769999999999996</v>
      </c>
      <c r="DD76" s="111">
        <f t="shared" si="229"/>
        <v>0.31810000000000005</v>
      </c>
      <c r="DE76" s="172">
        <f t="shared" ref="DE76:DN76" si="230">SUM(DE54, -DE58)</f>
        <v>0.35189999999999999</v>
      </c>
      <c r="DF76" s="140">
        <f t="shared" si="230"/>
        <v>0.35470000000000002</v>
      </c>
      <c r="DG76" s="112">
        <f t="shared" si="230"/>
        <v>0.34589999999999999</v>
      </c>
      <c r="DH76" s="171">
        <f t="shared" si="230"/>
        <v>0.34189999999999998</v>
      </c>
      <c r="DI76" s="140">
        <f t="shared" si="230"/>
        <v>0.30280000000000001</v>
      </c>
      <c r="DJ76" s="112">
        <f t="shared" si="230"/>
        <v>0.28839999999999999</v>
      </c>
      <c r="DK76" s="172">
        <f t="shared" si="230"/>
        <v>0.2742</v>
      </c>
      <c r="DL76" s="111">
        <f t="shared" si="230"/>
        <v>0.2717</v>
      </c>
      <c r="DM76" s="111">
        <f t="shared" si="230"/>
        <v>0.29559999999999997</v>
      </c>
      <c r="DN76" s="331">
        <f t="shared" si="230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332">
        <f>SUM(IG54, -IG58)</f>
        <v>0.35930000000000001</v>
      </c>
      <c r="IH76" s="15">
        <f>SUM(IH53, -IH57)</f>
        <v>0.3543</v>
      </c>
      <c r="II76" s="183">
        <f>SUM(II54, -II58)</f>
        <v>0.3569</v>
      </c>
      <c r="IJ76" s="183">
        <f>SUM(IJ54, -IJ58)</f>
        <v>0.34160000000000001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325" t="s">
        <v>60</v>
      </c>
      <c r="IH77" s="36" t="s">
        <v>67</v>
      </c>
      <c r="II77" s="173" t="s">
        <v>60</v>
      </c>
      <c r="IJ77" s="195" t="s">
        <v>37</v>
      </c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31">SUM(CZ53, -CZ57)</f>
        <v>0.2883</v>
      </c>
      <c r="DA78" s="111">
        <f t="shared" si="231"/>
        <v>0.29959999999999998</v>
      </c>
      <c r="DB78" s="183">
        <f t="shared" si="231"/>
        <v>0.28610000000000002</v>
      </c>
      <c r="DC78" s="162">
        <f t="shared" si="231"/>
        <v>0.26800000000000002</v>
      </c>
      <c r="DD78" s="204">
        <f t="shared" si="231"/>
        <v>0.26529999999999998</v>
      </c>
      <c r="DE78" s="183">
        <f t="shared" si="231"/>
        <v>0.32490000000000002</v>
      </c>
      <c r="DF78" s="162">
        <f t="shared" si="231"/>
        <v>0.32469999999999999</v>
      </c>
      <c r="DG78" s="204">
        <f t="shared" si="231"/>
        <v>0.3196</v>
      </c>
      <c r="DH78" s="172">
        <f t="shared" si="231"/>
        <v>0.32120000000000004</v>
      </c>
      <c r="DI78" s="162">
        <f t="shared" si="231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32">SUM(EC67, -EC74)</f>
        <v>0</v>
      </c>
      <c r="ED78" s="6">
        <f t="shared" si="232"/>
        <v>0</v>
      </c>
      <c r="EE78" s="6">
        <f t="shared" si="232"/>
        <v>0</v>
      </c>
      <c r="EF78" s="6">
        <f t="shared" si="232"/>
        <v>0</v>
      </c>
      <c r="EG78" s="6">
        <f t="shared" si="232"/>
        <v>0</v>
      </c>
      <c r="EH78" s="6">
        <f t="shared" si="232"/>
        <v>0</v>
      </c>
      <c r="EI78" s="6">
        <f t="shared" si="232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33">SUM(FP53, -FP58)</f>
        <v>0.38100000000000001</v>
      </c>
      <c r="FQ78" s="175">
        <f t="shared" si="233"/>
        <v>0.35270000000000001</v>
      </c>
      <c r="FR78" s="142">
        <f t="shared" si="233"/>
        <v>0.37519999999999998</v>
      </c>
      <c r="FS78" s="116">
        <f t="shared" si="233"/>
        <v>0.36569999999999997</v>
      </c>
      <c r="FT78" s="175">
        <f t="shared" si="233"/>
        <v>0.35360000000000003</v>
      </c>
      <c r="FU78" s="142">
        <f t="shared" si="233"/>
        <v>0.34229999999999999</v>
      </c>
      <c r="FV78" s="116">
        <f t="shared" si="233"/>
        <v>0.35670000000000002</v>
      </c>
      <c r="FW78" s="175">
        <f t="shared" si="233"/>
        <v>0.35670000000000002</v>
      </c>
      <c r="FX78" s="149">
        <f>SUM(FX52, -FX57)</f>
        <v>0.34570000000000001</v>
      </c>
      <c r="FY78" s="112">
        <f t="shared" ref="FY78:GD78" si="234">SUM(FY54, -FY58)</f>
        <v>0.34179999999999999</v>
      </c>
      <c r="FZ78" s="172">
        <f t="shared" si="234"/>
        <v>0.30620000000000003</v>
      </c>
      <c r="GA78" s="142">
        <f t="shared" si="234"/>
        <v>0.30419999999999997</v>
      </c>
      <c r="GB78" s="116">
        <f t="shared" si="234"/>
        <v>0.2868</v>
      </c>
      <c r="GC78" s="175">
        <f t="shared" si="234"/>
        <v>0.28289999999999998</v>
      </c>
      <c r="GD78" s="142">
        <f t="shared" si="234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35">SUM(GV67, -GV74)</f>
        <v>0</v>
      </c>
      <c r="GW78" s="6">
        <f t="shared" si="235"/>
        <v>0</v>
      </c>
      <c r="GX78" s="6">
        <f t="shared" si="235"/>
        <v>0</v>
      </c>
      <c r="GY78" s="6">
        <f t="shared" si="235"/>
        <v>0</v>
      </c>
      <c r="GZ78" s="6">
        <f t="shared" si="235"/>
        <v>0</v>
      </c>
      <c r="HA78" s="6">
        <f t="shared" si="235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326">
        <f>SUM(IG53, -IG57)</f>
        <v>0.32929999999999998</v>
      </c>
      <c r="IH78" s="215">
        <f>SUM(IH54, -IH58)</f>
        <v>0.3503</v>
      </c>
      <c r="II78" s="175">
        <f>SUM(II53, -II57)</f>
        <v>0.33250000000000002</v>
      </c>
      <c r="IJ78" s="175">
        <f>SUM(IJ51, -IJ56)</f>
        <v>0.31869999999999998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36">SUM(JM67, -JM74)</f>
        <v>0</v>
      </c>
      <c r="JN78" s="6">
        <f t="shared" si="236"/>
        <v>0</v>
      </c>
      <c r="JO78" s="6">
        <f t="shared" si="236"/>
        <v>0</v>
      </c>
      <c r="JP78" s="6">
        <f t="shared" si="236"/>
        <v>0</v>
      </c>
      <c r="JQ78" s="6">
        <f t="shared" si="236"/>
        <v>0</v>
      </c>
      <c r="JR78" s="6">
        <f t="shared" si="236"/>
        <v>0</v>
      </c>
      <c r="JS78" s="6">
        <f t="shared" si="236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327" t="s">
        <v>37</v>
      </c>
      <c r="IH79" s="23" t="s">
        <v>37</v>
      </c>
      <c r="II79" s="195" t="s">
        <v>37</v>
      </c>
      <c r="IJ79" s="173" t="s">
        <v>60</v>
      </c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37">SUM(FK53, -FK57)</f>
        <v>0.35099999999999998</v>
      </c>
      <c r="FL80" s="142">
        <f t="shared" si="237"/>
        <v>0.36620000000000003</v>
      </c>
      <c r="FM80" s="116">
        <f t="shared" si="237"/>
        <v>0.35860000000000003</v>
      </c>
      <c r="FN80" s="175">
        <f t="shared" si="237"/>
        <v>0.35160000000000002</v>
      </c>
      <c r="FO80" s="142">
        <f t="shared" si="237"/>
        <v>0.36059999999999998</v>
      </c>
      <c r="FP80" s="116">
        <f t="shared" si="237"/>
        <v>0.35639999999999994</v>
      </c>
      <c r="FQ80" s="175">
        <f t="shared" si="237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38">SUM(HS51, -HS55)</f>
        <v>0.2833</v>
      </c>
      <c r="HT80" s="175">
        <f t="shared" si="238"/>
        <v>0.2923</v>
      </c>
      <c r="HU80" s="142">
        <f t="shared" si="238"/>
        <v>0.31230000000000002</v>
      </c>
      <c r="HV80" s="116">
        <f t="shared" si="238"/>
        <v>0.30420000000000003</v>
      </c>
      <c r="HW80" s="175">
        <f t="shared" si="238"/>
        <v>0.28759999999999997</v>
      </c>
      <c r="HX80" s="142">
        <f t="shared" si="238"/>
        <v>0.30209999999999998</v>
      </c>
      <c r="HY80" s="116">
        <f t="shared" si="238"/>
        <v>0.31420000000000003</v>
      </c>
      <c r="HZ80" s="175">
        <f t="shared" si="238"/>
        <v>0.31240000000000001</v>
      </c>
      <c r="IA80" s="142">
        <f t="shared" si="238"/>
        <v>0.31269999999999998</v>
      </c>
      <c r="IB80" s="116">
        <f t="shared" si="238"/>
        <v>0.3095</v>
      </c>
      <c r="IC80" s="175">
        <f t="shared" si="238"/>
        <v>0.29219999999999996</v>
      </c>
      <c r="ID80" s="220">
        <f>SUM(ID51, -ID56)</f>
        <v>0.29849999999999999</v>
      </c>
      <c r="IE80" s="15">
        <f>SUM(IE51, -IE56)</f>
        <v>0.32150000000000001</v>
      </c>
      <c r="IF80" s="175">
        <f>SUM(IF51, -IF56)</f>
        <v>0.30320000000000003</v>
      </c>
      <c r="IG80" s="326">
        <f>SUM(IG51, -IG56)</f>
        <v>0.31440000000000001</v>
      </c>
      <c r="IH80" s="15">
        <f>SUM(IH51, -IH56)</f>
        <v>0.32719999999999999</v>
      </c>
      <c r="II80" s="175">
        <f>SUM(II51, -II56)</f>
        <v>0.32140000000000002</v>
      </c>
      <c r="IJ80" s="175">
        <f>SUM(IJ53, -IJ57)</f>
        <v>0.31479999999999997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329" t="s">
        <v>59</v>
      </c>
      <c r="IH81" s="23" t="s">
        <v>44</v>
      </c>
      <c r="II81" s="182" t="s">
        <v>59</v>
      </c>
      <c r="IJ81" s="182" t="s">
        <v>59</v>
      </c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39">SUM(Q52, -Q56)</f>
        <v>0.107</v>
      </c>
      <c r="R82" s="172">
        <f t="shared" si="239"/>
        <v>0.11929999999999999</v>
      </c>
      <c r="S82" s="222">
        <f t="shared" si="239"/>
        <v>0.1293</v>
      </c>
      <c r="T82" s="89">
        <f t="shared" si="239"/>
        <v>0.13999999999999999</v>
      </c>
      <c r="U82" s="146">
        <f t="shared" si="239"/>
        <v>9.820000000000001E-2</v>
      </c>
      <c r="V82" s="222">
        <f t="shared" si="239"/>
        <v>0.1032</v>
      </c>
      <c r="W82" s="89">
        <f t="shared" si="239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40">SUM(BE52, -BE56)</f>
        <v>0.23449999999999999</v>
      </c>
      <c r="BF82" s="142">
        <f t="shared" si="240"/>
        <v>0.22810000000000002</v>
      </c>
      <c r="BG82" s="116">
        <f t="shared" si="240"/>
        <v>0.21359999999999998</v>
      </c>
      <c r="BH82" s="175">
        <f t="shared" si="240"/>
        <v>0.19950000000000001</v>
      </c>
      <c r="BI82" s="142">
        <f t="shared" si="240"/>
        <v>0.1976</v>
      </c>
      <c r="BJ82" s="116">
        <f t="shared" si="240"/>
        <v>0.2019</v>
      </c>
      <c r="BK82" s="175">
        <f t="shared" si="240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41">SUM(CD55, -CD58)</f>
        <v>0.19339999999999999</v>
      </c>
      <c r="CE82" s="144">
        <f t="shared" si="241"/>
        <v>0.1938</v>
      </c>
      <c r="CF82" s="114">
        <f t="shared" si="241"/>
        <v>0.18729999999999999</v>
      </c>
      <c r="CG82" s="174">
        <f t="shared" si="241"/>
        <v>0.1948</v>
      </c>
      <c r="CH82" s="144">
        <f t="shared" si="241"/>
        <v>0.19270000000000001</v>
      </c>
      <c r="CI82" s="114">
        <f t="shared" si="241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42">SUM(DT53, -DT57)</f>
        <v>0.3422</v>
      </c>
      <c r="DU82" s="162">
        <f t="shared" si="242"/>
        <v>0.3332</v>
      </c>
      <c r="DV82" s="204">
        <f t="shared" si="242"/>
        <v>0.30959999999999999</v>
      </c>
      <c r="DW82" s="183">
        <f t="shared" si="242"/>
        <v>0.3236</v>
      </c>
      <c r="DX82" s="204">
        <f t="shared" si="242"/>
        <v>0.30349999999999999</v>
      </c>
      <c r="DY82" s="112">
        <f t="shared" si="242"/>
        <v>0.27749999999999997</v>
      </c>
      <c r="DZ82" s="111">
        <f t="shared" si="24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43">SUM(EK53, -EK57)</f>
        <v>0.29409999999999997</v>
      </c>
      <c r="EL82" s="111">
        <f t="shared" si="243"/>
        <v>0.31609999999999999</v>
      </c>
      <c r="EM82" s="171">
        <f t="shared" si="243"/>
        <v>0.27789999999999998</v>
      </c>
      <c r="EN82" s="149">
        <f t="shared" si="243"/>
        <v>0.30230000000000001</v>
      </c>
      <c r="EO82" s="111">
        <f t="shared" si="243"/>
        <v>0.30509999999999998</v>
      </c>
      <c r="EP82" s="171">
        <f t="shared" si="243"/>
        <v>0.31040000000000001</v>
      </c>
      <c r="EQ82" s="149">
        <f t="shared" si="243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44">SUM(HH53, -HH57)</f>
        <v>0.28160000000000002</v>
      </c>
      <c r="HI82" s="142">
        <f t="shared" si="244"/>
        <v>0.32190000000000002</v>
      </c>
      <c r="HJ82" s="116">
        <f t="shared" si="244"/>
        <v>0.30790000000000001</v>
      </c>
      <c r="HK82" s="175">
        <f t="shared" si="244"/>
        <v>0.29680000000000001</v>
      </c>
      <c r="HL82" s="149">
        <f t="shared" si="244"/>
        <v>0.29410000000000003</v>
      </c>
      <c r="HM82" s="116">
        <f t="shared" si="244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45">SUM(HR54, -HR58)</f>
        <v>0.27639999999999998</v>
      </c>
      <c r="HS82" s="204">
        <f t="shared" si="245"/>
        <v>0.27979999999999999</v>
      </c>
      <c r="HT82" s="183">
        <f t="shared" si="245"/>
        <v>0.29020000000000001</v>
      </c>
      <c r="HU82" s="162">
        <f t="shared" si="245"/>
        <v>0.29309999999999997</v>
      </c>
      <c r="HV82" s="204">
        <f t="shared" si="245"/>
        <v>0.28459999999999996</v>
      </c>
      <c r="HW82" s="183">
        <f t="shared" si="245"/>
        <v>0.26989999999999997</v>
      </c>
      <c r="HX82" s="162">
        <f t="shared" si="245"/>
        <v>0.28270000000000001</v>
      </c>
      <c r="HY82" s="204">
        <f t="shared" si="245"/>
        <v>0.28739999999999999</v>
      </c>
      <c r="HZ82" s="171">
        <f t="shared" si="245"/>
        <v>0.30249999999999999</v>
      </c>
      <c r="IA82" s="149">
        <f t="shared" si="245"/>
        <v>0.28799999999999998</v>
      </c>
      <c r="IB82" s="111">
        <f t="shared" si="245"/>
        <v>0.28660000000000002</v>
      </c>
      <c r="IC82" s="183">
        <f t="shared" si="245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328">
        <f>SUM(IG54, -IG57)</f>
        <v>0.3039</v>
      </c>
      <c r="IH82" s="15">
        <f>SUM(IH51, -IH55)</f>
        <v>0.30830000000000002</v>
      </c>
      <c r="II82" s="171">
        <f>SUM(II54, -II57)</f>
        <v>0.3155</v>
      </c>
      <c r="IJ82" s="171">
        <f>SUM(IJ54, -IJ57)</f>
        <v>0.30779999999999996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335" t="s">
        <v>46</v>
      </c>
      <c r="IH83" s="36" t="s">
        <v>59</v>
      </c>
      <c r="II83" s="195" t="s">
        <v>44</v>
      </c>
      <c r="IJ83" s="195" t="s">
        <v>44</v>
      </c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46">SUM(BE52, -BE55)</f>
        <v>0.2238</v>
      </c>
      <c r="BF84" s="142">
        <f t="shared" si="246"/>
        <v>0.22100000000000003</v>
      </c>
      <c r="BG84" s="116">
        <f t="shared" si="246"/>
        <v>0.2127</v>
      </c>
      <c r="BH84" s="175">
        <f t="shared" si="246"/>
        <v>0.19350000000000001</v>
      </c>
      <c r="BI84" s="142">
        <f t="shared" si="246"/>
        <v>0.18340000000000001</v>
      </c>
      <c r="BJ84" s="116">
        <f t="shared" si="246"/>
        <v>0.19309999999999999</v>
      </c>
      <c r="BK84" s="175">
        <f t="shared" si="246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47">SUM(DS54, -DS57)</f>
        <v>0.31369999999999998</v>
      </c>
      <c r="DT84" s="172">
        <f t="shared" si="247"/>
        <v>0.33260000000000001</v>
      </c>
      <c r="DU84" s="140">
        <f t="shared" si="247"/>
        <v>0.318</v>
      </c>
      <c r="DV84" s="112">
        <f t="shared" si="247"/>
        <v>0.29580000000000001</v>
      </c>
      <c r="DW84" s="172">
        <f t="shared" si="247"/>
        <v>0.3145</v>
      </c>
      <c r="DX84" s="112">
        <f t="shared" si="247"/>
        <v>0.29530000000000001</v>
      </c>
      <c r="DY84" s="111">
        <f t="shared" si="247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48">SUM(EC73, -EC80)</f>
        <v>0</v>
      </c>
      <c r="ED84" s="6">
        <f t="shared" si="248"/>
        <v>0</v>
      </c>
      <c r="EE84" s="6">
        <f t="shared" si="248"/>
        <v>0</v>
      </c>
      <c r="EF84" s="6">
        <f t="shared" si="248"/>
        <v>0</v>
      </c>
      <c r="EG84" s="6">
        <f t="shared" si="248"/>
        <v>0</v>
      </c>
      <c r="EH84" s="6">
        <f t="shared" si="248"/>
        <v>0</v>
      </c>
      <c r="EI84" s="6">
        <f t="shared" si="248"/>
        <v>0</v>
      </c>
      <c r="EK84" s="140">
        <f t="shared" ref="EK84:ES84" si="249">SUM(EK54, -EK57)</f>
        <v>0.27239999999999998</v>
      </c>
      <c r="EL84" s="112">
        <f t="shared" si="249"/>
        <v>0.2974</v>
      </c>
      <c r="EM84" s="172">
        <f t="shared" si="249"/>
        <v>0.25990000000000002</v>
      </c>
      <c r="EN84" s="140">
        <f t="shared" si="249"/>
        <v>0.27800000000000002</v>
      </c>
      <c r="EO84" s="112">
        <f t="shared" si="249"/>
        <v>0.29089999999999999</v>
      </c>
      <c r="EP84" s="172">
        <f t="shared" si="249"/>
        <v>0.27529999999999999</v>
      </c>
      <c r="EQ84" s="140">
        <f t="shared" si="249"/>
        <v>0.26890000000000003</v>
      </c>
      <c r="ER84" s="112">
        <f t="shared" si="249"/>
        <v>0.27149999999999996</v>
      </c>
      <c r="ES84" s="172">
        <f t="shared" si="249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50">SUM(GV73, -GV80)</f>
        <v>0</v>
      </c>
      <c r="GW84" s="6">
        <f t="shared" si="250"/>
        <v>0</v>
      </c>
      <c r="GX84" s="6">
        <f t="shared" si="250"/>
        <v>0</v>
      </c>
      <c r="GY84" s="6">
        <f t="shared" si="250"/>
        <v>0</v>
      </c>
      <c r="GZ84" s="6">
        <f t="shared" si="250"/>
        <v>0</v>
      </c>
      <c r="HA84" s="6">
        <f t="shared" si="250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51">SUM(HI54, -HI57)</f>
        <v>0.29370000000000002</v>
      </c>
      <c r="HJ84" s="111">
        <f t="shared" si="251"/>
        <v>0.29149999999999998</v>
      </c>
      <c r="HK84" s="171">
        <f t="shared" si="251"/>
        <v>0.28470000000000001</v>
      </c>
      <c r="HL84" s="142">
        <f t="shared" si="251"/>
        <v>0.28700000000000003</v>
      </c>
      <c r="HM84" s="111">
        <f t="shared" si="251"/>
        <v>0.27929999999999999</v>
      </c>
      <c r="HN84" s="171">
        <f t="shared" si="251"/>
        <v>0.26890000000000003</v>
      </c>
      <c r="HO84" s="149">
        <f t="shared" si="251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52">SUM(HW54, -HW57)</f>
        <v>0.25600000000000001</v>
      </c>
      <c r="HX84" s="149">
        <f t="shared" si="252"/>
        <v>0.26979999999999998</v>
      </c>
      <c r="HY84" s="111">
        <f t="shared" si="252"/>
        <v>0.2732</v>
      </c>
      <c r="HZ84" s="183">
        <f t="shared" si="252"/>
        <v>0.28079999999999999</v>
      </c>
      <c r="IA84" s="162">
        <f t="shared" si="252"/>
        <v>0.2797</v>
      </c>
      <c r="IB84" s="204">
        <f t="shared" si="252"/>
        <v>0.2767</v>
      </c>
      <c r="IC84" s="171">
        <f t="shared" si="252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336">
        <f>SUM(IG55, -IG58)</f>
        <v>0.30020000000000002</v>
      </c>
      <c r="IH84" s="90">
        <f>SUM(IH54, -IH57)</f>
        <v>0.30409999999999998</v>
      </c>
      <c r="II84" s="175">
        <f>SUM(II51, -II55)</f>
        <v>0.30859999999999999</v>
      </c>
      <c r="IJ84" s="175">
        <f>SUM(IJ51, -IJ55)</f>
        <v>0.30249999999999999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53">SUM(JM73, -JM80)</f>
        <v>0</v>
      </c>
      <c r="JN84" s="6">
        <f t="shared" si="253"/>
        <v>0</v>
      </c>
      <c r="JO84" s="6">
        <f t="shared" si="253"/>
        <v>0</v>
      </c>
      <c r="JP84" s="6">
        <f t="shared" si="253"/>
        <v>0</v>
      </c>
      <c r="JQ84" s="6">
        <f t="shared" si="253"/>
        <v>0</v>
      </c>
      <c r="JR84" s="6">
        <f t="shared" si="253"/>
        <v>0</v>
      </c>
      <c r="JS84" s="6">
        <f t="shared" si="253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327" t="s">
        <v>44</v>
      </c>
      <c r="IH85" s="18" t="s">
        <v>46</v>
      </c>
      <c r="II85" s="179" t="s">
        <v>46</v>
      </c>
      <c r="IJ85" s="179" t="s">
        <v>46</v>
      </c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54">SUM(BD53, -BD57)</f>
        <v>0.15740000000000001</v>
      </c>
      <c r="BE86" s="172">
        <f t="shared" si="254"/>
        <v>0.2077</v>
      </c>
      <c r="BF86" s="140">
        <f t="shared" si="254"/>
        <v>0.20429999999999998</v>
      </c>
      <c r="BG86" s="112">
        <f t="shared" si="254"/>
        <v>0.19500000000000001</v>
      </c>
      <c r="BH86" s="172">
        <f t="shared" si="254"/>
        <v>0.17849999999999999</v>
      </c>
      <c r="BI86" s="162">
        <f t="shared" si="254"/>
        <v>0.16689999999999999</v>
      </c>
      <c r="BJ86" s="112">
        <f t="shared" si="254"/>
        <v>0.18679999999999999</v>
      </c>
      <c r="BK86" s="172">
        <f t="shared" si="254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55">SUM(BV52, -BV56)</f>
        <v>0.2329</v>
      </c>
      <c r="BW86" s="116">
        <f t="shared" si="255"/>
        <v>0.22009999999999999</v>
      </c>
      <c r="BX86" s="175">
        <f t="shared" si="255"/>
        <v>0.21760000000000002</v>
      </c>
      <c r="BY86" s="220">
        <f t="shared" si="255"/>
        <v>0.25340000000000001</v>
      </c>
      <c r="BZ86" s="15">
        <f t="shared" si="255"/>
        <v>0.24309999999999998</v>
      </c>
      <c r="CA86" s="147">
        <f t="shared" si="255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56">SUM(CR52, -CR56)</f>
        <v>0.20519999999999999</v>
      </c>
      <c r="CS86" s="175">
        <f t="shared" si="256"/>
        <v>0.19850000000000001</v>
      </c>
      <c r="CT86" s="142">
        <f t="shared" si="256"/>
        <v>0.20760000000000001</v>
      </c>
      <c r="CU86" s="116">
        <f t="shared" si="256"/>
        <v>0.2117</v>
      </c>
      <c r="CV86" s="175">
        <f t="shared" si="256"/>
        <v>0.1971</v>
      </c>
      <c r="CW86" s="142">
        <f t="shared" si="256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57">SUM(HP54, -HP57)</f>
        <v>0.25619999999999998</v>
      </c>
      <c r="HQ86" s="171">
        <f t="shared" si="257"/>
        <v>0.2442</v>
      </c>
      <c r="HR86" s="149">
        <f t="shared" si="257"/>
        <v>0.23980000000000001</v>
      </c>
      <c r="HS86" s="111">
        <f t="shared" si="257"/>
        <v>0.2427</v>
      </c>
      <c r="HT86" s="171">
        <f t="shared" si="257"/>
        <v>0.24509999999999998</v>
      </c>
      <c r="HU86" s="149">
        <f t="shared" si="257"/>
        <v>0.25390000000000001</v>
      </c>
      <c r="HV86" s="111">
        <f t="shared" si="257"/>
        <v>0.25409999999999999</v>
      </c>
      <c r="HW86" s="175">
        <f t="shared" ref="HW86:IC86" si="258">SUM(HW51, -HW54)</f>
        <v>0.23859999999999998</v>
      </c>
      <c r="HX86" s="142">
        <f t="shared" si="258"/>
        <v>0.24210000000000001</v>
      </c>
      <c r="HY86" s="116">
        <f t="shared" si="258"/>
        <v>0.25170000000000003</v>
      </c>
      <c r="HZ86" s="175">
        <f t="shared" si="258"/>
        <v>0.2419</v>
      </c>
      <c r="IA86" s="142">
        <f t="shared" si="258"/>
        <v>0.25209999999999999</v>
      </c>
      <c r="IB86" s="116">
        <f t="shared" si="258"/>
        <v>0.2576</v>
      </c>
      <c r="IC86" s="175">
        <f t="shared" si="258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326">
        <f>SUM(IG51, -IG55)</f>
        <v>0.29459999999999997</v>
      </c>
      <c r="IH86" s="273">
        <f>SUM(IH55, -IH58)</f>
        <v>0.30199999999999999</v>
      </c>
      <c r="II86" s="269">
        <f>SUM(II55, -II58)</f>
        <v>0.3024</v>
      </c>
      <c r="IJ86" s="269">
        <f>SUM(IJ55, -IJ58)</f>
        <v>0.29659999999999997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333" t="s">
        <v>39</v>
      </c>
      <c r="IH87" s="11" t="s">
        <v>39</v>
      </c>
      <c r="II87" s="176" t="s">
        <v>39</v>
      </c>
      <c r="IJ87" s="176" t="s">
        <v>39</v>
      </c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59">SUM(DE52, -DE55)</f>
        <v>0.21659999999999999</v>
      </c>
      <c r="DF88" s="142">
        <f t="shared" si="259"/>
        <v>0.23190000000000002</v>
      </c>
      <c r="DG88" s="116">
        <f t="shared" si="259"/>
        <v>0.23139999999999999</v>
      </c>
      <c r="DH88" s="175">
        <f t="shared" si="259"/>
        <v>0.23710000000000001</v>
      </c>
      <c r="DI88" s="142">
        <f t="shared" si="259"/>
        <v>0.22919999999999999</v>
      </c>
      <c r="DJ88" s="116">
        <f t="shared" si="259"/>
        <v>0.2407</v>
      </c>
      <c r="DK88" s="175">
        <f t="shared" si="259"/>
        <v>0.2074</v>
      </c>
      <c r="DL88" s="116">
        <f t="shared" si="259"/>
        <v>0.214</v>
      </c>
      <c r="DM88" s="116">
        <f t="shared" si="259"/>
        <v>0.19929999999999998</v>
      </c>
      <c r="DN88" s="326">
        <f t="shared" si="259"/>
        <v>0.23680000000000001</v>
      </c>
      <c r="DO88" s="342">
        <f>SUM(DO73, -DO78)</f>
        <v>0</v>
      </c>
      <c r="DP88" s="116">
        <f t="shared" ref="DP88:DU88" si="260">SUM(DP52, -DP55)</f>
        <v>0.25539999999999996</v>
      </c>
      <c r="DQ88" s="175">
        <f t="shared" si="260"/>
        <v>0.22369999999999998</v>
      </c>
      <c r="DR88" s="142">
        <f t="shared" si="260"/>
        <v>0.21279999999999999</v>
      </c>
      <c r="DS88" s="116">
        <f t="shared" si="260"/>
        <v>0.20549999999999999</v>
      </c>
      <c r="DT88" s="175">
        <f t="shared" si="260"/>
        <v>0.21829999999999999</v>
      </c>
      <c r="DU88" s="142">
        <f t="shared" si="260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61">SUM(FP51, -FP53)</f>
        <v>0.24810000000000001</v>
      </c>
      <c r="FQ88" s="174">
        <f t="shared" si="261"/>
        <v>0.27559999999999996</v>
      </c>
      <c r="FR88" s="144">
        <f t="shared" si="261"/>
        <v>0.26170000000000004</v>
      </c>
      <c r="FS88" s="114">
        <f t="shared" si="261"/>
        <v>0.2591</v>
      </c>
      <c r="FT88" s="174">
        <f t="shared" si="261"/>
        <v>0.25209999999999999</v>
      </c>
      <c r="FU88" s="144">
        <f t="shared" si="261"/>
        <v>0.26449999999999996</v>
      </c>
      <c r="FV88" s="114">
        <f t="shared" si="261"/>
        <v>0.25339999999999996</v>
      </c>
      <c r="FW88" s="174">
        <f t="shared" si="261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262">SUM(HR55, -HR58)</f>
        <v>0.2389</v>
      </c>
      <c r="HS88" s="112">
        <f t="shared" si="262"/>
        <v>0.24110000000000001</v>
      </c>
      <c r="HT88" s="172">
        <f t="shared" si="262"/>
        <v>0.24420000000000003</v>
      </c>
      <c r="HU88" s="140">
        <f t="shared" si="262"/>
        <v>0.23569999999999997</v>
      </c>
      <c r="HV88" s="112">
        <f t="shared" si="262"/>
        <v>0.23419999999999999</v>
      </c>
      <c r="HW88" s="172">
        <f t="shared" si="262"/>
        <v>0.22089999999999999</v>
      </c>
      <c r="HX88" s="140">
        <f t="shared" si="262"/>
        <v>0.22269999999999998</v>
      </c>
      <c r="HY88" s="112">
        <f t="shared" si="262"/>
        <v>0.22490000000000002</v>
      </c>
      <c r="HZ88" s="174">
        <f t="shared" si="262"/>
        <v>0.23200000000000001</v>
      </c>
      <c r="IA88" s="144">
        <f t="shared" si="262"/>
        <v>0.22739999999999999</v>
      </c>
      <c r="IB88" s="114">
        <f t="shared" si="262"/>
        <v>0.23470000000000002</v>
      </c>
      <c r="IC88" s="172">
        <f t="shared" si="262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>SUM(IF56, -IF58)</f>
        <v>0.28499999999999998</v>
      </c>
      <c r="IG88" s="331">
        <f>SUM(IG56, -IG58)</f>
        <v>0.28039999999999998</v>
      </c>
      <c r="IH88" s="89">
        <f>SUM(IH56, -IH58)</f>
        <v>0.28310000000000002</v>
      </c>
      <c r="II88" s="172">
        <f>SUM(II56, -II58)</f>
        <v>0.28959999999999997</v>
      </c>
      <c r="IJ88" s="172">
        <f>SUM(IJ56, -IJ58)</f>
        <v>0.28039999999999998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335" t="s">
        <v>45</v>
      </c>
      <c r="IH89" s="260" t="s">
        <v>54</v>
      </c>
      <c r="II89" s="179" t="s">
        <v>45</v>
      </c>
      <c r="IJ89" s="179" t="s">
        <v>45</v>
      </c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63">SUM(CZ53, -CZ56)</f>
        <v>0.19919999999999999</v>
      </c>
      <c r="DA90" s="116">
        <f t="shared" si="263"/>
        <v>0.1968</v>
      </c>
      <c r="DB90" s="175">
        <f t="shared" si="263"/>
        <v>0.19270000000000001</v>
      </c>
      <c r="DC90" s="142">
        <f t="shared" si="263"/>
        <v>0.17620000000000002</v>
      </c>
      <c r="DD90" s="116">
        <f t="shared" si="263"/>
        <v>0.1749</v>
      </c>
      <c r="DE90" s="175">
        <f t="shared" si="26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64">SUM(DH55, -DH58)</f>
        <v>0.18809999999999999</v>
      </c>
      <c r="DI90" s="144">
        <f t="shared" si="264"/>
        <v>0.19260000000000002</v>
      </c>
      <c r="DJ90" s="114">
        <f t="shared" si="264"/>
        <v>0.18720000000000001</v>
      </c>
      <c r="DK90" s="174">
        <f t="shared" si="264"/>
        <v>0.193</v>
      </c>
      <c r="DL90" s="114">
        <f t="shared" si="264"/>
        <v>0.18990000000000001</v>
      </c>
      <c r="DM90" s="114">
        <f t="shared" si="264"/>
        <v>0.19640000000000002</v>
      </c>
      <c r="DN90" s="334">
        <f t="shared" si="26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65">SUM(EC79, -EC86)</f>
        <v>0</v>
      </c>
      <c r="ED90" s="6">
        <f t="shared" si="265"/>
        <v>0</v>
      </c>
      <c r="EE90" s="6">
        <f t="shared" si="265"/>
        <v>0</v>
      </c>
      <c r="EF90" s="6">
        <f t="shared" si="265"/>
        <v>0</v>
      </c>
      <c r="EG90" s="6">
        <f t="shared" si="265"/>
        <v>0</v>
      </c>
      <c r="EH90" s="6">
        <f t="shared" si="265"/>
        <v>0</v>
      </c>
      <c r="EI90" s="6">
        <f t="shared" si="26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66">SUM(FR55, -FR58)</f>
        <v>0.2482</v>
      </c>
      <c r="FS90" s="243">
        <f t="shared" si="266"/>
        <v>0.25769999999999998</v>
      </c>
      <c r="FT90" s="269">
        <f t="shared" si="266"/>
        <v>0.23880000000000001</v>
      </c>
      <c r="FU90" s="242">
        <f t="shared" si="266"/>
        <v>0.23779999999999998</v>
      </c>
      <c r="FV90" s="243">
        <f t="shared" si="266"/>
        <v>0.2422</v>
      </c>
      <c r="FW90" s="269">
        <f t="shared" si="26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67">SUM(GV79, -GV86)</f>
        <v>0</v>
      </c>
      <c r="GW90" s="6">
        <f t="shared" si="267"/>
        <v>0</v>
      </c>
      <c r="GX90" s="6">
        <f t="shared" si="267"/>
        <v>0</v>
      </c>
      <c r="GY90" s="6">
        <f t="shared" si="267"/>
        <v>0</v>
      </c>
      <c r="GZ90" s="6">
        <f t="shared" si="267"/>
        <v>0</v>
      </c>
      <c r="HA90" s="6">
        <f t="shared" si="26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332">
        <f>SUM(IG55, -IG57)</f>
        <v>0.24479999999999999</v>
      </c>
      <c r="IH90" s="15">
        <f>SUM(IH51, -IH54)</f>
        <v>0.26</v>
      </c>
      <c r="II90" s="183">
        <f>SUM(II55, -II57)</f>
        <v>0.26100000000000001</v>
      </c>
      <c r="IJ90" s="183">
        <f>SUM(IJ55, -IJ57)</f>
        <v>0.26279999999999998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68">SUM(JM79, -JM86)</f>
        <v>0</v>
      </c>
      <c r="JN90" s="6">
        <f t="shared" si="268"/>
        <v>0</v>
      </c>
      <c r="JO90" s="6">
        <f t="shared" si="268"/>
        <v>0</v>
      </c>
      <c r="JP90" s="6">
        <f t="shared" si="268"/>
        <v>0</v>
      </c>
      <c r="JQ90" s="6">
        <f t="shared" si="268"/>
        <v>0</v>
      </c>
      <c r="JR90" s="6">
        <f t="shared" si="268"/>
        <v>0</v>
      </c>
      <c r="JS90" s="6">
        <f t="shared" si="26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337" t="s">
        <v>54</v>
      </c>
      <c r="IH91" s="18" t="s">
        <v>45</v>
      </c>
      <c r="II91" s="259" t="s">
        <v>54</v>
      </c>
      <c r="IJ91" s="259" t="s">
        <v>54</v>
      </c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69">SUM(FR56, -FR58)</f>
        <v>0.23520000000000002</v>
      </c>
      <c r="FS92" s="112">
        <f t="shared" si="269"/>
        <v>0.23280000000000001</v>
      </c>
      <c r="FT92" s="172">
        <f t="shared" si="269"/>
        <v>0.22600000000000003</v>
      </c>
      <c r="FU92" s="140">
        <f t="shared" si="269"/>
        <v>0.21449999999999997</v>
      </c>
      <c r="FV92" s="112">
        <f t="shared" si="269"/>
        <v>0.216</v>
      </c>
      <c r="FW92" s="172">
        <f t="shared" si="269"/>
        <v>0.22409999999999999</v>
      </c>
      <c r="FX92" s="140">
        <f t="shared" si="269"/>
        <v>0.23620000000000002</v>
      </c>
      <c r="FY92" s="112">
        <f t="shared" si="26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270">SUM(HH51, -HH52)</f>
        <v>0.22439999999999999</v>
      </c>
      <c r="HI92" s="162">
        <f t="shared" si="270"/>
        <v>0.21510000000000001</v>
      </c>
      <c r="HJ92" s="204">
        <f t="shared" si="270"/>
        <v>0.20879999999999999</v>
      </c>
      <c r="HK92" s="183">
        <f t="shared" si="270"/>
        <v>0.21330000000000002</v>
      </c>
      <c r="HL92" s="162">
        <f t="shared" si="270"/>
        <v>0.2278</v>
      </c>
      <c r="HM92" s="204">
        <f t="shared" si="270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326">
        <f>SUM(IG51, -IG54)</f>
        <v>0.23549999999999999</v>
      </c>
      <c r="IH92" s="215">
        <f>SUM(IH55, -IH57)</f>
        <v>0.25579999999999997</v>
      </c>
      <c r="II92" s="175">
        <f>SUM(II51, -II54)</f>
        <v>0.25409999999999999</v>
      </c>
      <c r="IJ92" s="175">
        <f>SUM(IJ51, -IJ54)</f>
        <v>0.25749999999999995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333" t="s">
        <v>38</v>
      </c>
      <c r="IH93" s="11" t="s">
        <v>38</v>
      </c>
      <c r="II93" s="176" t="s">
        <v>38</v>
      </c>
      <c r="IJ93" s="195" t="s">
        <v>55</v>
      </c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71">SUM(BU54, -BU56)</f>
        <v>0.1968</v>
      </c>
      <c r="BV94" s="142">
        <f t="shared" si="271"/>
        <v>0.19769999999999999</v>
      </c>
      <c r="BW94" s="116">
        <f t="shared" si="271"/>
        <v>0.17959999999999998</v>
      </c>
      <c r="BX94" s="175">
        <f t="shared" si="271"/>
        <v>0.1862</v>
      </c>
      <c r="BY94" s="220">
        <f t="shared" si="271"/>
        <v>0.19790000000000002</v>
      </c>
      <c r="BZ94" s="15">
        <f t="shared" si="271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72">SUM(DC54, -DC56)</f>
        <v>0.15679999999999999</v>
      </c>
      <c r="DD94" s="116">
        <f t="shared" si="272"/>
        <v>0.16189999999999999</v>
      </c>
      <c r="DE94" s="175">
        <f t="shared" si="272"/>
        <v>0.18730000000000002</v>
      </c>
      <c r="DF94" s="142">
        <f t="shared" si="272"/>
        <v>0.18480000000000002</v>
      </c>
      <c r="DG94" s="116">
        <f t="shared" si="272"/>
        <v>0.18049999999999999</v>
      </c>
      <c r="DH94" s="175">
        <f t="shared" si="272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>SUM(IC56, -IC57)</f>
        <v>0.21279999999999999</v>
      </c>
      <c r="ID94" s="221">
        <f>SUM(ID56, -ID57)</f>
        <v>0.23220000000000002</v>
      </c>
      <c r="IE94" s="92">
        <f>SUM(IE56, -IE57)</f>
        <v>0.21600000000000003</v>
      </c>
      <c r="IF94" s="174">
        <f>SUM(IF56, -IF57)</f>
        <v>0.23359999999999997</v>
      </c>
      <c r="IG94" s="334">
        <f>SUM(IG56, -IG57)</f>
        <v>0.22500000000000001</v>
      </c>
      <c r="IH94" s="92">
        <f>SUM(IH56, -IH57)</f>
        <v>0.2369</v>
      </c>
      <c r="II94" s="174">
        <f>SUM(II56, -II57)</f>
        <v>0.2482</v>
      </c>
      <c r="IJ94" s="174">
        <f>SUM(IJ51, -IJ53)</f>
        <v>0.2505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327" t="s">
        <v>55</v>
      </c>
      <c r="IH95" s="32" t="s">
        <v>40</v>
      </c>
      <c r="II95" s="195" t="s">
        <v>55</v>
      </c>
      <c r="IJ95" s="176" t="s">
        <v>38</v>
      </c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73">SUM(EC85, -EC92)</f>
        <v>0</v>
      </c>
      <c r="ED96" s="6">
        <f t="shared" si="273"/>
        <v>0</v>
      </c>
      <c r="EE96" s="6">
        <f t="shared" si="273"/>
        <v>0</v>
      </c>
      <c r="EF96" s="6">
        <f t="shared" si="273"/>
        <v>0</v>
      </c>
      <c r="EG96" s="6">
        <f t="shared" si="273"/>
        <v>0</v>
      </c>
      <c r="EH96" s="6">
        <f t="shared" si="273"/>
        <v>0</v>
      </c>
      <c r="EI96" s="6">
        <f t="shared" si="273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74">SUM(GV85, -GV92)</f>
        <v>0</v>
      </c>
      <c r="GW96" s="6">
        <f t="shared" si="274"/>
        <v>0</v>
      </c>
      <c r="GX96" s="6">
        <f t="shared" si="274"/>
        <v>0</v>
      </c>
      <c r="GY96" s="6">
        <f t="shared" si="274"/>
        <v>0</v>
      </c>
      <c r="GZ96" s="6">
        <f t="shared" si="274"/>
        <v>0</v>
      </c>
      <c r="HA96" s="6">
        <f t="shared" si="274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334">
        <f>SUM(IG51, -IG53)</f>
        <v>0.21010000000000001</v>
      </c>
      <c r="IH96" s="15">
        <f>SUM(IH52, -IH56)</f>
        <v>0.2117</v>
      </c>
      <c r="II96" s="174">
        <f>SUM(II51, -II53)</f>
        <v>0.23710000000000001</v>
      </c>
      <c r="IJ96" s="174">
        <f>SUM(IJ56, -IJ57)</f>
        <v>0.24659999999999999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75">SUM(JM85, -JM92)</f>
        <v>0</v>
      </c>
      <c r="JN96" s="6">
        <f t="shared" si="275"/>
        <v>0</v>
      </c>
      <c r="JO96" s="6">
        <f t="shared" si="275"/>
        <v>0</v>
      </c>
      <c r="JP96" s="6">
        <f t="shared" si="275"/>
        <v>0</v>
      </c>
      <c r="JQ96" s="6">
        <f t="shared" si="275"/>
        <v>0</v>
      </c>
      <c r="JR96" s="6">
        <f t="shared" si="275"/>
        <v>0</v>
      </c>
      <c r="JS96" s="6">
        <f t="shared" si="275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330" t="s">
        <v>40</v>
      </c>
      <c r="IH97" s="23" t="s">
        <v>55</v>
      </c>
      <c r="II97" s="178" t="s">
        <v>40</v>
      </c>
      <c r="IJ97" s="178" t="s">
        <v>40</v>
      </c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76">SUM(ES56, -ES57)</f>
        <v>0.1905</v>
      </c>
      <c r="ET98" s="162">
        <f t="shared" si="276"/>
        <v>0.1933</v>
      </c>
      <c r="EU98" s="204">
        <f t="shared" si="276"/>
        <v>0.19350000000000001</v>
      </c>
      <c r="EV98" s="183">
        <f t="shared" si="276"/>
        <v>0.1973</v>
      </c>
      <c r="EW98" s="162">
        <f t="shared" si="276"/>
        <v>0.1961</v>
      </c>
      <c r="EX98" s="243">
        <f t="shared" si="276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77">SUM(FK56, -FK57)</f>
        <v>0.2011</v>
      </c>
      <c r="FL98" s="162">
        <f t="shared" si="277"/>
        <v>0.21800000000000003</v>
      </c>
      <c r="FM98" s="204">
        <f t="shared" si="277"/>
        <v>0.20580000000000001</v>
      </c>
      <c r="FN98" s="183">
        <f t="shared" si="277"/>
        <v>0.20130000000000001</v>
      </c>
      <c r="FO98" s="162">
        <f t="shared" si="277"/>
        <v>0.2039</v>
      </c>
      <c r="FP98" s="204">
        <f t="shared" si="277"/>
        <v>0.21519999999999997</v>
      </c>
      <c r="FQ98" s="183">
        <f t="shared" si="277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78">SUM(GO53, -GO56)</f>
        <v>0.1394</v>
      </c>
      <c r="GP98" s="142">
        <f t="shared" si="278"/>
        <v>0.14990000000000001</v>
      </c>
      <c r="GQ98" s="116">
        <f t="shared" si="278"/>
        <v>0.15029999999999999</v>
      </c>
      <c r="GR98" s="175">
        <f t="shared" si="278"/>
        <v>0.1431</v>
      </c>
      <c r="GS98" s="116">
        <f t="shared" si="278"/>
        <v>0.15920000000000001</v>
      </c>
      <c r="GT98" s="116">
        <f t="shared" si="278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326">
        <f>SUM(IG52, -IG56)</f>
        <v>0.20399999999999999</v>
      </c>
      <c r="IH98" s="92">
        <f>SUM(IH51, -IH53)</f>
        <v>0.20979999999999999</v>
      </c>
      <c r="II98" s="175">
        <f>SUM(II52, -II56)</f>
        <v>0.20799999999999999</v>
      </c>
      <c r="IJ98" s="175">
        <f>SUM(IJ52, -IJ56)</f>
        <v>0.17949999999999999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330" t="s">
        <v>47</v>
      </c>
      <c r="IH99" s="32" t="s">
        <v>47</v>
      </c>
      <c r="II99" s="178" t="s">
        <v>47</v>
      </c>
      <c r="IJ99" s="178" t="s">
        <v>47</v>
      </c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79">SUM(BS56, -BS58)</f>
        <v>0.1308</v>
      </c>
      <c r="BT100" s="112">
        <f t="shared" si="279"/>
        <v>0.11999999999999998</v>
      </c>
      <c r="BU100" s="174">
        <f t="shared" si="279"/>
        <v>0.13389999999999999</v>
      </c>
      <c r="BV100" s="144">
        <f t="shared" si="279"/>
        <v>0.14529999999999998</v>
      </c>
      <c r="BW100" s="114">
        <f t="shared" si="279"/>
        <v>0.15360000000000001</v>
      </c>
      <c r="BX100" s="174">
        <f t="shared" si="279"/>
        <v>0.15440000000000001</v>
      </c>
      <c r="BY100" s="221">
        <f t="shared" si="279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80">SUM(EM52, -EM56)</f>
        <v>0.1613</v>
      </c>
      <c r="EN100" s="142">
        <f t="shared" si="280"/>
        <v>0.16400000000000001</v>
      </c>
      <c r="EO100" s="116">
        <f t="shared" si="280"/>
        <v>0.16200000000000001</v>
      </c>
      <c r="EP100" s="175">
        <f t="shared" si="280"/>
        <v>0.1633</v>
      </c>
      <c r="EQ100" s="142">
        <f t="shared" si="280"/>
        <v>0.1545</v>
      </c>
      <c r="ER100" s="116">
        <f t="shared" si="280"/>
        <v>0.14460000000000001</v>
      </c>
      <c r="ES100" s="175">
        <f t="shared" si="280"/>
        <v>0.1545</v>
      </c>
      <c r="ET100" s="142">
        <f t="shared" si="280"/>
        <v>0.15029999999999999</v>
      </c>
      <c r="EU100" s="116">
        <f t="shared" si="280"/>
        <v>0.13469999999999999</v>
      </c>
      <c r="EV100" s="175">
        <f t="shared" si="280"/>
        <v>0.10389999999999999</v>
      </c>
      <c r="EW100" s="142">
        <f t="shared" si="280"/>
        <v>0.11760000000000001</v>
      </c>
      <c r="EX100" s="116">
        <f t="shared" si="280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81">SUM(FK52, -FK56)</f>
        <v>0.18160000000000001</v>
      </c>
      <c r="FL100" s="142">
        <f t="shared" si="281"/>
        <v>0.16259999999999999</v>
      </c>
      <c r="FM100" s="116">
        <f t="shared" si="281"/>
        <v>0.15740000000000001</v>
      </c>
      <c r="FN100" s="175">
        <f t="shared" si="281"/>
        <v>0.1603</v>
      </c>
      <c r="FO100" s="142">
        <f t="shared" si="281"/>
        <v>0.17699999999999999</v>
      </c>
      <c r="FP100" s="116">
        <f t="shared" si="281"/>
        <v>0.16789999999999999</v>
      </c>
      <c r="FQ100" s="175">
        <f t="shared" si="281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282">SUM(HH53, -HH56)</f>
        <v>0.15909999999999999</v>
      </c>
      <c r="HI100" s="142">
        <f t="shared" si="282"/>
        <v>0.18540000000000001</v>
      </c>
      <c r="HJ100" s="116">
        <f t="shared" si="282"/>
        <v>0.1661</v>
      </c>
      <c r="HK100" s="175">
        <f t="shared" si="282"/>
        <v>0.15239999999999998</v>
      </c>
      <c r="HL100" s="142">
        <f t="shared" si="282"/>
        <v>0.14729999999999999</v>
      </c>
      <c r="HM100" s="116">
        <f t="shared" si="282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326">
        <f>SUM(IG52, -IG55)</f>
        <v>0.1842</v>
      </c>
      <c r="IH100" s="15">
        <f>SUM(IH52, -IH55)</f>
        <v>0.1928</v>
      </c>
      <c r="II100" s="175">
        <f>SUM(II52, -II55)</f>
        <v>0.19520000000000001</v>
      </c>
      <c r="IJ100" s="175">
        <f>SUM(IJ52, -IJ55)</f>
        <v>0.1633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330" t="s">
        <v>64</v>
      </c>
      <c r="IH101" s="32" t="s">
        <v>64</v>
      </c>
      <c r="II101" s="178" t="s">
        <v>64</v>
      </c>
      <c r="IJ101" s="195" t="s">
        <v>53</v>
      </c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83">SUM(BL57, -BL58)</f>
        <v>0.11630000000000001</v>
      </c>
      <c r="BM102" s="112">
        <f t="shared" si="283"/>
        <v>0.11269999999999999</v>
      </c>
      <c r="BN102" s="172">
        <f t="shared" si="283"/>
        <v>0.11739999999999999</v>
      </c>
      <c r="BO102" s="114">
        <f t="shared" si="283"/>
        <v>0.1109</v>
      </c>
      <c r="BP102" s="114">
        <f t="shared" si="283"/>
        <v>0.11410000000000001</v>
      </c>
      <c r="BQ102" s="114">
        <f t="shared" si="283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84">SUM(EC91, -EC98)</f>
        <v>0</v>
      </c>
      <c r="ED102" s="6">
        <f t="shared" si="284"/>
        <v>0</v>
      </c>
      <c r="EE102" s="6">
        <f t="shared" si="284"/>
        <v>0</v>
      </c>
      <c r="EF102" s="6">
        <f t="shared" si="284"/>
        <v>0</v>
      </c>
      <c r="EG102" s="6">
        <f t="shared" si="284"/>
        <v>0</v>
      </c>
      <c r="EH102" s="6">
        <f t="shared" si="284"/>
        <v>0</v>
      </c>
      <c r="EI102" s="6">
        <f t="shared" si="284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85">SUM(ER53, -ER56)</f>
        <v>0.11599999999999999</v>
      </c>
      <c r="ES102" s="175">
        <f t="shared" si="285"/>
        <v>0.13800000000000001</v>
      </c>
      <c r="ET102" s="142">
        <f t="shared" si="285"/>
        <v>0.1168</v>
      </c>
      <c r="EU102" s="116">
        <f t="shared" si="285"/>
        <v>0.11699999999999999</v>
      </c>
      <c r="EV102" s="175">
        <f t="shared" si="285"/>
        <v>0.1008</v>
      </c>
      <c r="EW102" s="142">
        <f t="shared" si="285"/>
        <v>0.10050000000000001</v>
      </c>
      <c r="EX102" s="116">
        <f t="shared" si="285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86">SUM(FO52, -FO55)</f>
        <v>0.17280000000000001</v>
      </c>
      <c r="FP102" s="116">
        <f t="shared" si="286"/>
        <v>0.16419999999999998</v>
      </c>
      <c r="FQ102" s="175">
        <f t="shared" si="286"/>
        <v>0.1719</v>
      </c>
      <c r="FR102" s="142">
        <f t="shared" si="286"/>
        <v>0.18870000000000001</v>
      </c>
      <c r="FS102" s="116">
        <f t="shared" si="286"/>
        <v>0.17300000000000001</v>
      </c>
      <c r="FT102" s="175">
        <f t="shared" si="286"/>
        <v>0.17009999999999997</v>
      </c>
      <c r="FU102" s="142">
        <f t="shared" si="286"/>
        <v>0.16879999999999998</v>
      </c>
      <c r="FV102" s="116">
        <f t="shared" si="286"/>
        <v>0.1638</v>
      </c>
      <c r="FW102" s="175">
        <f t="shared" si="286"/>
        <v>0.159</v>
      </c>
      <c r="FX102" s="142">
        <f t="shared" si="286"/>
        <v>0.1401</v>
      </c>
      <c r="FY102" s="116">
        <f t="shared" si="286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87">SUM(GV91, -GV98)</f>
        <v>0</v>
      </c>
      <c r="GW102" s="6">
        <f t="shared" si="287"/>
        <v>0</v>
      </c>
      <c r="GX102" s="6">
        <f t="shared" si="287"/>
        <v>0</v>
      </c>
      <c r="GY102" s="6">
        <f t="shared" si="287"/>
        <v>0</v>
      </c>
      <c r="GZ102" s="6">
        <f t="shared" si="287"/>
        <v>0</v>
      </c>
      <c r="HA102" s="6">
        <f t="shared" si="287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326">
        <f>SUM(IG52, -IG54)</f>
        <v>0.12509999999999999</v>
      </c>
      <c r="IH102" s="15">
        <f>SUM(IH52, -IH54)</f>
        <v>0.14450000000000002</v>
      </c>
      <c r="II102" s="175">
        <f>SUM(II52, -II54)</f>
        <v>0.14069999999999999</v>
      </c>
      <c r="IJ102" s="183">
        <f>SUM(IJ51, -IJ52)</f>
        <v>0.13919999999999999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88">SUM(JM91, -JM98)</f>
        <v>0</v>
      </c>
      <c r="JN102" s="6">
        <f t="shared" si="288"/>
        <v>0</v>
      </c>
      <c r="JO102" s="6">
        <f t="shared" si="288"/>
        <v>0</v>
      </c>
      <c r="JP102" s="6">
        <f t="shared" si="288"/>
        <v>0</v>
      </c>
      <c r="JQ102" s="6">
        <f t="shared" si="288"/>
        <v>0</v>
      </c>
      <c r="JR102" s="6">
        <f t="shared" si="288"/>
        <v>0</v>
      </c>
      <c r="JS102" s="6">
        <f t="shared" si="288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327" t="s">
        <v>53</v>
      </c>
      <c r="IH103" s="42" t="s">
        <v>42</v>
      </c>
      <c r="II103" s="178" t="s">
        <v>65</v>
      </c>
      <c r="IJ103" s="178" t="s">
        <v>64</v>
      </c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89">SUM(BE56, -BE58)</f>
        <v>0.1037</v>
      </c>
      <c r="BF104" s="162">
        <f t="shared" si="289"/>
        <v>0.1012</v>
      </c>
      <c r="BG104" s="204">
        <f t="shared" si="289"/>
        <v>0.10639999999999999</v>
      </c>
      <c r="BH104" s="174">
        <f t="shared" si="289"/>
        <v>0.1026</v>
      </c>
      <c r="BI104" s="144">
        <f t="shared" si="289"/>
        <v>0.10390000000000001</v>
      </c>
      <c r="BJ104" s="114">
        <f t="shared" si="289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90">SUM(ER52, -ER55)</f>
        <v>0.1143</v>
      </c>
      <c r="ES104" s="175">
        <f t="shared" si="290"/>
        <v>0.12440000000000001</v>
      </c>
      <c r="ET104" s="142">
        <f t="shared" si="290"/>
        <v>0.1167</v>
      </c>
      <c r="EU104" s="116">
        <f t="shared" si="290"/>
        <v>0.10249999999999999</v>
      </c>
      <c r="EV104" s="175">
        <f t="shared" si="290"/>
        <v>7.46E-2</v>
      </c>
      <c r="EW104" s="142">
        <f t="shared" si="290"/>
        <v>9.0200000000000002E-2</v>
      </c>
      <c r="EX104" s="116">
        <f t="shared" si="290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91">SUM(FO53, -FO56)</f>
        <v>0.15670000000000001</v>
      </c>
      <c r="FP104" s="116">
        <f t="shared" si="291"/>
        <v>0.14119999999999999</v>
      </c>
      <c r="FQ104" s="175">
        <f t="shared" si="291"/>
        <v>0.1249</v>
      </c>
      <c r="FR104" s="142">
        <f t="shared" si="291"/>
        <v>0.14000000000000001</v>
      </c>
      <c r="FS104" s="116">
        <f t="shared" si="291"/>
        <v>0.13289999999999999</v>
      </c>
      <c r="FT104" s="175">
        <f t="shared" si="291"/>
        <v>0.12759999999999999</v>
      </c>
      <c r="FU104" s="142">
        <f t="shared" si="291"/>
        <v>0.1278</v>
      </c>
      <c r="FV104" s="116">
        <f t="shared" si="291"/>
        <v>0.14069999999999999</v>
      </c>
      <c r="FW104" s="175">
        <f t="shared" si="291"/>
        <v>0.1326</v>
      </c>
      <c r="FX104" s="142">
        <f t="shared" si="291"/>
        <v>0.12809999999999999</v>
      </c>
      <c r="FY104" s="116">
        <f t="shared" si="291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332">
        <f>SUM(IG51, -IG52)</f>
        <v>0.1104</v>
      </c>
      <c r="IH104" s="15">
        <f>SUM(IH53, -IH56)</f>
        <v>0.1174</v>
      </c>
      <c r="II104" s="175">
        <f>SUM(II52, -II53)</f>
        <v>0.1237</v>
      </c>
      <c r="IJ104" s="175">
        <f>SUM(IJ52, -IJ54)</f>
        <v>0.11829999999999999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325" t="s">
        <v>42</v>
      </c>
      <c r="IH105" s="23" t="s">
        <v>53</v>
      </c>
      <c r="II105" s="195" t="s">
        <v>53</v>
      </c>
      <c r="IJ105" s="178" t="s">
        <v>65</v>
      </c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92">SUM(FH53, -FH55)</f>
        <v>0.1164</v>
      </c>
      <c r="FI106" s="142">
        <f t="shared" si="292"/>
        <v>0.11109999999999999</v>
      </c>
      <c r="FJ106" s="116">
        <f t="shared" si="292"/>
        <v>0.1169</v>
      </c>
      <c r="FK106" s="175">
        <f t="shared" si="292"/>
        <v>0.1477</v>
      </c>
      <c r="FL106" s="142">
        <f t="shared" si="292"/>
        <v>0.14050000000000001</v>
      </c>
      <c r="FM106" s="116">
        <f t="shared" si="292"/>
        <v>0.13020000000000001</v>
      </c>
      <c r="FN106" s="175">
        <f t="shared" si="292"/>
        <v>0.13250000000000001</v>
      </c>
      <c r="FO106" s="142">
        <f t="shared" si="292"/>
        <v>0.1525</v>
      </c>
      <c r="FP106" s="116">
        <f t="shared" si="292"/>
        <v>0.13749999999999998</v>
      </c>
      <c r="FQ106" s="175">
        <f t="shared" si="292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326">
        <f>SUM(IG53, -IG56)</f>
        <v>0.10429999999999999</v>
      </c>
      <c r="IH106" s="215">
        <f>SUM(IH51, -IH52)</f>
        <v>0.11549999999999999</v>
      </c>
      <c r="II106" s="183">
        <f>SUM(II51, -II52)</f>
        <v>0.1134</v>
      </c>
      <c r="IJ106" s="175">
        <f>SUM(IJ52, -IJ53)</f>
        <v>0.11129999999999998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330" t="s">
        <v>65</v>
      </c>
      <c r="IH107" s="42" t="s">
        <v>49</v>
      </c>
      <c r="II107" s="173" t="s">
        <v>42</v>
      </c>
      <c r="IJ107" s="173" t="s">
        <v>42</v>
      </c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3">SUM(EC97, -EC104)</f>
        <v>0</v>
      </c>
      <c r="ED108" s="6">
        <f t="shared" si="293"/>
        <v>0</v>
      </c>
      <c r="EE108" s="6">
        <f t="shared" si="293"/>
        <v>0</v>
      </c>
      <c r="EF108" s="6">
        <f t="shared" si="293"/>
        <v>0</v>
      </c>
      <c r="EG108" s="6">
        <f t="shared" si="293"/>
        <v>0</v>
      </c>
      <c r="EH108" s="6">
        <f t="shared" si="293"/>
        <v>0</v>
      </c>
      <c r="EI108" s="6">
        <f t="shared" si="293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94">SUM(FB53, -FB55)</f>
        <v>8.5100000000000009E-2</v>
      </c>
      <c r="FC108" s="414">
        <f t="shared" si="294"/>
        <v>8.0600000000000005E-2</v>
      </c>
      <c r="FD108" s="372">
        <f t="shared" si="294"/>
        <v>8.0499999999999988E-2</v>
      </c>
      <c r="FE108" s="415">
        <f t="shared" si="294"/>
        <v>9.7700000000000009E-2</v>
      </c>
      <c r="FF108" s="142">
        <f t="shared" si="294"/>
        <v>9.4500000000000001E-2</v>
      </c>
      <c r="FG108" s="116">
        <f t="shared" si="294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95">SUM(GV97, -GV104)</f>
        <v>0</v>
      </c>
      <c r="GW108" s="6">
        <f t="shared" si="295"/>
        <v>0</v>
      </c>
      <c r="GX108" s="6">
        <f t="shared" si="295"/>
        <v>0</v>
      </c>
      <c r="GY108" s="6">
        <f t="shared" si="295"/>
        <v>0</v>
      </c>
      <c r="GZ108" s="6">
        <f t="shared" si="295"/>
        <v>0</v>
      </c>
      <c r="HA108" s="6">
        <f t="shared" si="295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296">SUM(HF53, -HF55)</f>
        <v>9.6500000000000002E-2</v>
      </c>
      <c r="HG108" s="116">
        <f t="shared" si="296"/>
        <v>0.10729999999999999</v>
      </c>
      <c r="HH108" s="175">
        <f t="shared" si="296"/>
        <v>9.0200000000000002E-2</v>
      </c>
      <c r="HI108" s="142">
        <f t="shared" si="296"/>
        <v>0.12820000000000001</v>
      </c>
      <c r="HJ108" s="116">
        <f t="shared" si="296"/>
        <v>0.1273</v>
      </c>
      <c r="HK108" s="175">
        <f t="shared" si="296"/>
        <v>0.1042</v>
      </c>
      <c r="HL108" s="142">
        <f t="shared" si="296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326">
        <f>SUM(IG52, -IG53)</f>
        <v>9.9699999999999997E-2</v>
      </c>
      <c r="IH108" s="15">
        <f>SUM(IH53, -IH55)</f>
        <v>9.8500000000000004E-2</v>
      </c>
      <c r="II108" s="175">
        <f>SUM(II53, -II56)</f>
        <v>8.43E-2</v>
      </c>
      <c r="IJ108" s="175">
        <f>SUM(IJ53, -IJ56)</f>
        <v>6.8199999999999997E-2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97">SUM(JM97, -JM104)</f>
        <v>0</v>
      </c>
      <c r="JN108" s="6">
        <f t="shared" si="297"/>
        <v>0</v>
      </c>
      <c r="JO108" s="6">
        <f t="shared" si="297"/>
        <v>0</v>
      </c>
      <c r="JP108" s="6">
        <f t="shared" si="297"/>
        <v>0</v>
      </c>
      <c r="JQ108" s="6">
        <f t="shared" si="297"/>
        <v>0</v>
      </c>
      <c r="JR108" s="6">
        <f t="shared" si="297"/>
        <v>0</v>
      </c>
      <c r="JS108" s="6">
        <f t="shared" si="29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325" t="s">
        <v>49</v>
      </c>
      <c r="IH109" s="32" t="s">
        <v>65</v>
      </c>
      <c r="II109" s="173" t="s">
        <v>49</v>
      </c>
      <c r="IJ109" s="182" t="s">
        <v>41</v>
      </c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98">SUM(CX51, -CX53)</f>
        <v>7.51E-2</v>
      </c>
      <c r="CY110" s="175">
        <f>SUM(CY51, -CY54)</f>
        <v>6.6400000000000015E-2</v>
      </c>
      <c r="CZ110" s="144">
        <f t="shared" si="298"/>
        <v>5.7499999999999996E-2</v>
      </c>
      <c r="DA110" s="114">
        <f t="shared" si="298"/>
        <v>4.3099999999999986E-2</v>
      </c>
      <c r="DB110" s="172">
        <f t="shared" si="298"/>
        <v>5.4799999999999988E-2</v>
      </c>
      <c r="DC110" s="140">
        <f t="shared" si="29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99">SUM(EN54, -EN55)</f>
        <v>8.5300000000000001E-2</v>
      </c>
      <c r="EO110" s="116">
        <f t="shared" si="299"/>
        <v>9.2700000000000005E-2</v>
      </c>
      <c r="EP110" s="175">
        <f t="shared" si="299"/>
        <v>9.9199999999999997E-2</v>
      </c>
      <c r="EQ110" s="142">
        <f t="shared" si="299"/>
        <v>8.1199999999999994E-2</v>
      </c>
      <c r="ER110" s="116">
        <f t="shared" si="299"/>
        <v>6.25E-2</v>
      </c>
      <c r="ES110" s="175">
        <f t="shared" si="29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300">SUM(FO54, -FO55)</f>
        <v>9.4799999999999995E-2</v>
      </c>
      <c r="FP110" s="116">
        <f t="shared" si="300"/>
        <v>8.5999999999999993E-2</v>
      </c>
      <c r="FQ110" s="175">
        <f t="shared" si="300"/>
        <v>9.5299999999999996E-2</v>
      </c>
      <c r="FR110" s="142">
        <f t="shared" si="300"/>
        <v>0.12130000000000001</v>
      </c>
      <c r="FS110" s="116">
        <f t="shared" si="300"/>
        <v>9.8299999999999998E-2</v>
      </c>
      <c r="FT110" s="175">
        <f t="shared" si="300"/>
        <v>0.1055</v>
      </c>
      <c r="FU110" s="142">
        <f t="shared" si="300"/>
        <v>9.2599999999999988E-2</v>
      </c>
      <c r="FV110" s="116">
        <f t="shared" si="30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326">
        <f>SUM(IG53, -IG55)</f>
        <v>8.4499999999999992E-2</v>
      </c>
      <c r="IH110" s="15">
        <f>SUM(IH52, -IH53)</f>
        <v>9.4300000000000009E-2</v>
      </c>
      <c r="II110" s="175">
        <f>SUM(II53, -II55)</f>
        <v>7.1499999999999994E-2</v>
      </c>
      <c r="IJ110" s="175">
        <f>SUM(IJ54, -IJ56)</f>
        <v>6.1200000000000004E-2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329" t="s">
        <v>41</v>
      </c>
      <c r="IH111" s="36" t="s">
        <v>41</v>
      </c>
      <c r="II111" s="182" t="s">
        <v>41</v>
      </c>
      <c r="IJ111" s="173" t="s">
        <v>49</v>
      </c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301">SUM(FO52, -FO54)</f>
        <v>7.8E-2</v>
      </c>
      <c r="FP112" s="116">
        <f t="shared" si="301"/>
        <v>7.8199999999999992E-2</v>
      </c>
      <c r="FQ112" s="175">
        <f t="shared" si="301"/>
        <v>7.6599999999999988E-2</v>
      </c>
      <c r="FR112" s="142">
        <f t="shared" si="301"/>
        <v>6.7400000000000002E-2</v>
      </c>
      <c r="FS112" s="116">
        <f t="shared" si="301"/>
        <v>7.4700000000000003E-2</v>
      </c>
      <c r="FT112" s="175">
        <f t="shared" si="301"/>
        <v>6.4599999999999991E-2</v>
      </c>
      <c r="FU112" s="142">
        <f t="shared" si="301"/>
        <v>7.619999999999999E-2</v>
      </c>
      <c r="FV112" s="116">
        <f t="shared" si="30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302">SUM(GE54, -GE56)</f>
        <v>9.11E-2</v>
      </c>
      <c r="GF112" s="175">
        <f t="shared" si="302"/>
        <v>7.1899999999999992E-2</v>
      </c>
      <c r="GG112" s="220">
        <f t="shared" si="302"/>
        <v>7.22E-2</v>
      </c>
      <c r="GH112" s="15">
        <f t="shared" si="302"/>
        <v>6.1199999999999997E-2</v>
      </c>
      <c r="GI112" s="147">
        <f t="shared" si="302"/>
        <v>7.9300000000000009E-2</v>
      </c>
      <c r="GJ112" s="142">
        <f t="shared" si="302"/>
        <v>8.5199999999999998E-2</v>
      </c>
      <c r="GK112" s="116">
        <f t="shared" si="30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326">
        <f>SUM(IG54, -IG56)</f>
        <v>7.8899999999999998E-2</v>
      </c>
      <c r="IH112" s="15">
        <f>SUM(IH54, -IH56)</f>
        <v>6.7199999999999996E-2</v>
      </c>
      <c r="II112" s="175">
        <f>SUM(II54, -II56)</f>
        <v>6.7299999999999999E-2</v>
      </c>
      <c r="IJ112" s="175">
        <f>SUM(IJ53, -IJ55)</f>
        <v>5.2000000000000005E-2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329" t="s">
        <v>48</v>
      </c>
      <c r="IH113" s="42" t="s">
        <v>68</v>
      </c>
      <c r="II113" s="182" t="s">
        <v>48</v>
      </c>
      <c r="IJ113" s="182" t="s">
        <v>48</v>
      </c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303">SUM(BE55, -BE57)</f>
        <v>4.1400000000000006E-2</v>
      </c>
      <c r="BF114" s="140">
        <f t="shared" si="303"/>
        <v>3.209999999999999E-2</v>
      </c>
      <c r="BG114" s="112">
        <f t="shared" si="303"/>
        <v>3.8699999999999998E-2</v>
      </c>
      <c r="BH114" s="269">
        <f t="shared" si="303"/>
        <v>3.3799999999999997E-2</v>
      </c>
      <c r="BI114" s="242">
        <f t="shared" si="303"/>
        <v>3.5799999999999998E-2</v>
      </c>
      <c r="BJ114" s="243">
        <f t="shared" si="30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304">SUM(DF57, -DF58)</f>
        <v>3.1200000000000006E-2</v>
      </c>
      <c r="DG114" s="112">
        <f t="shared" si="304"/>
        <v>3.4299999999999997E-2</v>
      </c>
      <c r="DH114" s="172">
        <f t="shared" si="304"/>
        <v>2.9399999999999982E-2</v>
      </c>
      <c r="DI114" s="140">
        <f t="shared" si="304"/>
        <v>3.8200000000000012E-2</v>
      </c>
      <c r="DJ114" s="112">
        <f t="shared" si="304"/>
        <v>3.7900000000000017E-2</v>
      </c>
      <c r="DK114" s="172">
        <f t="shared" si="304"/>
        <v>4.4700000000000017E-2</v>
      </c>
      <c r="DL114" s="112">
        <f t="shared" si="304"/>
        <v>3.8000000000000006E-2</v>
      </c>
      <c r="DM114" s="112">
        <f t="shared" si="304"/>
        <v>3.4100000000000019E-2</v>
      </c>
      <c r="DN114" s="331">
        <f t="shared" si="30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305">SUM(FQ52, -FQ53)</f>
        <v>4.7199999999999992E-2</v>
      </c>
      <c r="FR114" s="140">
        <f t="shared" si="305"/>
        <v>6.1700000000000005E-2</v>
      </c>
      <c r="FS114" s="112">
        <f t="shared" si="305"/>
        <v>6.5000000000000016E-2</v>
      </c>
      <c r="FT114" s="172">
        <f t="shared" si="305"/>
        <v>5.5299999999999988E-2</v>
      </c>
      <c r="FU114" s="140">
        <f t="shared" si="305"/>
        <v>6.4299999999999982E-2</v>
      </c>
      <c r="FV114" s="112">
        <f t="shared" si="305"/>
        <v>4.9299999999999997E-2</v>
      </c>
      <c r="FW114" s="172">
        <f t="shared" si="30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306">SUM(GE54, -GE55)</f>
        <v>8.0500000000000002E-2</v>
      </c>
      <c r="GF114" s="175">
        <f t="shared" si="306"/>
        <v>6.2199999999999998E-2</v>
      </c>
      <c r="GG114" s="220">
        <f t="shared" si="306"/>
        <v>6.4699999999999994E-2</v>
      </c>
      <c r="GH114" s="15">
        <f t="shared" si="306"/>
        <v>5.9499999999999997E-2</v>
      </c>
      <c r="GI114" s="147">
        <f t="shared" si="306"/>
        <v>7.7800000000000008E-2</v>
      </c>
      <c r="GJ114" s="142">
        <f t="shared" si="306"/>
        <v>8.3300000000000013E-2</v>
      </c>
      <c r="GK114" s="116">
        <f t="shared" si="306"/>
        <v>8.0199999999999994E-2</v>
      </c>
      <c r="GL114" s="175">
        <f t="shared" si="30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307">SUM(HT54, -HT55)</f>
        <v>4.5999999999999999E-2</v>
      </c>
      <c r="HU114" s="142">
        <f t="shared" si="307"/>
        <v>5.74E-2</v>
      </c>
      <c r="HV114" s="116">
        <f t="shared" si="307"/>
        <v>5.04E-2</v>
      </c>
      <c r="HW114" s="175">
        <f t="shared" si="307"/>
        <v>4.9000000000000002E-2</v>
      </c>
      <c r="HX114" s="142">
        <f t="shared" si="307"/>
        <v>0.06</v>
      </c>
      <c r="HY114" s="116">
        <f t="shared" si="307"/>
        <v>6.25E-2</v>
      </c>
      <c r="HZ114" s="175">
        <f t="shared" si="307"/>
        <v>7.0499999999999993E-2</v>
      </c>
      <c r="IA114" s="142">
        <f t="shared" si="307"/>
        <v>6.0600000000000001E-2</v>
      </c>
      <c r="IB114" s="116">
        <f t="shared" si="307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326">
        <f>SUM(IG54, -IG55)</f>
        <v>5.91E-2</v>
      </c>
      <c r="IH114" s="89">
        <f>SUM(IH53, -IH54)</f>
        <v>5.0200000000000002E-2</v>
      </c>
      <c r="II114" s="175">
        <f>SUM(II54, -II55)</f>
        <v>5.45E-2</v>
      </c>
      <c r="IJ114" s="175">
        <f>SUM(IJ54, -IJ55)</f>
        <v>4.5000000000000005E-2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344" t="s">
        <v>57</v>
      </c>
      <c r="IH115" s="36" t="s">
        <v>48</v>
      </c>
      <c r="II115" s="180" t="s">
        <v>57</v>
      </c>
      <c r="IJ115" s="180" t="s">
        <v>57</v>
      </c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08">SUM(EC105, -EC112)</f>
        <v>0</v>
      </c>
      <c r="ED116" s="6">
        <f t="shared" si="308"/>
        <v>0</v>
      </c>
      <c r="EE116" s="6">
        <f t="shared" si="308"/>
        <v>0</v>
      </c>
      <c r="EF116" s="6">
        <f t="shared" si="308"/>
        <v>0</v>
      </c>
      <c r="EG116" s="6">
        <f t="shared" si="308"/>
        <v>0</v>
      </c>
      <c r="EH116" s="6">
        <f t="shared" si="308"/>
        <v>0</v>
      </c>
      <c r="EI116" s="6">
        <f t="shared" si="308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309">SUM(GV105, -GV112)</f>
        <v>0</v>
      </c>
      <c r="GW116" s="6">
        <f t="shared" si="309"/>
        <v>0</v>
      </c>
      <c r="GX116" s="6">
        <f t="shared" si="309"/>
        <v>0</v>
      </c>
      <c r="GY116" s="6">
        <f t="shared" si="309"/>
        <v>0</v>
      </c>
      <c r="GZ116" s="6">
        <f t="shared" si="309"/>
        <v>0</v>
      </c>
      <c r="HA116" s="6">
        <f t="shared" si="309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332">
        <f>SUM(IG57, -IG58)</f>
        <v>5.5400000000000005E-2</v>
      </c>
      <c r="IH116" s="15">
        <f>SUM(IH54, -IH55)</f>
        <v>4.8299999999999996E-2</v>
      </c>
      <c r="II116" s="183">
        <f>SUM(II57, -II58)</f>
        <v>4.1399999999999992E-2</v>
      </c>
      <c r="IJ116" s="183">
        <f>SUM(IJ57, -IJ58)</f>
        <v>3.3799999999999997E-2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10">SUM(JM105, -JM112)</f>
        <v>0</v>
      </c>
      <c r="JN116" s="6">
        <f t="shared" si="310"/>
        <v>0</v>
      </c>
      <c r="JO116" s="6">
        <f t="shared" si="310"/>
        <v>0</v>
      </c>
      <c r="JP116" s="6">
        <f t="shared" si="310"/>
        <v>0</v>
      </c>
      <c r="JQ116" s="6">
        <f t="shared" si="310"/>
        <v>0</v>
      </c>
      <c r="JR116" s="6">
        <f t="shared" si="310"/>
        <v>0</v>
      </c>
      <c r="JS116" s="6">
        <f t="shared" si="310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325" t="s">
        <v>68</v>
      </c>
      <c r="IH117" s="27" t="s">
        <v>57</v>
      </c>
      <c r="II117" s="173" t="s">
        <v>68</v>
      </c>
      <c r="IJ117" s="179" t="s">
        <v>36</v>
      </c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331">
        <f>SUM(IG53, -IG54)</f>
        <v>2.5399999999999992E-2</v>
      </c>
      <c r="IH118" s="215">
        <f>SUM(IH57, -IH58)</f>
        <v>4.6200000000000019E-2</v>
      </c>
      <c r="II118" s="172">
        <f>SUM(II53, -II54)</f>
        <v>1.6999999999999994E-2</v>
      </c>
      <c r="IJ118" s="172">
        <f>SUM(IJ55, -IJ56)</f>
        <v>1.6199999999999999E-2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335" t="s">
        <v>36</v>
      </c>
      <c r="IH119" s="18" t="s">
        <v>36</v>
      </c>
      <c r="II119" s="179" t="s">
        <v>36</v>
      </c>
      <c r="IJ119" s="173" t="s">
        <v>68</v>
      </c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11">SUM(AM56, -AM57)</f>
        <v>1.6199999999999992E-2</v>
      </c>
      <c r="AN120" s="242">
        <f t="shared" si="311"/>
        <v>1.1999999999999927E-3</v>
      </c>
      <c r="AO120" s="243">
        <f t="shared" si="311"/>
        <v>1.1200000000000002E-2</v>
      </c>
      <c r="AP120" s="269">
        <f t="shared" si="311"/>
        <v>5.3999999999999881E-3</v>
      </c>
      <c r="AQ120" s="242">
        <f t="shared" si="311"/>
        <v>8.3000000000000018E-3</v>
      </c>
      <c r="AR120" s="243">
        <f t="shared" si="311"/>
        <v>1.1000000000000038E-3</v>
      </c>
      <c r="AS120" s="269">
        <f t="shared" si="311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12">SUM(CR53, -CR54)</f>
        <v>6.6999999999999976E-3</v>
      </c>
      <c r="CS120" s="174">
        <f t="shared" si="312"/>
        <v>9.099999999999997E-3</v>
      </c>
      <c r="CT120" s="162">
        <f t="shared" si="312"/>
        <v>3.4000000000000002E-3</v>
      </c>
      <c r="CU120" s="204">
        <f t="shared" si="312"/>
        <v>1.0500000000000009E-2</v>
      </c>
      <c r="CV120" s="183">
        <f t="shared" si="312"/>
        <v>1.2800000000000006E-2</v>
      </c>
      <c r="CW120" s="162">
        <f t="shared" si="312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13">SUM(FC53, -FC54)</f>
        <v>3.6000000000000004E-2</v>
      </c>
      <c r="FD120" s="380">
        <f t="shared" si="313"/>
        <v>3.1399999999999997E-2</v>
      </c>
      <c r="FE120" s="431">
        <f t="shared" si="313"/>
        <v>2.3800000000000002E-2</v>
      </c>
      <c r="FF120" s="144">
        <f t="shared" si="313"/>
        <v>2.3400000000000004E-2</v>
      </c>
      <c r="FG120" s="114">
        <f t="shared" si="313"/>
        <v>1.8700000000000008E-2</v>
      </c>
      <c r="FH120" s="174">
        <f t="shared" si="313"/>
        <v>3.2399999999999998E-2</v>
      </c>
      <c r="FI120" s="144">
        <f t="shared" si="313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14">SUM(FY53, -FY54)</f>
        <v>1.77E-2</v>
      </c>
      <c r="FZ120" s="174">
        <f t="shared" si="314"/>
        <v>1.0800000000000004E-2</v>
      </c>
      <c r="GA120" s="144">
        <f t="shared" si="314"/>
        <v>1.9999999999999997E-2</v>
      </c>
      <c r="GB120" s="114">
        <f t="shared" si="314"/>
        <v>2.4199999999999999E-2</v>
      </c>
      <c r="GC120" s="174">
        <f t="shared" si="314"/>
        <v>2.6299999999999997E-2</v>
      </c>
      <c r="GD120" s="144">
        <f t="shared" si="314"/>
        <v>2.3899999999999998E-2</v>
      </c>
      <c r="GE120" s="204">
        <f>SUM(GE57, -GE58)</f>
        <v>6.8999999999999895E-3</v>
      </c>
      <c r="GF120" s="183">
        <f t="shared" ref="GF120:GK120" si="315">SUM(GF55, -GF56)</f>
        <v>9.7000000000000003E-3</v>
      </c>
      <c r="GG120" s="230">
        <f t="shared" si="315"/>
        <v>7.4999999999999997E-3</v>
      </c>
      <c r="GH120" s="215">
        <f t="shared" si="315"/>
        <v>1.7000000000000001E-3</v>
      </c>
      <c r="GI120" s="232">
        <f t="shared" si="315"/>
        <v>1.5000000000000013E-3</v>
      </c>
      <c r="GJ120" s="162">
        <f t="shared" si="315"/>
        <v>1.8999999999999989E-3</v>
      </c>
      <c r="GK120" s="204">
        <f t="shared" si="315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16">SUM(HK53, -HK54)</f>
        <v>1.21E-2</v>
      </c>
      <c r="HL120" s="162">
        <f t="shared" si="316"/>
        <v>7.0999999999999952E-3</v>
      </c>
      <c r="HM120" s="204">
        <f t="shared" si="316"/>
        <v>2.1999999999999999E-2</v>
      </c>
      <c r="HN120" s="183">
        <f t="shared" si="316"/>
        <v>3.4700000000000002E-2</v>
      </c>
      <c r="HO120" s="162">
        <f t="shared" si="316"/>
        <v>3.0800000000000008E-2</v>
      </c>
      <c r="HP120" s="204">
        <f t="shared" si="316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>SUM(ID55, -ID56)</f>
        <v>8.0000000000000036E-4</v>
      </c>
      <c r="IE120" s="215">
        <f>SUM(IE55, -IE56)</f>
        <v>2.0400000000000001E-2</v>
      </c>
      <c r="IF120" s="183">
        <f>SUM(IF55, -IF56)</f>
        <v>7.5999999999999991E-3</v>
      </c>
      <c r="IG120" s="331">
        <f>SUM(IG55, -IG56)</f>
        <v>1.9799999999999998E-2</v>
      </c>
      <c r="IH120" s="89">
        <f>SUM(IH55, -IH56)</f>
        <v>1.89E-2</v>
      </c>
      <c r="II120" s="172">
        <f>SUM(II55, -II56)</f>
        <v>1.2799999999999999E-2</v>
      </c>
      <c r="IJ120" s="172">
        <f>SUM(IJ53, -IJ54)</f>
        <v>6.9999999999999993E-3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31">
        <v>5.8400000000000001E-2</v>
      </c>
      <c r="IC124" s="31">
        <v>9.4799999999999995E-2</v>
      </c>
      <c r="ID124" s="15"/>
      <c r="IE124" s="15"/>
      <c r="IF124" s="31">
        <v>9.7699999999999995E-2</v>
      </c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16">
        <v>5.3600000000000002E-2</v>
      </c>
      <c r="IC125" s="16">
        <v>6.8000000000000005E-2</v>
      </c>
      <c r="ID125" s="6" t="s">
        <v>62</v>
      </c>
      <c r="IE125" s="6"/>
      <c r="IF125" s="16">
        <v>7.6300000000000007E-2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MIN(IJ87:IJ95,IJ93:IJ100,IJ101:IJ102,IJ108:IJ109,IJ113:IJ115,IJ119:IJ120,IJ118)</f>
        <v>6.9999999999999993E-3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22">
        <v>4.7300000000000002E-2</v>
      </c>
      <c r="IC126" s="22">
        <v>3.9899999999999998E-2</v>
      </c>
      <c r="IE126" s="6"/>
      <c r="IF126" s="22">
        <v>6.1199999999999997E-2</v>
      </c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7">
        <v>2.0799999999999999E-2</v>
      </c>
      <c r="IC127" s="41">
        <v>9.1999999999999998E-3</v>
      </c>
      <c r="ID127" s="6" t="s">
        <v>62</v>
      </c>
      <c r="IE127" s="6"/>
      <c r="IF127" s="7">
        <v>5.4999999999999997E-3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41">
        <v>-3.5000000000000001E-3</v>
      </c>
      <c r="IC128" s="7">
        <v>2.3999999999999998E-3</v>
      </c>
      <c r="ID128" t="s">
        <v>62</v>
      </c>
      <c r="IE128" s="6"/>
      <c r="IF128" s="41">
        <v>-1.43E-2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48">
        <v>-4.4200000000000003E-2</v>
      </c>
      <c r="IC129" s="35">
        <v>-5.4699999999999999E-2</v>
      </c>
      <c r="ID129" s="6"/>
      <c r="IE129" s="6"/>
      <c r="IF129" s="35">
        <v>-5.1999999999999998E-2</v>
      </c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MIN(IJ96,IJ103,IJ107,IJ110,IJ116,IJ117,IJ121,IJ122)</f>
        <v>3.3799999999999997E-2</v>
      </c>
      <c r="IX129" s="52">
        <f>AVERAGE(IK94,IK101,IK107,IK112,IK116,IK119,IK121,IK122)</f>
        <v>10892.75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88">
        <v>-5.6000000000000001E-2</v>
      </c>
      <c r="IC130" s="88">
        <v>-7.0000000000000007E-2</v>
      </c>
      <c r="ID130" s="6"/>
      <c r="IE130" s="6"/>
      <c r="IF130" s="88">
        <v>-8.1500000000000003E-2</v>
      </c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35">
        <v>-7.6399999999999996E-2</v>
      </c>
      <c r="IC131" s="48">
        <v>-8.9599999999999999E-2</v>
      </c>
      <c r="ID131" s="6" t="s">
        <v>62</v>
      </c>
      <c r="IE131" s="10"/>
      <c r="IF131" s="48">
        <v>-9.11E-2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300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262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00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06">
        <v>8.6199999999999999E-2</v>
      </c>
      <c r="IH136" s="31">
        <v>9.3100000000000002E-2</v>
      </c>
      <c r="II136" s="31">
        <v>9.7699999999999995E-2</v>
      </c>
      <c r="IJ136" s="16">
        <v>8.4599999999999995E-2</v>
      </c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05">
        <v>7.5800000000000006E-2</v>
      </c>
      <c r="IH137" s="16">
        <v>7.4099999999999999E-2</v>
      </c>
      <c r="II137" s="16">
        <v>7.6300000000000007E-2</v>
      </c>
      <c r="IJ137" s="31">
        <v>7.4099999999999999E-2</v>
      </c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08">
        <v>4.6699999999999998E-2</v>
      </c>
      <c r="IH138" s="22">
        <v>5.8700000000000002E-2</v>
      </c>
      <c r="II138" s="22">
        <v>6.1199999999999997E-2</v>
      </c>
      <c r="IJ138" s="22">
        <v>6.3399999999999998E-2</v>
      </c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03">
        <v>-2E-3</v>
      </c>
      <c r="IH139" s="41">
        <v>8.6999999999999994E-3</v>
      </c>
      <c r="II139" s="7">
        <v>5.4999999999999997E-3</v>
      </c>
      <c r="IJ139" s="7">
        <v>1.04E-2</v>
      </c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02">
        <v>-3.5999999999999999E-3</v>
      </c>
      <c r="IH140" s="7">
        <v>-2.8E-3</v>
      </c>
      <c r="II140" s="41">
        <v>-1.43E-2</v>
      </c>
      <c r="IJ140" s="41">
        <v>-2.5499999999999998E-2</v>
      </c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07">
        <v>-4.7899999999999998E-2</v>
      </c>
      <c r="IH141" s="35">
        <v>-6.0400000000000002E-2</v>
      </c>
      <c r="II141" s="35">
        <v>-5.1999999999999998E-2</v>
      </c>
      <c r="IJ141" s="35">
        <v>-5.3199999999999997E-2</v>
      </c>
      <c r="IK141" s="35"/>
      <c r="IL141" s="35"/>
      <c r="IM141" s="35"/>
      <c r="IN141" s="35"/>
      <c r="IO141" s="35"/>
      <c r="IP141" s="35"/>
      <c r="IQ141" s="35"/>
      <c r="IR141" s="35"/>
      <c r="IS141" s="35"/>
      <c r="IT141" s="35"/>
      <c r="IU141" s="35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04">
        <v>-6.5799999999999997E-2</v>
      </c>
      <c r="IH142" s="88">
        <v>-7.85E-2</v>
      </c>
      <c r="II142" s="88">
        <v>-8.1500000000000003E-2</v>
      </c>
      <c r="IJ142" s="88">
        <v>-7.4999999999999997E-2</v>
      </c>
      <c r="IK142" s="88"/>
      <c r="IL142" s="88"/>
      <c r="IM142" s="88"/>
      <c r="IN142" s="88"/>
      <c r="IO142" s="88"/>
      <c r="IP142" s="88"/>
      <c r="IQ142" s="88"/>
      <c r="IR142" s="88"/>
      <c r="IS142" s="88"/>
      <c r="IT142" s="88"/>
      <c r="IU142" s="88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01">
        <v>-8.9399999999999993E-2</v>
      </c>
      <c r="IH143" s="48">
        <v>-9.2899999999999996E-2</v>
      </c>
      <c r="II143" s="48">
        <v>-9.11E-2</v>
      </c>
      <c r="IJ143" s="48">
        <v>-7.6999999999999999E-2</v>
      </c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10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57">
        <v>7.7999999999999996E-3</v>
      </c>
      <c r="IH145" s="453">
        <v>1.23E-2</v>
      </c>
      <c r="II145" s="458">
        <v>8.3999999999999995E-3</v>
      </c>
      <c r="IJ145" s="446">
        <v>1.41E-2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53">
        <v>-1.2800000000000001E-2</v>
      </c>
      <c r="IH146" s="368">
        <v>-1.2699999999999999E-2</v>
      </c>
      <c r="II146" s="444">
        <v>-2.4799999999999999E-2</v>
      </c>
      <c r="IJ146" s="455">
        <v>-2.3599999999999999E-2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  <c r="II147" s="367">
        <v>2.1299999999999999E-2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70" t="s">
        <v>62</v>
      </c>
      <c r="IE148" s="468" t="s">
        <v>62</v>
      </c>
      <c r="IF148" s="464">
        <v>-4.5400000000000003E-2</v>
      </c>
      <c r="IG148" s="468" t="s">
        <v>62</v>
      </c>
      <c r="IH148" s="468" t="s">
        <v>62</v>
      </c>
      <c r="II148" s="454">
        <v>-2.53E-2</v>
      </c>
      <c r="IJ148" s="468" t="s">
        <v>62</v>
      </c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324">
        <v>80.209999999999994</v>
      </c>
      <c r="IH149" s="214">
        <v>80.319999999999993</v>
      </c>
      <c r="II149" s="258">
        <v>80.36</v>
      </c>
      <c r="IJ149" s="258">
        <v>126.48</v>
      </c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330" t="s">
        <v>63</v>
      </c>
      <c r="IH150" s="32" t="s">
        <v>63</v>
      </c>
      <c r="II150" s="178" t="s">
        <v>63</v>
      </c>
      <c r="IJ150" s="179" t="s">
        <v>46</v>
      </c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17">SUM(BS136, -BS143)</f>
        <v>3.2199999999999999E-2</v>
      </c>
      <c r="BT151" s="116">
        <f t="shared" si="317"/>
        <v>4.6799999999999994E-2</v>
      </c>
      <c r="BU151" s="175">
        <f t="shared" si="317"/>
        <v>6.4299999999999996E-2</v>
      </c>
      <c r="BV151" s="142">
        <f t="shared" si="317"/>
        <v>8.9200000000000002E-2</v>
      </c>
      <c r="BW151" s="116">
        <f t="shared" si="317"/>
        <v>8.8700000000000001E-2</v>
      </c>
      <c r="BX151" s="175">
        <f t="shared" si="317"/>
        <v>8.77E-2</v>
      </c>
      <c r="BY151" s="220">
        <f t="shared" si="317"/>
        <v>8.2400000000000001E-2</v>
      </c>
      <c r="BZ151" s="15">
        <f t="shared" si="317"/>
        <v>9.1600000000000001E-2</v>
      </c>
      <c r="CA151" s="147">
        <f t="shared" si="317"/>
        <v>9.0400000000000008E-2</v>
      </c>
      <c r="CB151" s="142">
        <f t="shared" si="317"/>
        <v>0.15129999999999999</v>
      </c>
      <c r="CC151" s="116">
        <f t="shared" si="317"/>
        <v>0.15250000000000002</v>
      </c>
      <c r="CD151" s="175">
        <f t="shared" si="317"/>
        <v>0.184</v>
      </c>
      <c r="CE151" s="142">
        <f t="shared" si="317"/>
        <v>0.1986</v>
      </c>
      <c r="CF151" s="116">
        <f t="shared" si="317"/>
        <v>0.18729999999999999</v>
      </c>
      <c r="CG151" s="175">
        <f t="shared" si="317"/>
        <v>0.19839999999999999</v>
      </c>
      <c r="CH151" s="142">
        <f t="shared" si="317"/>
        <v>0.20330000000000001</v>
      </c>
      <c r="CI151" s="116">
        <f t="shared" si="317"/>
        <v>0.2079</v>
      </c>
      <c r="CJ151" s="175">
        <f t="shared" si="317"/>
        <v>0.20080000000000001</v>
      </c>
      <c r="CK151" s="142">
        <f t="shared" si="317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18">SUM(CN136, -CN143)</f>
        <v>0.214</v>
      </c>
      <c r="CO151" s="116">
        <f t="shared" si="318"/>
        <v>0.21229999999999999</v>
      </c>
      <c r="CP151" s="175">
        <f t="shared" si="318"/>
        <v>0.2079</v>
      </c>
      <c r="CQ151" s="142">
        <f t="shared" si="318"/>
        <v>0.1575</v>
      </c>
      <c r="CR151" s="116">
        <f t="shared" si="318"/>
        <v>0.1694</v>
      </c>
      <c r="CS151" s="175">
        <f t="shared" si="318"/>
        <v>0.1953</v>
      </c>
      <c r="CT151" s="140">
        <f t="shared" si="318"/>
        <v>0.17520000000000002</v>
      </c>
      <c r="CU151" s="116">
        <f t="shared" si="318"/>
        <v>0.1759</v>
      </c>
      <c r="CV151" s="175">
        <f t="shared" si="318"/>
        <v>0.1782</v>
      </c>
      <c r="CW151" s="142">
        <f t="shared" si="318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19">SUM(CZ136, -CZ143)</f>
        <v>0.14529999999999998</v>
      </c>
      <c r="DA151" s="112">
        <f t="shared" si="319"/>
        <v>0.14479999999999998</v>
      </c>
      <c r="DB151" s="175">
        <f t="shared" si="319"/>
        <v>0.14679999999999999</v>
      </c>
      <c r="DC151" s="142">
        <f t="shared" si="319"/>
        <v>0.1696</v>
      </c>
      <c r="DD151" s="116">
        <f t="shared" si="319"/>
        <v>0.17349999999999999</v>
      </c>
      <c r="DE151" s="172">
        <f t="shared" si="319"/>
        <v>0.1449</v>
      </c>
      <c r="DF151" s="140">
        <f t="shared" si="319"/>
        <v>0.16470000000000001</v>
      </c>
      <c r="DG151" s="112">
        <f t="shared" si="319"/>
        <v>0.15709999999999999</v>
      </c>
      <c r="DH151" s="172">
        <f t="shared" si="319"/>
        <v>0.16420000000000001</v>
      </c>
      <c r="DI151" s="142">
        <f t="shared" si="319"/>
        <v>0.16120000000000001</v>
      </c>
      <c r="DJ151" s="112">
        <f t="shared" si="319"/>
        <v>0.17860000000000001</v>
      </c>
      <c r="DK151" s="175">
        <f t="shared" si="319"/>
        <v>0.19020000000000001</v>
      </c>
      <c r="DL151" s="116">
        <f t="shared" si="319"/>
        <v>0.1643</v>
      </c>
      <c r="DM151" s="112">
        <f t="shared" si="319"/>
        <v>0.1678</v>
      </c>
      <c r="DN151" s="331">
        <f t="shared" si="319"/>
        <v>0.1502</v>
      </c>
      <c r="DO151" s="342">
        <f>SUM(DO136, -DO143,)</f>
        <v>0</v>
      </c>
      <c r="DP151" s="111">
        <f t="shared" ref="DP151:DZ151" si="320">SUM(DP136, -DP143)</f>
        <v>0.17080000000000001</v>
      </c>
      <c r="DQ151" s="171">
        <f t="shared" si="320"/>
        <v>0.19900000000000001</v>
      </c>
      <c r="DR151" s="149">
        <f t="shared" si="320"/>
        <v>0.2175</v>
      </c>
      <c r="DS151" s="111">
        <f t="shared" si="320"/>
        <v>0.25130000000000002</v>
      </c>
      <c r="DT151" s="171">
        <f t="shared" si="320"/>
        <v>0.25900000000000001</v>
      </c>
      <c r="DU151" s="149">
        <f t="shared" si="320"/>
        <v>0.25219999999999998</v>
      </c>
      <c r="DV151" s="111">
        <f t="shared" si="320"/>
        <v>0.30459999999999998</v>
      </c>
      <c r="DW151" s="171">
        <f t="shared" si="320"/>
        <v>0.32619999999999999</v>
      </c>
      <c r="DX151" s="111">
        <f t="shared" si="320"/>
        <v>0.29630000000000001</v>
      </c>
      <c r="DY151" s="111">
        <f t="shared" si="320"/>
        <v>0.30780000000000002</v>
      </c>
      <c r="DZ151" s="111">
        <f t="shared" si="32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21">SUM(EC136, -EC143)</f>
        <v>0</v>
      </c>
      <c r="ED151" s="6">
        <f t="shared" si="321"/>
        <v>0</v>
      </c>
      <c r="EE151" s="6">
        <f t="shared" si="321"/>
        <v>0</v>
      </c>
      <c r="EF151" s="6">
        <f t="shared" si="321"/>
        <v>0</v>
      </c>
      <c r="EG151" s="6">
        <f t="shared" si="321"/>
        <v>0</v>
      </c>
      <c r="EH151" s="6">
        <f t="shared" si="321"/>
        <v>0</v>
      </c>
      <c r="EI151" s="6">
        <f t="shared" si="321"/>
        <v>0</v>
      </c>
      <c r="EK151" s="142">
        <f t="shared" ref="EK151:EX151" si="322">SUM(EK136, -EK143)</f>
        <v>5.45E-2</v>
      </c>
      <c r="EL151" s="204">
        <f t="shared" si="322"/>
        <v>6.4100000000000004E-2</v>
      </c>
      <c r="EM151" s="175">
        <f t="shared" si="322"/>
        <v>7.7100000000000002E-2</v>
      </c>
      <c r="EN151" s="140">
        <f t="shared" si="322"/>
        <v>7.7899999999999997E-2</v>
      </c>
      <c r="EO151" s="116">
        <f t="shared" si="322"/>
        <v>8.8499999999999995E-2</v>
      </c>
      <c r="EP151" s="172">
        <f t="shared" si="322"/>
        <v>0.10680000000000001</v>
      </c>
      <c r="EQ151" s="142">
        <f t="shared" si="322"/>
        <v>0.1021</v>
      </c>
      <c r="ER151" s="116">
        <f t="shared" si="322"/>
        <v>0.10980000000000001</v>
      </c>
      <c r="ES151" s="175">
        <f t="shared" si="322"/>
        <v>0.114</v>
      </c>
      <c r="ET151" s="142">
        <f t="shared" si="322"/>
        <v>0.1217</v>
      </c>
      <c r="EU151" s="116">
        <f t="shared" si="322"/>
        <v>0.13589999999999999</v>
      </c>
      <c r="EV151" s="175">
        <f t="shared" si="322"/>
        <v>0.16689999999999999</v>
      </c>
      <c r="EW151" s="142">
        <f t="shared" si="322"/>
        <v>0.1653</v>
      </c>
      <c r="EX151" s="116">
        <f t="shared" si="322"/>
        <v>0.15570000000000001</v>
      </c>
      <c r="EY151" s="175">
        <f t="shared" ref="EY151:FQ151" si="323">SUM(EY136, -EY143)</f>
        <v>0.17480000000000001</v>
      </c>
      <c r="EZ151" s="142">
        <f t="shared" si="323"/>
        <v>0.19219999999999998</v>
      </c>
      <c r="FA151" s="116">
        <f t="shared" si="323"/>
        <v>0.18240000000000001</v>
      </c>
      <c r="FB151" s="172">
        <f t="shared" si="323"/>
        <v>0.16189999999999999</v>
      </c>
      <c r="FC151" s="140">
        <f t="shared" si="323"/>
        <v>0.1686</v>
      </c>
      <c r="FD151" s="112">
        <f t="shared" si="323"/>
        <v>0.1686</v>
      </c>
      <c r="FE151" s="172">
        <f t="shared" si="323"/>
        <v>0.18159999999999998</v>
      </c>
      <c r="FF151" s="140">
        <f t="shared" si="323"/>
        <v>0.19919999999999999</v>
      </c>
      <c r="FG151" s="112">
        <f t="shared" si="323"/>
        <v>0.20219999999999999</v>
      </c>
      <c r="FH151" s="172">
        <f t="shared" si="323"/>
        <v>0.1968</v>
      </c>
      <c r="FI151" s="140">
        <f t="shared" si="323"/>
        <v>0.1757</v>
      </c>
      <c r="FJ151" s="112">
        <f t="shared" si="323"/>
        <v>0.17130000000000001</v>
      </c>
      <c r="FK151" s="172">
        <f t="shared" si="323"/>
        <v>0.16020000000000001</v>
      </c>
      <c r="FL151" s="140">
        <f t="shared" si="323"/>
        <v>0.1429</v>
      </c>
      <c r="FM151" s="112">
        <f t="shared" si="323"/>
        <v>0.1331</v>
      </c>
      <c r="FN151" s="172">
        <f t="shared" si="323"/>
        <v>0.13850000000000001</v>
      </c>
      <c r="FO151" s="140">
        <f t="shared" si="323"/>
        <v>0.14879999999999999</v>
      </c>
      <c r="FP151" s="112">
        <f t="shared" si="323"/>
        <v>0.1552</v>
      </c>
      <c r="FQ151" s="172">
        <f t="shared" si="323"/>
        <v>0.1757</v>
      </c>
      <c r="FR151" s="140">
        <f t="shared" ref="FR151" si="324">SUM(FR136, -FR143)</f>
        <v>0.19019999999999998</v>
      </c>
      <c r="FS151" s="112">
        <f t="shared" ref="FS151" si="325">SUM(FS136, -FS143)</f>
        <v>0.19350000000000001</v>
      </c>
      <c r="FT151" s="172">
        <f t="shared" ref="FT151" si="326">SUM(FT136, -FT143)</f>
        <v>0.18380000000000002</v>
      </c>
      <c r="FU151" s="140">
        <f t="shared" ref="FU151" si="327">SUM(FU136, -FU143)</f>
        <v>0.1928</v>
      </c>
      <c r="FV151" s="112">
        <f t="shared" ref="FV151" si="328">SUM(FV136, -FV143)</f>
        <v>0.17780000000000001</v>
      </c>
      <c r="FW151" s="172">
        <f t="shared" ref="FW151:FX151" si="329">SUM(FW136, -FW143)</f>
        <v>0.17929999999999999</v>
      </c>
      <c r="FX151" s="140">
        <f t="shared" si="329"/>
        <v>0.16489999999999999</v>
      </c>
      <c r="FY151" s="112">
        <f t="shared" ref="FY151:FZ151" si="330">SUM(FY136, -FY143)</f>
        <v>0.18090000000000001</v>
      </c>
      <c r="FZ151" s="172">
        <f t="shared" si="330"/>
        <v>0.2011</v>
      </c>
      <c r="GA151" s="140">
        <f t="shared" ref="GA151" si="331">SUM(GA136, -GA143)</f>
        <v>0.24030000000000001</v>
      </c>
      <c r="GB151" s="112">
        <f t="shared" ref="GB151" si="332">SUM(GB136, -GB143)</f>
        <v>0.23809999999999998</v>
      </c>
      <c r="GC151" s="172">
        <f t="shared" ref="GC151" si="333">SUM(GC136, -GC143)</f>
        <v>0.2354</v>
      </c>
      <c r="GD151" s="140">
        <f t="shared" ref="GD151" si="334">SUM(GD136, -GD143)</f>
        <v>0.25359999999999999</v>
      </c>
      <c r="GE151" s="112">
        <f t="shared" ref="GE151" si="335">SUM(GE136, -GE143)</f>
        <v>0.2485</v>
      </c>
      <c r="GF151" s="172">
        <f t="shared" ref="GF151" si="336">SUM(GF136, -GF143)</f>
        <v>0.27190000000000003</v>
      </c>
      <c r="GG151" s="222">
        <f t="shared" ref="GG151" si="337">SUM(GG136, -GG143)</f>
        <v>0.27979999999999999</v>
      </c>
      <c r="GH151" s="89">
        <f t="shared" ref="GH151" si="338">SUM(GH136, -GH143)</f>
        <v>0.28260000000000002</v>
      </c>
      <c r="GI151" s="146">
        <f t="shared" ref="GI151" si="339">SUM(GI136, -GI143)</f>
        <v>0.29580000000000001</v>
      </c>
      <c r="GJ151" s="140">
        <f t="shared" ref="GJ151:GK151" si="340">SUM(GJ136, -GJ143)</f>
        <v>0.28200000000000003</v>
      </c>
      <c r="GK151" s="112">
        <f t="shared" si="340"/>
        <v>0.28659999999999997</v>
      </c>
      <c r="GL151" s="172">
        <f t="shared" ref="GL151" si="341">SUM(GL136, -GL143)</f>
        <v>0.28310000000000002</v>
      </c>
      <c r="GM151" s="142">
        <f t="shared" ref="GM151:GU151" si="342">SUM(GM136, -GM143)</f>
        <v>0.19240000000000002</v>
      </c>
      <c r="GN151" s="116">
        <f t="shared" si="342"/>
        <v>0.2142</v>
      </c>
      <c r="GO151" s="175">
        <f t="shared" si="342"/>
        <v>0.2016</v>
      </c>
      <c r="GP151" s="142">
        <f t="shared" si="342"/>
        <v>0.22689999999999999</v>
      </c>
      <c r="GQ151" s="116">
        <f t="shared" si="342"/>
        <v>0.22509999999999999</v>
      </c>
      <c r="GR151" s="175">
        <f t="shared" si="342"/>
        <v>0.2082</v>
      </c>
      <c r="GS151" s="116">
        <f t="shared" si="342"/>
        <v>0.2034</v>
      </c>
      <c r="GT151" s="116">
        <f t="shared" si="342"/>
        <v>0.18430000000000002</v>
      </c>
      <c r="GU151" s="116">
        <f t="shared" si="342"/>
        <v>0.1507</v>
      </c>
      <c r="GV151" s="6">
        <f t="shared" ref="GV151:HA151" si="343">SUM(GV136, -GV143)</f>
        <v>0</v>
      </c>
      <c r="GW151" s="6">
        <f t="shared" si="343"/>
        <v>0</v>
      </c>
      <c r="GX151" s="6">
        <f t="shared" si="343"/>
        <v>0</v>
      </c>
      <c r="GY151" s="6">
        <f t="shared" si="343"/>
        <v>0</v>
      </c>
      <c r="GZ151" s="6">
        <f t="shared" si="343"/>
        <v>0</v>
      </c>
      <c r="HA151" s="6">
        <f t="shared" si="343"/>
        <v>0</v>
      </c>
      <c r="HC151" s="140">
        <f t="shared" ref="HC151:HL151" si="344">SUM(HC136, -HC143)</f>
        <v>5.5800000000000002E-2</v>
      </c>
      <c r="HD151" s="111">
        <f t="shared" si="344"/>
        <v>5.3699999999999998E-2</v>
      </c>
      <c r="HE151" s="171">
        <f t="shared" si="344"/>
        <v>8.9900000000000008E-2</v>
      </c>
      <c r="HF151" s="149">
        <f t="shared" si="344"/>
        <v>5.7500000000000002E-2</v>
      </c>
      <c r="HG151" s="116">
        <f t="shared" si="344"/>
        <v>5.79E-2</v>
      </c>
      <c r="HH151" s="174">
        <f t="shared" si="344"/>
        <v>0.1273</v>
      </c>
      <c r="HI151" s="149">
        <f t="shared" si="344"/>
        <v>0.14380000000000001</v>
      </c>
      <c r="HJ151" s="111">
        <f t="shared" si="344"/>
        <v>0.13919999999999999</v>
      </c>
      <c r="HK151" s="171">
        <f t="shared" si="344"/>
        <v>0.13419999999999999</v>
      </c>
      <c r="HL151" s="149">
        <f t="shared" si="344"/>
        <v>0.14560000000000001</v>
      </c>
      <c r="HM151" s="111">
        <f t="shared" ref="HM151" si="345">SUM(HM136, -HM143)</f>
        <v>0.1188</v>
      </c>
      <c r="HN151" s="174">
        <f t="shared" ref="HN151:IF151" si="346">SUM(HN136, -HN143)</f>
        <v>9.69E-2</v>
      </c>
      <c r="HO151" s="149">
        <f t="shared" si="346"/>
        <v>0.113</v>
      </c>
      <c r="HP151" s="114">
        <f t="shared" si="346"/>
        <v>0.11169999999999999</v>
      </c>
      <c r="HQ151" s="175">
        <f t="shared" si="346"/>
        <v>0.1047</v>
      </c>
      <c r="HR151" s="144">
        <f t="shared" si="346"/>
        <v>0.11</v>
      </c>
      <c r="HS151" s="116">
        <f t="shared" si="346"/>
        <v>0.11100000000000002</v>
      </c>
      <c r="HT151" s="175">
        <f t="shared" si="346"/>
        <v>0.1182</v>
      </c>
      <c r="HU151" s="142">
        <f t="shared" si="346"/>
        <v>0.1275</v>
      </c>
      <c r="HV151" s="116">
        <f t="shared" si="346"/>
        <v>0.13450000000000001</v>
      </c>
      <c r="HW151" s="175">
        <f t="shared" si="346"/>
        <v>0.11499999999999999</v>
      </c>
      <c r="HX151" s="142">
        <f t="shared" si="346"/>
        <v>0.1303</v>
      </c>
      <c r="HY151" s="116">
        <f t="shared" si="346"/>
        <v>0.1305</v>
      </c>
      <c r="HZ151" s="172">
        <f t="shared" si="346"/>
        <v>0.16039999999999999</v>
      </c>
      <c r="IA151" s="140">
        <f t="shared" si="346"/>
        <v>0.1454</v>
      </c>
      <c r="IB151" s="112">
        <f t="shared" si="346"/>
        <v>0.14479999999999998</v>
      </c>
      <c r="IC151" s="175">
        <f t="shared" si="346"/>
        <v>0.1348</v>
      </c>
      <c r="ID151" s="220">
        <f t="shared" si="346"/>
        <v>0.15210000000000001</v>
      </c>
      <c r="IE151" s="89">
        <f t="shared" si="346"/>
        <v>0.1807</v>
      </c>
      <c r="IF151" s="172">
        <f t="shared" si="346"/>
        <v>0.18440000000000001</v>
      </c>
      <c r="IG151" s="331">
        <f t="shared" ref="IG151:IH151" si="347">SUM(IG136, -IG143)</f>
        <v>0.17559999999999998</v>
      </c>
      <c r="IH151" s="89">
        <f t="shared" ref="IH151:II151" si="348">SUM(IH136, -IH143)</f>
        <v>0.186</v>
      </c>
      <c r="II151" s="172">
        <f t="shared" ref="II151:IJ151" si="349">SUM(II136, -II143)</f>
        <v>0.1888</v>
      </c>
      <c r="IJ151" s="269">
        <f>SUM(IJ136, -IJ143)</f>
        <v>0.16159999999999999</v>
      </c>
      <c r="IK151" s="6">
        <f>SUM(IK137, -IK143)</f>
        <v>0</v>
      </c>
      <c r="IL151" s="6">
        <f>SUM(IL137, -IL143)</f>
        <v>0</v>
      </c>
      <c r="IM151" s="6">
        <f>SUM(IM137, -IM143,)</f>
        <v>0</v>
      </c>
      <c r="IN151" s="6">
        <f>SUM(IN137, -IN143,)</f>
        <v>0</v>
      </c>
      <c r="IO151" s="6">
        <f>SUM(IO137, -IO143)</f>
        <v>0</v>
      </c>
      <c r="IP151" s="6">
        <f>SUM(IP137, -IP143)</f>
        <v>0</v>
      </c>
      <c r="IQ151" s="6">
        <f>SUM(IQ137, -IQ143)</f>
        <v>0</v>
      </c>
      <c r="IR151" s="6">
        <f>SUM(IR137, -IR143)</f>
        <v>0</v>
      </c>
      <c r="IS151" s="6">
        <f>SUM(IS137, -IS143,)</f>
        <v>0</v>
      </c>
      <c r="IT151" s="6">
        <f>SUM(IT137, -IT143,)</f>
        <v>0</v>
      </c>
      <c r="IU151" s="6">
        <f>SUM(IU137,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0">SUM(JM136, -JM143)</f>
        <v>0</v>
      </c>
      <c r="JN151" s="6">
        <f t="shared" si="350"/>
        <v>0</v>
      </c>
      <c r="JO151" s="6">
        <f t="shared" si="350"/>
        <v>0</v>
      </c>
      <c r="JP151" s="6">
        <f t="shared" si="350"/>
        <v>0</v>
      </c>
      <c r="JQ151" s="6">
        <f t="shared" si="350"/>
        <v>0</v>
      </c>
      <c r="JR151" s="6">
        <f t="shared" si="350"/>
        <v>0</v>
      </c>
      <c r="JS151" s="6">
        <f t="shared" si="350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335" t="s">
        <v>46</v>
      </c>
      <c r="IH152" s="32" t="s">
        <v>84</v>
      </c>
      <c r="II152" s="178" t="s">
        <v>84</v>
      </c>
      <c r="IJ152" s="179" t="s">
        <v>45</v>
      </c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51">SUM(BS137, -BS143)</f>
        <v>3.0700000000000002E-2</v>
      </c>
      <c r="BT153" s="116">
        <f t="shared" si="351"/>
        <v>0.04</v>
      </c>
      <c r="BU153" s="269">
        <f t="shared" si="351"/>
        <v>5.1200000000000002E-2</v>
      </c>
      <c r="BV153" s="140">
        <f t="shared" si="351"/>
        <v>7.3599999999999999E-2</v>
      </c>
      <c r="BW153" s="112">
        <f t="shared" si="351"/>
        <v>7.8399999999999997E-2</v>
      </c>
      <c r="BX153" s="172">
        <f t="shared" si="351"/>
        <v>7.8899999999999998E-2</v>
      </c>
      <c r="BY153" s="222">
        <f t="shared" si="351"/>
        <v>7.8299999999999995E-2</v>
      </c>
      <c r="BZ153" s="89">
        <f t="shared" si="351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52">SUM(CD136, -CD142)</f>
        <v>0.16889999999999999</v>
      </c>
      <c r="CE153" s="142">
        <f t="shared" si="352"/>
        <v>0.192</v>
      </c>
      <c r="CF153" s="116">
        <f t="shared" si="352"/>
        <v>0.17859999999999998</v>
      </c>
      <c r="CG153" s="175">
        <f t="shared" si="352"/>
        <v>0.18529999999999999</v>
      </c>
      <c r="CH153" s="142">
        <f t="shared" si="352"/>
        <v>0.18770000000000001</v>
      </c>
      <c r="CI153" s="116">
        <f t="shared" si="352"/>
        <v>0.20629999999999998</v>
      </c>
      <c r="CJ153" s="175">
        <f t="shared" si="352"/>
        <v>0.2006</v>
      </c>
      <c r="CK153" s="142">
        <f t="shared" si="352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53">SUM(CN136, -CN142)</f>
        <v>0.20479999999999998</v>
      </c>
      <c r="CO153" s="116">
        <f t="shared" si="353"/>
        <v>0.1968</v>
      </c>
      <c r="CP153" s="175">
        <f t="shared" si="353"/>
        <v>0.1893</v>
      </c>
      <c r="CQ153" s="140">
        <f t="shared" si="353"/>
        <v>0.1474</v>
      </c>
      <c r="CR153" s="112">
        <f t="shared" si="353"/>
        <v>0.15039999999999998</v>
      </c>
      <c r="CS153" s="172">
        <f t="shared" si="353"/>
        <v>0.1711</v>
      </c>
      <c r="CT153" s="142">
        <f t="shared" si="353"/>
        <v>0.15210000000000001</v>
      </c>
      <c r="CU153" s="112">
        <f t="shared" si="353"/>
        <v>0.1754</v>
      </c>
      <c r="CV153" s="175">
        <f t="shared" si="353"/>
        <v>0.16689999999999999</v>
      </c>
      <c r="CW153" s="142">
        <f t="shared" si="353"/>
        <v>0.1678</v>
      </c>
      <c r="CX153" s="116">
        <f>SUM(CX136, -CX142)</f>
        <v>0.1532</v>
      </c>
      <c r="CY153" s="172">
        <f t="shared" ref="CY153:DD153" si="354">SUM(CY136, -CY142)</f>
        <v>0.13570000000000002</v>
      </c>
      <c r="CZ153" s="142">
        <f t="shared" si="354"/>
        <v>0.12609999999999999</v>
      </c>
      <c r="DA153" s="116">
        <f t="shared" si="354"/>
        <v>0.1173</v>
      </c>
      <c r="DB153" s="172">
        <f t="shared" si="354"/>
        <v>0.14629999999999999</v>
      </c>
      <c r="DC153" s="140">
        <f t="shared" si="354"/>
        <v>0.15229999999999999</v>
      </c>
      <c r="DD153" s="112">
        <f t="shared" si="354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55">SUM(DR136, -DR142)</f>
        <v>0.16519999999999999</v>
      </c>
      <c r="DS153" s="112">
        <f t="shared" si="355"/>
        <v>0.20350000000000001</v>
      </c>
      <c r="DT153" s="172">
        <f t="shared" si="355"/>
        <v>0.1923</v>
      </c>
      <c r="DU153" s="140">
        <f t="shared" si="355"/>
        <v>0.2001</v>
      </c>
      <c r="DV153" s="112">
        <f t="shared" si="355"/>
        <v>0.2747</v>
      </c>
      <c r="DW153" s="172">
        <f t="shared" si="355"/>
        <v>0.27759999999999996</v>
      </c>
      <c r="DX153" s="112">
        <f t="shared" si="355"/>
        <v>0.26690000000000003</v>
      </c>
      <c r="DY153" s="112">
        <f t="shared" si="355"/>
        <v>0.26800000000000002</v>
      </c>
      <c r="DZ153" s="112">
        <f t="shared" si="355"/>
        <v>0.29530000000000001</v>
      </c>
      <c r="EA153" s="6">
        <f t="shared" si="355"/>
        <v>0</v>
      </c>
      <c r="EB153" s="6">
        <f t="shared" si="355"/>
        <v>0</v>
      </c>
      <c r="EC153" s="6">
        <f t="shared" si="355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56">SUM(EK137, -EK143)</f>
        <v>4.36E-2</v>
      </c>
      <c r="EL153" s="112">
        <f t="shared" si="356"/>
        <v>5.7700000000000001E-2</v>
      </c>
      <c r="EM153" s="175">
        <f t="shared" si="356"/>
        <v>7.2899999999999993E-2</v>
      </c>
      <c r="EN153" s="142">
        <f t="shared" si="356"/>
        <v>7.4400000000000008E-2</v>
      </c>
      <c r="EO153" s="112">
        <f t="shared" si="356"/>
        <v>8.5499999999999993E-2</v>
      </c>
      <c r="EP153" s="175">
        <f t="shared" si="356"/>
        <v>8.4000000000000005E-2</v>
      </c>
      <c r="EQ153" s="140">
        <f t="shared" si="356"/>
        <v>9.01E-2</v>
      </c>
      <c r="ER153" s="112">
        <f t="shared" si="356"/>
        <v>9.9900000000000003E-2</v>
      </c>
      <c r="ES153" s="172">
        <f t="shared" si="356"/>
        <v>0.112</v>
      </c>
      <c r="ET153" s="140">
        <f t="shared" si="356"/>
        <v>9.5000000000000001E-2</v>
      </c>
      <c r="EU153" s="112">
        <f t="shared" si="356"/>
        <v>0.1108</v>
      </c>
      <c r="EV153" s="175">
        <f t="shared" si="356"/>
        <v>0.13300000000000001</v>
      </c>
      <c r="EW153" s="140">
        <f t="shared" si="356"/>
        <v>0.14560000000000001</v>
      </c>
      <c r="EX153" s="112">
        <f t="shared" si="356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57">SUM(FP137, -FP143)</f>
        <v>0.1177</v>
      </c>
      <c r="FQ153" s="174">
        <f t="shared" si="357"/>
        <v>0.1452</v>
      </c>
      <c r="FR153" s="142">
        <f t="shared" si="357"/>
        <v>0.1351</v>
      </c>
      <c r="FS153" s="116">
        <f t="shared" si="357"/>
        <v>0.13109999999999999</v>
      </c>
      <c r="FT153" s="175">
        <f t="shared" si="357"/>
        <v>0.13150000000000001</v>
      </c>
      <c r="FU153" s="144">
        <f t="shared" si="357"/>
        <v>0.1341</v>
      </c>
      <c r="FV153" s="114">
        <f t="shared" si="357"/>
        <v>0.123</v>
      </c>
      <c r="FW153" s="174">
        <f t="shared" si="357"/>
        <v>0.12479999999999999</v>
      </c>
      <c r="FX153" s="142">
        <f t="shared" si="357"/>
        <v>0.12470000000000001</v>
      </c>
      <c r="FY153" s="116">
        <f t="shared" si="357"/>
        <v>0.13250000000000001</v>
      </c>
      <c r="FZ153" s="175">
        <f t="shared" si="357"/>
        <v>0.15620000000000001</v>
      </c>
      <c r="GA153" s="142">
        <f t="shared" si="357"/>
        <v>0.16120000000000001</v>
      </c>
      <c r="GB153" s="114">
        <f>SUM(GB136, -GB142)</f>
        <v>0.19259999999999999</v>
      </c>
      <c r="GC153" s="175">
        <f t="shared" ref="GC153:GO153" si="358">SUM(GC137, -GC143)</f>
        <v>0.18639999999999998</v>
      </c>
      <c r="GD153" s="142">
        <f t="shared" si="358"/>
        <v>0.18190000000000001</v>
      </c>
      <c r="GE153" s="116">
        <f t="shared" si="358"/>
        <v>0.20810000000000001</v>
      </c>
      <c r="GF153" s="175">
        <f t="shared" si="358"/>
        <v>0.25869999999999999</v>
      </c>
      <c r="GG153" s="220">
        <f t="shared" si="358"/>
        <v>0.255</v>
      </c>
      <c r="GH153" s="15">
        <f t="shared" si="358"/>
        <v>0.24359999999999998</v>
      </c>
      <c r="GI153" s="147">
        <f t="shared" si="358"/>
        <v>0.23549999999999999</v>
      </c>
      <c r="GJ153" s="142">
        <f t="shared" si="358"/>
        <v>0.2167</v>
      </c>
      <c r="GK153" s="116">
        <f t="shared" si="358"/>
        <v>0.1986</v>
      </c>
      <c r="GL153" s="175">
        <f t="shared" si="358"/>
        <v>0.2031</v>
      </c>
      <c r="GM153" s="142">
        <f t="shared" si="358"/>
        <v>0.18079999999999999</v>
      </c>
      <c r="GN153" s="116">
        <f t="shared" si="358"/>
        <v>0.19750000000000001</v>
      </c>
      <c r="GO153" s="175">
        <f t="shared" si="358"/>
        <v>0.18080000000000002</v>
      </c>
      <c r="GP153" s="140">
        <f t="shared" ref="GP153:GU153" si="359">SUM(GP137, -GP143)</f>
        <v>0.2034</v>
      </c>
      <c r="GQ153" s="112">
        <f t="shared" si="359"/>
        <v>0.18779999999999999</v>
      </c>
      <c r="GR153" s="175">
        <f t="shared" si="359"/>
        <v>0.19190000000000002</v>
      </c>
      <c r="GS153" s="116">
        <f t="shared" si="359"/>
        <v>0.1966</v>
      </c>
      <c r="GT153" s="116">
        <f t="shared" si="359"/>
        <v>0.18130000000000002</v>
      </c>
      <c r="GU153" s="112">
        <f t="shared" si="359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60">SUM(HD136, -HD142)</f>
        <v>5.0699999999999995E-2</v>
      </c>
      <c r="HE153" s="175">
        <f t="shared" si="360"/>
        <v>8.3900000000000002E-2</v>
      </c>
      <c r="HF153" s="142">
        <f t="shared" si="360"/>
        <v>5.5100000000000003E-2</v>
      </c>
      <c r="HG153" s="116">
        <f t="shared" si="360"/>
        <v>5.5E-2</v>
      </c>
      <c r="HH153" s="171">
        <f t="shared" si="360"/>
        <v>0.10779999999999999</v>
      </c>
      <c r="HI153" s="142">
        <f t="shared" si="360"/>
        <v>0.12290000000000001</v>
      </c>
      <c r="HJ153" s="116">
        <f t="shared" si="360"/>
        <v>0.1062</v>
      </c>
      <c r="HK153" s="174">
        <f t="shared" si="360"/>
        <v>0.1167</v>
      </c>
      <c r="HL153" s="142">
        <f t="shared" si="360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361">SUM(HP137, -HP143)</f>
        <v>0.108</v>
      </c>
      <c r="HQ153" s="174">
        <f t="shared" si="361"/>
        <v>9.8599999999999993E-2</v>
      </c>
      <c r="HR153" s="142">
        <f t="shared" si="361"/>
        <v>9.9500000000000005E-2</v>
      </c>
      <c r="HS153" s="116">
        <f t="shared" si="361"/>
        <v>0.10390000000000001</v>
      </c>
      <c r="HT153" s="175">
        <f t="shared" si="361"/>
        <v>0.11219999999999999</v>
      </c>
      <c r="HU153" s="144">
        <f t="shared" si="361"/>
        <v>0.11399999999999999</v>
      </c>
      <c r="HV153" s="116">
        <f t="shared" si="361"/>
        <v>0.121</v>
      </c>
      <c r="HW153" s="175">
        <f t="shared" si="361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336">
        <f>SUM(IG137, -IG143)</f>
        <v>0.16520000000000001</v>
      </c>
      <c r="IH153" s="89">
        <f>SUM(IH136, -IH142)</f>
        <v>0.1716</v>
      </c>
      <c r="II153" s="172">
        <f>SUM(II136, -II142)</f>
        <v>0.1792</v>
      </c>
      <c r="IJ153" s="183">
        <f>SUM(IJ136, -IJ142)</f>
        <v>0.15959999999999999</v>
      </c>
      <c r="IK153" s="6">
        <f>SUM(IK136, -IK143)</f>
        <v>0</v>
      </c>
      <c r="IL153" s="6">
        <f>SUM(IL137, -IL142)</f>
        <v>0</v>
      </c>
      <c r="IM153" s="6">
        <f>SUM(IM137, -IM142)</f>
        <v>0</v>
      </c>
      <c r="IN153" s="6">
        <f>SUM(IN137, -IN142)</f>
        <v>0</v>
      </c>
      <c r="IO153" s="6">
        <f>SUM(IO137, -IO142)</f>
        <v>0</v>
      </c>
      <c r="IP153" s="6">
        <f>SUM(IP137, -IP142,)</f>
        <v>0</v>
      </c>
      <c r="IQ153" s="6">
        <f>SUM(IQ136, -IQ143)</f>
        <v>0</v>
      </c>
      <c r="IR153" s="6">
        <f>SUM(IR137, -IR142)</f>
        <v>0</v>
      </c>
      <c r="IS153" s="6">
        <f>SUM(IS137, -IS142)</f>
        <v>0</v>
      </c>
      <c r="IT153" s="6">
        <f>SUM(IT137, -IT142)</f>
        <v>0</v>
      </c>
      <c r="IU153" s="6">
        <f>SUM(IU137,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330" t="s">
        <v>84</v>
      </c>
      <c r="IH154" s="18" t="s">
        <v>46</v>
      </c>
      <c r="II154" s="179" t="s">
        <v>46</v>
      </c>
      <c r="IJ154" s="178" t="s">
        <v>63</v>
      </c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62">SUM(CD137, -CD143)</f>
        <v>0.1298</v>
      </c>
      <c r="CE155" s="142">
        <f t="shared" si="362"/>
        <v>0.1429</v>
      </c>
      <c r="CF155" s="111">
        <f t="shared" si="362"/>
        <v>0.126</v>
      </c>
      <c r="CG155" s="171">
        <f t="shared" si="362"/>
        <v>0.12959999999999999</v>
      </c>
      <c r="CH155" s="140">
        <f t="shared" si="362"/>
        <v>0.1366</v>
      </c>
      <c r="CI155" s="116">
        <f t="shared" si="362"/>
        <v>0.14180000000000001</v>
      </c>
      <c r="CJ155" s="172">
        <f t="shared" si="362"/>
        <v>0.14780000000000001</v>
      </c>
      <c r="CK155" s="140">
        <f t="shared" si="362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63">SUM(CR136, -CR141)</f>
        <v>0.11309999999999999</v>
      </c>
      <c r="CS155" s="175">
        <f t="shared" si="363"/>
        <v>0.1384</v>
      </c>
      <c r="CT155" s="142">
        <f t="shared" si="363"/>
        <v>0.1246</v>
      </c>
      <c r="CU155" s="116">
        <f t="shared" si="363"/>
        <v>0.1623</v>
      </c>
      <c r="CV155" s="172">
        <f t="shared" si="363"/>
        <v>0.13750000000000001</v>
      </c>
      <c r="CW155" s="140">
        <f t="shared" si="363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64">SUM(DT136, -DT141)</f>
        <v>0.1739</v>
      </c>
      <c r="DU155" s="142">
        <f t="shared" si="364"/>
        <v>0.17580000000000001</v>
      </c>
      <c r="DV155" s="114">
        <f t="shared" si="364"/>
        <v>0.21129999999999999</v>
      </c>
      <c r="DW155" s="175">
        <f t="shared" si="364"/>
        <v>0.22099999999999997</v>
      </c>
      <c r="DX155" s="114">
        <f t="shared" si="364"/>
        <v>0.20910000000000001</v>
      </c>
      <c r="DY155" s="114">
        <f t="shared" si="364"/>
        <v>0.21890000000000001</v>
      </c>
      <c r="DZ155" s="114">
        <f t="shared" si="364"/>
        <v>0.2334</v>
      </c>
      <c r="EA155" s="6">
        <f t="shared" si="36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65">SUM(EK138, -EK143)</f>
        <v>3.4200000000000001E-2</v>
      </c>
      <c r="EL155" s="116">
        <f t="shared" si="365"/>
        <v>5.4199999999999998E-2</v>
      </c>
      <c r="EM155" s="175">
        <f t="shared" si="365"/>
        <v>6.9499999999999992E-2</v>
      </c>
      <c r="EN155" s="144">
        <f t="shared" si="365"/>
        <v>7.0900000000000005E-2</v>
      </c>
      <c r="EO155" s="116">
        <f t="shared" si="365"/>
        <v>8.3599999999999994E-2</v>
      </c>
      <c r="EP155" s="175">
        <f t="shared" si="365"/>
        <v>8.2400000000000001E-2</v>
      </c>
      <c r="EQ155" s="142">
        <f t="shared" si="365"/>
        <v>8.5699999999999998E-2</v>
      </c>
      <c r="ER155" s="116">
        <f t="shared" si="365"/>
        <v>8.8999999999999996E-2</v>
      </c>
      <c r="ES155" s="175">
        <f t="shared" si="365"/>
        <v>0.10600000000000001</v>
      </c>
      <c r="ET155" s="142">
        <f t="shared" si="365"/>
        <v>8.6499999999999994E-2</v>
      </c>
      <c r="EU155" s="116">
        <f t="shared" si="365"/>
        <v>9.8500000000000004E-2</v>
      </c>
      <c r="EV155" s="172">
        <f t="shared" si="365"/>
        <v>0.13159999999999999</v>
      </c>
      <c r="EW155" s="142">
        <f t="shared" si="365"/>
        <v>0.13169999999999998</v>
      </c>
      <c r="EX155" s="116">
        <f t="shared" si="365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66">SUM(FQ138, -FQ143)</f>
        <v>0.1137</v>
      </c>
      <c r="FR155" s="144">
        <f t="shared" si="366"/>
        <v>0.1313</v>
      </c>
      <c r="FS155" s="114">
        <f t="shared" si="366"/>
        <v>0.12870000000000001</v>
      </c>
      <c r="FT155" s="174">
        <f t="shared" si="366"/>
        <v>0.1217</v>
      </c>
      <c r="FU155" s="142">
        <f t="shared" si="366"/>
        <v>0.12890000000000001</v>
      </c>
      <c r="FV155" s="116">
        <f t="shared" si="366"/>
        <v>0.1139</v>
      </c>
      <c r="FW155" s="175">
        <f t="shared" si="366"/>
        <v>0.1202</v>
      </c>
      <c r="FX155" s="144">
        <f t="shared" si="366"/>
        <v>0.1245</v>
      </c>
      <c r="FY155" s="116">
        <f t="shared" si="366"/>
        <v>0.1231</v>
      </c>
      <c r="FZ155" s="175">
        <f t="shared" si="366"/>
        <v>0.14250000000000002</v>
      </c>
      <c r="GA155" s="142">
        <f t="shared" si="366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67">SUM(GD138, -GD143)</f>
        <v>0.1787</v>
      </c>
      <c r="GE155" s="116">
        <f t="shared" si="367"/>
        <v>0.1827</v>
      </c>
      <c r="GF155" s="175">
        <f t="shared" si="367"/>
        <v>0.21049999999999999</v>
      </c>
      <c r="GG155" s="220">
        <f t="shared" si="367"/>
        <v>0.1946</v>
      </c>
      <c r="GH155" s="15">
        <f t="shared" si="367"/>
        <v>0.20799999999999999</v>
      </c>
      <c r="GI155" s="147">
        <f t="shared" si="367"/>
        <v>0.20019999999999999</v>
      </c>
      <c r="GJ155" s="142">
        <f t="shared" si="367"/>
        <v>0.19259999999999999</v>
      </c>
      <c r="GK155" s="116">
        <f t="shared" si="367"/>
        <v>0.19549999999999998</v>
      </c>
      <c r="GL155" s="175">
        <f t="shared" si="367"/>
        <v>0.17659999999999998</v>
      </c>
      <c r="GM155" s="140">
        <f t="shared" si="367"/>
        <v>0.17449999999999999</v>
      </c>
      <c r="GN155" s="112">
        <f t="shared" si="367"/>
        <v>0.1822</v>
      </c>
      <c r="GO155" s="172">
        <f t="shared" si="367"/>
        <v>0.1706</v>
      </c>
      <c r="GP155" s="142">
        <f t="shared" ref="GP155:GU155" si="368">SUM(GP138, -GP143)</f>
        <v>0.18459999999999999</v>
      </c>
      <c r="GQ155" s="116">
        <f t="shared" si="368"/>
        <v>0.18209999999999998</v>
      </c>
      <c r="GR155" s="175">
        <f t="shared" si="368"/>
        <v>0.1837</v>
      </c>
      <c r="GS155" s="112">
        <f t="shared" si="368"/>
        <v>0.18919999999999998</v>
      </c>
      <c r="GT155" s="112">
        <f t="shared" si="368"/>
        <v>0.17980000000000002</v>
      </c>
      <c r="GU155" s="116">
        <f t="shared" si="36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69">SUM(HG136, -HG141)</f>
        <v>5.3599999999999995E-2</v>
      </c>
      <c r="HH155" s="175">
        <f t="shared" si="369"/>
        <v>0.1002</v>
      </c>
      <c r="HI155" s="144">
        <f t="shared" si="369"/>
        <v>0.1152</v>
      </c>
      <c r="HJ155" s="114">
        <f t="shared" si="369"/>
        <v>0.1007</v>
      </c>
      <c r="HK155" s="175">
        <f t="shared" si="369"/>
        <v>0.1154</v>
      </c>
      <c r="HL155" s="144">
        <f t="shared" si="369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370">SUM(HQ138, -HQ143)</f>
        <v>8.9900000000000008E-2</v>
      </c>
      <c r="HR155" s="142">
        <f t="shared" si="370"/>
        <v>9.7500000000000003E-2</v>
      </c>
      <c r="HS155" s="114">
        <f t="shared" si="370"/>
        <v>0.10370000000000001</v>
      </c>
      <c r="HT155" s="174">
        <f t="shared" si="370"/>
        <v>0.10539999999999999</v>
      </c>
      <c r="HU155" s="142">
        <f t="shared" si="370"/>
        <v>0.1055</v>
      </c>
      <c r="HV155" s="114">
        <f t="shared" si="370"/>
        <v>0.1129</v>
      </c>
      <c r="HW155" s="174">
        <f t="shared" si="370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331">
        <f>SUM(IG136, -IG142)</f>
        <v>0.152</v>
      </c>
      <c r="IH155" s="273">
        <f>SUM(IH137, -IH143)</f>
        <v>0.16699999999999998</v>
      </c>
      <c r="II155" s="269">
        <f>SUM(II137, -II143)</f>
        <v>0.16739999999999999</v>
      </c>
      <c r="IJ155" s="172">
        <f>SUM(IJ137, -IJ143)</f>
        <v>0.15110000000000001</v>
      </c>
      <c r="IK155" s="6">
        <f>SUM(IK137, -IK142)</f>
        <v>0</v>
      </c>
      <c r="IL155" s="6">
        <f>SUM(IL136, -IL143)</f>
        <v>0</v>
      </c>
      <c r="IM155" s="6">
        <f>SUM(IM137, -IM141)</f>
        <v>0</v>
      </c>
      <c r="IN155" s="6">
        <f>SUM(IN136, -IN143)</f>
        <v>0</v>
      </c>
      <c r="IO155" s="6">
        <f>SUM(IO136, -IO143)</f>
        <v>0</v>
      </c>
      <c r="IP155" s="6">
        <f>SUM(IP136, -IP143)</f>
        <v>0</v>
      </c>
      <c r="IQ155" s="6">
        <f>SUM(IQ137, -IQ142)</f>
        <v>0</v>
      </c>
      <c r="IR155" s="6">
        <f>SUM(IR136, -IR143)</f>
        <v>0</v>
      </c>
      <c r="IS155" s="6">
        <f>SUM(IS137, -IS141)</f>
        <v>0</v>
      </c>
      <c r="IT155" s="6">
        <f>SUM(IT136, -IT143)</f>
        <v>0</v>
      </c>
      <c r="IU155" s="6">
        <f>SUM(IU136,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335" t="s">
        <v>45</v>
      </c>
      <c r="IH156" s="32" t="s">
        <v>64</v>
      </c>
      <c r="II156" s="179" t="s">
        <v>45</v>
      </c>
      <c r="IJ156" s="178" t="s">
        <v>84</v>
      </c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71">SUM(CS136, -CS140)</f>
        <v>0.1366</v>
      </c>
      <c r="CT157" s="144">
        <f t="shared" si="371"/>
        <v>0.11610000000000001</v>
      </c>
      <c r="CU157" s="114">
        <f t="shared" si="371"/>
        <v>0.1227</v>
      </c>
      <c r="CV157" s="175">
        <f t="shared" si="371"/>
        <v>0.10390000000000001</v>
      </c>
      <c r="CW157" s="142">
        <f t="shared" si="371"/>
        <v>0.1137</v>
      </c>
      <c r="CX157" s="112">
        <f t="shared" si="371"/>
        <v>0.10830000000000001</v>
      </c>
      <c r="CY157" s="174">
        <f t="shared" si="37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72">SUM(DT136, -DT140)</f>
        <v>0.15329999999999999</v>
      </c>
      <c r="DU157" s="144">
        <f t="shared" si="372"/>
        <v>0.15840000000000001</v>
      </c>
      <c r="DV157" s="116">
        <f t="shared" si="372"/>
        <v>0.20019999999999999</v>
      </c>
      <c r="DW157" s="174">
        <f t="shared" si="372"/>
        <v>0.21889999999999998</v>
      </c>
      <c r="DX157" s="114">
        <f t="shared" si="372"/>
        <v>0.17419999999999999</v>
      </c>
      <c r="DY157" s="114">
        <f t="shared" si="37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73">SUM(EC142, -EC153)</f>
        <v>0</v>
      </c>
      <c r="ED157" s="6">
        <f t="shared" si="373"/>
        <v>0</v>
      </c>
      <c r="EE157" s="6">
        <f t="shared" si="373"/>
        <v>0</v>
      </c>
      <c r="EF157" s="6">
        <f t="shared" si="373"/>
        <v>0</v>
      </c>
      <c r="EG157" s="6">
        <f t="shared" si="373"/>
        <v>0</v>
      </c>
      <c r="EH157" s="6">
        <f t="shared" si="373"/>
        <v>0</v>
      </c>
      <c r="EI157" s="6">
        <f t="shared" si="373"/>
        <v>0</v>
      </c>
      <c r="EK157" s="242">
        <f t="shared" ref="EK157:EX157" si="374">SUM(EK139, -EK143)</f>
        <v>3.3999999999999996E-2</v>
      </c>
      <c r="EL157" s="243">
        <f t="shared" si="374"/>
        <v>4.0599999999999997E-2</v>
      </c>
      <c r="EM157" s="172">
        <f t="shared" si="374"/>
        <v>6.6900000000000001E-2</v>
      </c>
      <c r="EN157" s="142">
        <f t="shared" si="374"/>
        <v>6.8200000000000011E-2</v>
      </c>
      <c r="EO157" s="116">
        <f t="shared" si="374"/>
        <v>6.6400000000000001E-2</v>
      </c>
      <c r="EP157" s="175">
        <f t="shared" si="374"/>
        <v>7.690000000000001E-2</v>
      </c>
      <c r="EQ157" s="142">
        <f t="shared" si="374"/>
        <v>8.4999999999999992E-2</v>
      </c>
      <c r="ER157" s="116">
        <f t="shared" si="374"/>
        <v>8.5699999999999998E-2</v>
      </c>
      <c r="ES157" s="174">
        <f t="shared" si="374"/>
        <v>7.6100000000000001E-2</v>
      </c>
      <c r="ET157" s="142">
        <f t="shared" si="374"/>
        <v>7.8099999999999989E-2</v>
      </c>
      <c r="EU157" s="116">
        <f t="shared" si="374"/>
        <v>9.3700000000000006E-2</v>
      </c>
      <c r="EV157" s="175">
        <f t="shared" si="374"/>
        <v>0.12759999999999999</v>
      </c>
      <c r="EW157" s="142">
        <f t="shared" si="374"/>
        <v>0.12789999999999999</v>
      </c>
      <c r="EX157" s="116">
        <f t="shared" si="37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75">SUM(FS139, -FS143)</f>
        <v>0.12040000000000001</v>
      </c>
      <c r="FT157" s="175">
        <f t="shared" si="375"/>
        <v>0.11360000000000001</v>
      </c>
      <c r="FU157" s="142">
        <f t="shared" si="375"/>
        <v>0.12390000000000001</v>
      </c>
      <c r="FV157" s="116">
        <f t="shared" si="375"/>
        <v>0.1096</v>
      </c>
      <c r="FW157" s="175">
        <f t="shared" si="375"/>
        <v>0.10829999999999999</v>
      </c>
      <c r="FX157" s="142">
        <f t="shared" si="375"/>
        <v>0.1103</v>
      </c>
      <c r="FY157" s="116">
        <f t="shared" si="375"/>
        <v>0.1153</v>
      </c>
      <c r="FZ157" s="175">
        <f t="shared" si="37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76">SUM(GD139, -GD143)</f>
        <v>0.16470000000000001</v>
      </c>
      <c r="GE157" s="116">
        <f t="shared" si="376"/>
        <v>0.16339999999999999</v>
      </c>
      <c r="GF157" s="175">
        <f t="shared" si="376"/>
        <v>0.1762</v>
      </c>
      <c r="GG157" s="220">
        <f t="shared" si="376"/>
        <v>0.17370000000000002</v>
      </c>
      <c r="GH157" s="15">
        <f t="shared" si="376"/>
        <v>0.18990000000000001</v>
      </c>
      <c r="GI157" s="147">
        <f t="shared" si="376"/>
        <v>0.18790000000000001</v>
      </c>
      <c r="GJ157" s="142">
        <f t="shared" si="376"/>
        <v>0.1905</v>
      </c>
      <c r="GK157" s="116">
        <f t="shared" si="376"/>
        <v>0.19059999999999999</v>
      </c>
      <c r="GL157" s="175">
        <f>SUM(GL136, -GL142)</f>
        <v>0.1741</v>
      </c>
      <c r="GM157" s="142">
        <f t="shared" ref="GM157:GU157" si="377">SUM(GM139, -GM143)</f>
        <v>0.16930000000000001</v>
      </c>
      <c r="GN157" s="116">
        <f t="shared" si="377"/>
        <v>0.17800000000000002</v>
      </c>
      <c r="GO157" s="175">
        <f t="shared" si="377"/>
        <v>0.1656</v>
      </c>
      <c r="GP157" s="142">
        <f t="shared" si="377"/>
        <v>0.17629999999999998</v>
      </c>
      <c r="GQ157" s="116">
        <f t="shared" si="377"/>
        <v>0.1777</v>
      </c>
      <c r="GR157" s="175">
        <f t="shared" si="377"/>
        <v>0.17420000000000002</v>
      </c>
      <c r="GS157" s="116">
        <f t="shared" si="377"/>
        <v>0.18469999999999998</v>
      </c>
      <c r="GT157" s="116">
        <f t="shared" si="377"/>
        <v>0.17580000000000001</v>
      </c>
      <c r="GU157" s="116">
        <f t="shared" si="377"/>
        <v>0.1419</v>
      </c>
      <c r="GV157" s="6">
        <f t="shared" ref="GV157:HA157" si="378">SUM(GV142, -GV153)</f>
        <v>0</v>
      </c>
      <c r="GW157" s="6">
        <f t="shared" si="378"/>
        <v>0</v>
      </c>
      <c r="GX157" s="6">
        <f t="shared" si="378"/>
        <v>0</v>
      </c>
      <c r="GY157" s="6">
        <f t="shared" si="378"/>
        <v>0</v>
      </c>
      <c r="GZ157" s="6">
        <f t="shared" si="378"/>
        <v>0</v>
      </c>
      <c r="HA157" s="6">
        <f t="shared" si="37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379">SUM(HH136, -HH140)</f>
        <v>9.5599999999999991E-2</v>
      </c>
      <c r="HI157" s="142">
        <f t="shared" si="379"/>
        <v>9.0400000000000008E-2</v>
      </c>
      <c r="HJ157" s="116">
        <f t="shared" si="379"/>
        <v>8.6800000000000002E-2</v>
      </c>
      <c r="HK157" s="174">
        <f t="shared" si="379"/>
        <v>8.5699999999999998E-2</v>
      </c>
      <c r="HL157" s="144">
        <f t="shared" si="379"/>
        <v>0.1116</v>
      </c>
      <c r="HM157" s="114">
        <f t="shared" si="379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332">
        <f>SUM(IG137, -IG142)</f>
        <v>0.1416</v>
      </c>
      <c r="IH157" s="15">
        <f>SUM(IH136, -IH141)</f>
        <v>0.1535</v>
      </c>
      <c r="II157" s="183">
        <f>SUM(II137, -II142)</f>
        <v>0.1578</v>
      </c>
      <c r="IJ157" s="172">
        <f>SUM(IJ137, -IJ142)</f>
        <v>0.14910000000000001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80">SUM(JM142, -JM153)</f>
        <v>0</v>
      </c>
      <c r="JN157" s="6">
        <f t="shared" si="380"/>
        <v>0</v>
      </c>
      <c r="JO157" s="6">
        <f t="shared" si="380"/>
        <v>0</v>
      </c>
      <c r="JP157" s="6">
        <f t="shared" si="380"/>
        <v>0</v>
      </c>
      <c r="JQ157" s="6">
        <f t="shared" si="380"/>
        <v>0</v>
      </c>
      <c r="JR157" s="6">
        <f t="shared" si="380"/>
        <v>0</v>
      </c>
      <c r="JS157" s="6">
        <f t="shared" si="380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327" t="s">
        <v>52</v>
      </c>
      <c r="IH158" s="18" t="s">
        <v>45</v>
      </c>
      <c r="II158" s="195" t="s">
        <v>52</v>
      </c>
      <c r="IJ158" s="195" t="s">
        <v>52</v>
      </c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81">SUM(EM140, -EM143)</f>
        <v>6.1199999999999997E-2</v>
      </c>
      <c r="EN159" s="142">
        <f t="shared" si="381"/>
        <v>6.59E-2</v>
      </c>
      <c r="EO159" s="116">
        <f t="shared" si="381"/>
        <v>6.0899999999999996E-2</v>
      </c>
      <c r="EP159" s="175">
        <f t="shared" si="381"/>
        <v>6.5100000000000005E-2</v>
      </c>
      <c r="EQ159" s="142">
        <f t="shared" si="381"/>
        <v>7.3899999999999993E-2</v>
      </c>
      <c r="ER159" s="116">
        <f t="shared" si="381"/>
        <v>8.3799999999999999E-2</v>
      </c>
      <c r="ES159" s="175">
        <f t="shared" si="381"/>
        <v>7.3900000000000007E-2</v>
      </c>
      <c r="ET159" s="142">
        <f t="shared" si="381"/>
        <v>6.54E-2</v>
      </c>
      <c r="EU159" s="116">
        <f t="shared" si="381"/>
        <v>8.0799999999999997E-2</v>
      </c>
      <c r="EV159" s="174">
        <f t="shared" si="381"/>
        <v>0.12440000000000001</v>
      </c>
      <c r="EW159" s="144">
        <f t="shared" si="381"/>
        <v>0.1201</v>
      </c>
      <c r="EX159" s="116">
        <f t="shared" si="381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82">SUM(FT140, -FT143)</f>
        <v>0.11080000000000001</v>
      </c>
      <c r="FU159" s="142">
        <f t="shared" si="382"/>
        <v>0.1106</v>
      </c>
      <c r="FV159" s="116">
        <f t="shared" si="382"/>
        <v>9.7700000000000009E-2</v>
      </c>
      <c r="FW159" s="175">
        <f t="shared" si="382"/>
        <v>0.10579999999999999</v>
      </c>
      <c r="FX159" s="142">
        <f t="shared" si="382"/>
        <v>0.1053</v>
      </c>
      <c r="FY159" s="116">
        <f t="shared" si="382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83">SUM(GE140, -GE143)</f>
        <v>0.15790000000000001</v>
      </c>
      <c r="GF159" s="175">
        <f t="shared" si="383"/>
        <v>0.1686</v>
      </c>
      <c r="GG159" s="220">
        <f t="shared" si="383"/>
        <v>0.16789999999999999</v>
      </c>
      <c r="GH159" s="15">
        <f t="shared" si="383"/>
        <v>0.1789</v>
      </c>
      <c r="GI159" s="147">
        <f t="shared" si="383"/>
        <v>0.15909999999999999</v>
      </c>
      <c r="GJ159" s="142">
        <f t="shared" si="383"/>
        <v>0.1532</v>
      </c>
      <c r="GK159" s="114">
        <f t="shared" si="383"/>
        <v>0.1633</v>
      </c>
      <c r="GL159" s="175">
        <f>SUM(GL139, -GL143)</f>
        <v>0.17030000000000001</v>
      </c>
      <c r="GM159" s="142">
        <f t="shared" ref="GM159:GU159" si="384">SUM(GM140, -GM143)</f>
        <v>0.15859999999999999</v>
      </c>
      <c r="GN159" s="114">
        <f t="shared" si="384"/>
        <v>0.17040000000000002</v>
      </c>
      <c r="GO159" s="175">
        <f t="shared" si="384"/>
        <v>0.1646</v>
      </c>
      <c r="GP159" s="142">
        <f t="shared" si="384"/>
        <v>0.16259999999999999</v>
      </c>
      <c r="GQ159" s="116">
        <f t="shared" si="384"/>
        <v>0.1772</v>
      </c>
      <c r="GR159" s="172">
        <f t="shared" si="384"/>
        <v>0.16450000000000001</v>
      </c>
      <c r="GS159" s="116">
        <f t="shared" si="384"/>
        <v>0.18</v>
      </c>
      <c r="GT159" s="116">
        <f t="shared" si="384"/>
        <v>0.16870000000000002</v>
      </c>
      <c r="GU159" s="116">
        <f t="shared" si="384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328">
        <f>SUM(IG138, -IG143)</f>
        <v>0.1361</v>
      </c>
      <c r="IH159" s="215">
        <f>SUM(IH137, -IH142)</f>
        <v>0.15260000000000001</v>
      </c>
      <c r="II159" s="171">
        <f>SUM(II138, -II143)</f>
        <v>0.15229999999999999</v>
      </c>
      <c r="IJ159" s="171">
        <f>SUM(IJ138, -IJ143)</f>
        <v>0.1404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330" t="s">
        <v>64</v>
      </c>
      <c r="IH160" s="23" t="s">
        <v>52</v>
      </c>
      <c r="II160" s="178" t="s">
        <v>64</v>
      </c>
      <c r="IJ160" s="195" t="s">
        <v>51</v>
      </c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85">SUM(GM141, -GM143)</f>
        <v>0.14180000000000001</v>
      </c>
      <c r="GN161" s="116">
        <f t="shared" si="385"/>
        <v>0.16640000000000002</v>
      </c>
      <c r="GO161" s="174">
        <f t="shared" si="385"/>
        <v>0.15920000000000001</v>
      </c>
      <c r="GP161" s="144">
        <f t="shared" si="385"/>
        <v>0.16069999999999998</v>
      </c>
      <c r="GQ161" s="114">
        <f t="shared" si="385"/>
        <v>0.12999999999999998</v>
      </c>
      <c r="GR161" s="175">
        <f t="shared" si="385"/>
        <v>0.11870000000000001</v>
      </c>
      <c r="GS161" s="116">
        <f t="shared" si="385"/>
        <v>0.12499999999999999</v>
      </c>
      <c r="GT161" s="114">
        <f t="shared" si="385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326">
        <f>SUM(IG136, -IG141)</f>
        <v>0.1341</v>
      </c>
      <c r="IH161" s="90">
        <f>SUM(IH138, -IH143)</f>
        <v>0.15160000000000001</v>
      </c>
      <c r="II161" s="175">
        <f>SUM(II136, -II141)</f>
        <v>0.1497</v>
      </c>
      <c r="IJ161" s="175">
        <f>SUM(IJ138, -IJ142)</f>
        <v>0.1384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335" t="s">
        <v>48</v>
      </c>
      <c r="IH162" s="23" t="s">
        <v>51</v>
      </c>
      <c r="II162" s="195" t="s">
        <v>51</v>
      </c>
      <c r="IJ162" s="179" t="s">
        <v>48</v>
      </c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86">SUM(EC152, -EC159)</f>
        <v>0</v>
      </c>
      <c r="ED163" s="6">
        <f t="shared" si="386"/>
        <v>0</v>
      </c>
      <c r="EE163" s="6">
        <f t="shared" si="386"/>
        <v>0</v>
      </c>
      <c r="EF163" s="6">
        <f t="shared" si="386"/>
        <v>0</v>
      </c>
      <c r="EG163" s="6">
        <f t="shared" si="386"/>
        <v>0</v>
      </c>
      <c r="EH163" s="6">
        <f t="shared" si="386"/>
        <v>0</v>
      </c>
      <c r="EI163" s="6">
        <f t="shared" si="386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87">SUM(GV152, -GV159)</f>
        <v>0</v>
      </c>
      <c r="GW163" s="6">
        <f t="shared" si="387"/>
        <v>0</v>
      </c>
      <c r="GX163" s="6">
        <f t="shared" si="387"/>
        <v>0</v>
      </c>
      <c r="GY163" s="6">
        <f t="shared" si="387"/>
        <v>0</v>
      </c>
      <c r="GZ163" s="6">
        <f t="shared" si="387"/>
        <v>0</v>
      </c>
      <c r="HA163" s="6">
        <f t="shared" si="387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326">
        <f>SUM(IG137, -IG141)</f>
        <v>0.1237</v>
      </c>
      <c r="IH163" s="15">
        <f>SUM(IH138, -IH142)</f>
        <v>0.13719999999999999</v>
      </c>
      <c r="II163" s="175">
        <f>SUM(II138, -II142)</f>
        <v>0.14269999999999999</v>
      </c>
      <c r="IJ163" s="175">
        <f>SUM(IJ136, -IJ141)</f>
        <v>0.13779999999999998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88">SUM(JM152, -JM159)</f>
        <v>0</v>
      </c>
      <c r="JN163" s="6">
        <f t="shared" si="388"/>
        <v>0</v>
      </c>
      <c r="JO163" s="6">
        <f t="shared" si="388"/>
        <v>0</v>
      </c>
      <c r="JP163" s="6">
        <f t="shared" si="388"/>
        <v>0</v>
      </c>
      <c r="JQ163" s="6">
        <f t="shared" si="388"/>
        <v>0</v>
      </c>
      <c r="JR163" s="6">
        <f t="shared" si="388"/>
        <v>0</v>
      </c>
      <c r="JS163" s="6">
        <f t="shared" si="388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327" t="s">
        <v>51</v>
      </c>
      <c r="IH164" s="18" t="s">
        <v>48</v>
      </c>
      <c r="II164" s="179" t="s">
        <v>48</v>
      </c>
      <c r="IJ164" s="178" t="s">
        <v>64</v>
      </c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326">
        <f>SUM(IG138, -IG142)</f>
        <v>0.11249999999999999</v>
      </c>
      <c r="IH165" s="15">
        <f>SUM(IH137, -IH141)</f>
        <v>0.13450000000000001</v>
      </c>
      <c r="II165" s="175">
        <f>SUM(II137, -II141)</f>
        <v>0.1283</v>
      </c>
      <c r="IJ165" s="175">
        <f>SUM(IJ137, -IJ141)</f>
        <v>0.1273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337" t="s">
        <v>54</v>
      </c>
      <c r="IH166" s="260" t="s">
        <v>54</v>
      </c>
      <c r="II166" s="259" t="s">
        <v>54</v>
      </c>
      <c r="IJ166" s="259" t="s">
        <v>54</v>
      </c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334">
        <f>SUM(IG138, -IG141)</f>
        <v>9.459999999999999E-2</v>
      </c>
      <c r="IH167" s="92">
        <f>SUM(IH138, -IH141)</f>
        <v>0.11910000000000001</v>
      </c>
      <c r="II167" s="174">
        <f>SUM(II138, -II141)</f>
        <v>0.1132</v>
      </c>
      <c r="IJ167" s="174">
        <f>SUM(IJ138, -IJ141)</f>
        <v>0.1166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330" t="s">
        <v>65</v>
      </c>
      <c r="IH168" s="42" t="s">
        <v>70</v>
      </c>
      <c r="II168" s="178" t="s">
        <v>65</v>
      </c>
      <c r="IJ168" s="179" t="s">
        <v>49</v>
      </c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89">SUM(EC158, -EC165)</f>
        <v>0</v>
      </c>
      <c r="ED169" s="6">
        <f t="shared" si="389"/>
        <v>0</v>
      </c>
      <c r="EE169" s="6">
        <f t="shared" si="389"/>
        <v>0</v>
      </c>
      <c r="EF169" s="6">
        <f t="shared" si="389"/>
        <v>0</v>
      </c>
      <c r="EG169" s="6">
        <f t="shared" si="389"/>
        <v>0</v>
      </c>
      <c r="EH169" s="6">
        <f t="shared" si="389"/>
        <v>0</v>
      </c>
      <c r="EI169" s="6">
        <f t="shared" si="389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90">SUM(FT136, -FT140)</f>
        <v>7.2999999999999995E-2</v>
      </c>
      <c r="FU169" s="142">
        <f t="shared" si="390"/>
        <v>8.2199999999999995E-2</v>
      </c>
      <c r="FV169" s="116">
        <f t="shared" si="390"/>
        <v>8.0099999999999991E-2</v>
      </c>
      <c r="FW169" s="175">
        <f t="shared" si="390"/>
        <v>7.3499999999999996E-2</v>
      </c>
      <c r="FX169" s="142">
        <f t="shared" si="390"/>
        <v>5.9600000000000007E-2</v>
      </c>
      <c r="FY169" s="111">
        <f t="shared" si="390"/>
        <v>7.4099999999999999E-2</v>
      </c>
      <c r="FZ169" s="183">
        <f t="shared" si="390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91">SUM(GV158, -GV165)</f>
        <v>0</v>
      </c>
      <c r="GW169" s="6">
        <f t="shared" si="391"/>
        <v>0</v>
      </c>
      <c r="GX169" s="6">
        <f t="shared" si="391"/>
        <v>0</v>
      </c>
      <c r="GY169" s="6">
        <f t="shared" si="391"/>
        <v>0</v>
      </c>
      <c r="GZ169" s="6">
        <f t="shared" si="391"/>
        <v>0</v>
      </c>
      <c r="HA169" s="6">
        <f t="shared" si="391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326">
        <f>SUM(IG136, -IG140)</f>
        <v>8.9800000000000005E-2</v>
      </c>
      <c r="IH169" s="15">
        <f>SUM(IH139, -IH143)</f>
        <v>0.1016</v>
      </c>
      <c r="II169" s="175">
        <f>SUM(II136, -II140)</f>
        <v>0.11199999999999999</v>
      </c>
      <c r="IJ169" s="175">
        <f>SUM(IJ136, -IJ140)</f>
        <v>0.11009999999999999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92">SUM(JM158, -JM165)</f>
        <v>0</v>
      </c>
      <c r="JN169" s="6">
        <f t="shared" si="392"/>
        <v>0</v>
      </c>
      <c r="JO169" s="6">
        <f t="shared" si="392"/>
        <v>0</v>
      </c>
      <c r="JP169" s="6">
        <f t="shared" si="392"/>
        <v>0</v>
      </c>
      <c r="JQ169" s="6">
        <f t="shared" si="392"/>
        <v>0</v>
      </c>
      <c r="JR169" s="6">
        <f t="shared" si="392"/>
        <v>0</v>
      </c>
      <c r="JS169" s="6">
        <f t="shared" si="392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330" t="s">
        <v>40</v>
      </c>
      <c r="IH170" s="32" t="s">
        <v>40</v>
      </c>
      <c r="II170" s="176" t="s">
        <v>39</v>
      </c>
      <c r="IJ170" s="178" t="s">
        <v>65</v>
      </c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93">SUM(FS136, -FS139)</f>
        <v>7.3099999999999998E-2</v>
      </c>
      <c r="FT171" s="175">
        <f t="shared" si="393"/>
        <v>7.0199999999999999E-2</v>
      </c>
      <c r="FU171" s="142">
        <f t="shared" si="393"/>
        <v>6.8899999999999989E-2</v>
      </c>
      <c r="FV171" s="116">
        <f t="shared" si="393"/>
        <v>6.8199999999999997E-2</v>
      </c>
      <c r="FW171" s="175">
        <f t="shared" si="393"/>
        <v>7.0999999999999994E-2</v>
      </c>
      <c r="FX171" s="142">
        <f t="shared" si="393"/>
        <v>5.4600000000000003E-2</v>
      </c>
      <c r="FY171" s="116">
        <f t="shared" si="393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326">
        <f>SUM(IG136, -IG139)</f>
        <v>8.8200000000000001E-2</v>
      </c>
      <c r="IH171" s="15">
        <f>SUM(IH136, -IH140)</f>
        <v>9.5899999999999999E-2</v>
      </c>
      <c r="II171" s="172">
        <f>SUM(II139, -II143)</f>
        <v>9.6600000000000005E-2</v>
      </c>
      <c r="IJ171" s="175">
        <f>SUM(IJ137, -IJ140)</f>
        <v>9.9599999999999994E-2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333" t="s">
        <v>39</v>
      </c>
      <c r="IH172" s="11" t="s">
        <v>39</v>
      </c>
      <c r="II172" s="178" t="s">
        <v>40</v>
      </c>
      <c r="IJ172" s="195" t="s">
        <v>55</v>
      </c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331">
        <f>SUM(IG139, -IG143)</f>
        <v>8.7399999999999992E-2</v>
      </c>
      <c r="IH173" s="89">
        <f>SUM(IH140, -IH143)</f>
        <v>9.01E-2</v>
      </c>
      <c r="II173" s="175">
        <f>SUM(II136, -II139)</f>
        <v>9.219999999999999E-2</v>
      </c>
      <c r="IJ173" s="174">
        <f>SUM(IJ138, -IJ140)</f>
        <v>8.8899999999999993E-2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325" t="s">
        <v>70</v>
      </c>
      <c r="IH174" s="42" t="s">
        <v>60</v>
      </c>
      <c r="II174" s="179" t="s">
        <v>49</v>
      </c>
      <c r="IJ174" s="176" t="s">
        <v>39</v>
      </c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94">SUM(EC164, -EC171)</f>
        <v>0</v>
      </c>
      <c r="ED175" s="6">
        <f t="shared" si="394"/>
        <v>0</v>
      </c>
      <c r="EE175" s="6">
        <f t="shared" si="394"/>
        <v>0</v>
      </c>
      <c r="EF175" s="6">
        <f t="shared" si="394"/>
        <v>0</v>
      </c>
      <c r="EG175" s="6">
        <f t="shared" si="394"/>
        <v>0</v>
      </c>
      <c r="EH175" s="6">
        <f t="shared" si="394"/>
        <v>0</v>
      </c>
      <c r="EI175" s="6">
        <f t="shared" si="394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95">SUM(GV164, -GV171)</f>
        <v>0</v>
      </c>
      <c r="GW175" s="6">
        <f t="shared" si="395"/>
        <v>0</v>
      </c>
      <c r="GX175" s="6">
        <f t="shared" si="395"/>
        <v>0</v>
      </c>
      <c r="GY175" s="6">
        <f t="shared" si="395"/>
        <v>0</v>
      </c>
      <c r="GZ175" s="6">
        <f t="shared" si="395"/>
        <v>0</v>
      </c>
      <c r="HA175" s="6">
        <f t="shared" si="395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326">
        <f>SUM(IG140, -IG143)</f>
        <v>8.5799999999999987E-2</v>
      </c>
      <c r="IH175" s="15">
        <f>SUM(IH139, -IH142)</f>
        <v>8.72E-2</v>
      </c>
      <c r="II175" s="175">
        <f>SUM(II137, -II140)</f>
        <v>9.0600000000000014E-2</v>
      </c>
      <c r="IJ175" s="172">
        <f>SUM(IJ139, -IJ143)</f>
        <v>8.7400000000000005E-2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96">SUM(JM164, -JM171)</f>
        <v>0</v>
      </c>
      <c r="JN175" s="6">
        <f t="shared" si="396"/>
        <v>0</v>
      </c>
      <c r="JO175" s="6">
        <f t="shared" si="396"/>
        <v>0</v>
      </c>
      <c r="JP175" s="6">
        <f t="shared" si="396"/>
        <v>0</v>
      </c>
      <c r="JQ175" s="6">
        <f t="shared" si="396"/>
        <v>0</v>
      </c>
      <c r="JR175" s="6">
        <f t="shared" si="396"/>
        <v>0</v>
      </c>
      <c r="JS175" s="6">
        <f t="shared" si="396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335" t="s">
        <v>49</v>
      </c>
      <c r="IH176" s="32" t="s">
        <v>65</v>
      </c>
      <c r="II176" s="176" t="s">
        <v>38</v>
      </c>
      <c r="IJ176" s="176" t="s">
        <v>38</v>
      </c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326">
        <f>SUM(IG137, -IG140)</f>
        <v>7.9400000000000012E-2</v>
      </c>
      <c r="IH177" s="15">
        <f>SUM(IH136, -IH139)</f>
        <v>8.4400000000000003E-2</v>
      </c>
      <c r="II177" s="174">
        <f>SUM(II139, -II142)</f>
        <v>8.7000000000000008E-2</v>
      </c>
      <c r="IJ177" s="174">
        <f>SUM(IJ139, -IJ142)</f>
        <v>8.5400000000000004E-2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335" t="s">
        <v>36</v>
      </c>
      <c r="IH178" s="18" t="s">
        <v>36</v>
      </c>
      <c r="II178" s="173" t="s">
        <v>70</v>
      </c>
      <c r="IJ178" s="179" t="s">
        <v>36</v>
      </c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331">
        <f>SUM(IG137, -IG139)</f>
        <v>7.7800000000000008E-2</v>
      </c>
      <c r="IH179" s="89">
        <f>SUM(IH137, -IH140)</f>
        <v>7.6899999999999996E-2</v>
      </c>
      <c r="II179" s="175">
        <f>SUM(II140, -II143)</f>
        <v>7.6800000000000007E-2</v>
      </c>
      <c r="IJ179" s="172">
        <f>SUM(IJ136, -IJ139)</f>
        <v>7.4199999999999988E-2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333" t="s">
        <v>38</v>
      </c>
      <c r="IH180" s="11" t="s">
        <v>38</v>
      </c>
      <c r="II180" s="195" t="s">
        <v>55</v>
      </c>
      <c r="IJ180" s="178" t="s">
        <v>40</v>
      </c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97">SUM(EC170, -EC177)</f>
        <v>0</v>
      </c>
      <c r="ED181" s="6">
        <f t="shared" si="397"/>
        <v>0</v>
      </c>
      <c r="EE181" s="6">
        <f t="shared" si="397"/>
        <v>0</v>
      </c>
      <c r="EF181" s="6">
        <f t="shared" si="397"/>
        <v>0</v>
      </c>
      <c r="EG181" s="6">
        <f t="shared" si="397"/>
        <v>0</v>
      </c>
      <c r="EH181" s="6">
        <f t="shared" si="397"/>
        <v>0</v>
      </c>
      <c r="EI181" s="6">
        <f t="shared" si="397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98">SUM(GV170, -GV177)</f>
        <v>0</v>
      </c>
      <c r="GW181" s="6">
        <f t="shared" si="398"/>
        <v>0</v>
      </c>
      <c r="GX181" s="6">
        <f t="shared" si="398"/>
        <v>0</v>
      </c>
      <c r="GY181" s="6">
        <f t="shared" si="398"/>
        <v>0</v>
      </c>
      <c r="GZ181" s="6">
        <f t="shared" si="398"/>
        <v>0</v>
      </c>
      <c r="HA181" s="6">
        <f t="shared" si="398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334">
        <f>SUM(IG139, -IG142)</f>
        <v>6.3799999999999996E-2</v>
      </c>
      <c r="IH181" s="92">
        <f>SUM(IH140, -IH142)</f>
        <v>7.5700000000000003E-2</v>
      </c>
      <c r="II181" s="174">
        <f>SUM(II138, -II140)</f>
        <v>7.5499999999999998E-2</v>
      </c>
      <c r="IJ181" s="175">
        <f>SUM(IJ137, -IJ139)</f>
        <v>6.3700000000000007E-2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99">SUM(JM170, -JM177)</f>
        <v>0</v>
      </c>
      <c r="JN181" s="6">
        <f t="shared" si="399"/>
        <v>0</v>
      </c>
      <c r="JO181" s="6">
        <f t="shared" si="399"/>
        <v>0</v>
      </c>
      <c r="JP181" s="6">
        <f t="shared" si="399"/>
        <v>0</v>
      </c>
      <c r="JQ181" s="6">
        <f t="shared" si="399"/>
        <v>0</v>
      </c>
      <c r="JR181" s="6">
        <f t="shared" si="399"/>
        <v>0</v>
      </c>
      <c r="JS181" s="6">
        <f t="shared" si="399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325" t="s">
        <v>60</v>
      </c>
      <c r="IH182" s="42" t="s">
        <v>68</v>
      </c>
      <c r="II182" s="179" t="s">
        <v>36</v>
      </c>
      <c r="IJ182" s="176" t="s">
        <v>41</v>
      </c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400">SUM(CD136, -CD137)</f>
        <v>5.4199999999999998E-2</v>
      </c>
      <c r="CE183" s="140">
        <f t="shared" si="400"/>
        <v>5.57E-2</v>
      </c>
      <c r="CF183" s="114">
        <f t="shared" si="400"/>
        <v>6.1299999999999993E-2</v>
      </c>
      <c r="CG183" s="174">
        <f t="shared" si="400"/>
        <v>6.88E-2</v>
      </c>
      <c r="CH183" s="144">
        <f t="shared" si="400"/>
        <v>6.6700000000000009E-2</v>
      </c>
      <c r="CI183" s="112">
        <f t="shared" si="400"/>
        <v>6.6099999999999992E-2</v>
      </c>
      <c r="CJ183" s="174">
        <f t="shared" si="400"/>
        <v>5.2999999999999999E-2</v>
      </c>
      <c r="CK183" s="144">
        <f t="shared" si="400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326">
        <f>SUM(IG140, -IG142)</f>
        <v>6.2199999999999998E-2</v>
      </c>
      <c r="IH183" s="89">
        <f>SUM(IH139, -IH141)</f>
        <v>6.9099999999999995E-2</v>
      </c>
      <c r="II183" s="172">
        <f>SUM(II137, -II139)</f>
        <v>7.0800000000000002E-2</v>
      </c>
      <c r="IJ183" s="175">
        <f>SUM(IJ139, -IJ141)</f>
        <v>6.359999999999999E-2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327" t="s">
        <v>55</v>
      </c>
      <c r="IH184" s="18" t="s">
        <v>49</v>
      </c>
      <c r="II184" s="173" t="s">
        <v>60</v>
      </c>
      <c r="IJ184" s="195" t="s">
        <v>37</v>
      </c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401">SUM(CC137, -CC141)</f>
        <v>3.7400000000000003E-2</v>
      </c>
      <c r="CD185" s="175">
        <f t="shared" si="401"/>
        <v>3.95E-2</v>
      </c>
      <c r="CE185" s="142">
        <f t="shared" si="401"/>
        <v>3.9199999999999999E-2</v>
      </c>
      <c r="CF185" s="116">
        <f t="shared" si="401"/>
        <v>5.1799999999999999E-2</v>
      </c>
      <c r="CG185" s="175">
        <f t="shared" si="401"/>
        <v>4.3900000000000002E-2</v>
      </c>
      <c r="CH185" s="142">
        <f t="shared" si="401"/>
        <v>5.2000000000000005E-2</v>
      </c>
      <c r="CI185" s="116">
        <f t="shared" si="401"/>
        <v>4.9000000000000002E-2</v>
      </c>
      <c r="CJ185" s="175">
        <f t="shared" si="401"/>
        <v>3.6900000000000002E-2</v>
      </c>
      <c r="CK185" s="142">
        <f t="shared" si="401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334">
        <f>SUM(IG138, -IG140)</f>
        <v>5.0299999999999997E-2</v>
      </c>
      <c r="IH185" s="15">
        <f>SUM(IH137, -IH139)</f>
        <v>6.54E-2</v>
      </c>
      <c r="II185" s="175">
        <f>SUM(II140, -II142)</f>
        <v>6.720000000000001E-2</v>
      </c>
      <c r="IJ185" s="175">
        <f>SUM(IJ138, -IJ139)</f>
        <v>5.2999999999999999E-2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333" t="s">
        <v>41</v>
      </c>
      <c r="IH186" s="23" t="s">
        <v>37</v>
      </c>
      <c r="II186" s="176" t="s">
        <v>41</v>
      </c>
      <c r="IJ186" s="173" t="s">
        <v>70</v>
      </c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02">SUM(EC176, -EC183)</f>
        <v>0</v>
      </c>
      <c r="ED187" s="6">
        <f t="shared" si="402"/>
        <v>0</v>
      </c>
      <c r="EE187" s="6">
        <f t="shared" si="402"/>
        <v>0</v>
      </c>
      <c r="EF187" s="6">
        <f t="shared" si="402"/>
        <v>0</v>
      </c>
      <c r="EG187" s="6">
        <f t="shared" si="402"/>
        <v>0</v>
      </c>
      <c r="EH187" s="6">
        <f t="shared" si="402"/>
        <v>0</v>
      </c>
      <c r="EI187" s="6">
        <f t="shared" si="402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403">SUM(GV176, -GV183)</f>
        <v>0</v>
      </c>
      <c r="GW187" s="6">
        <f t="shared" si="403"/>
        <v>0</v>
      </c>
      <c r="GX187" s="6">
        <f t="shared" si="403"/>
        <v>0</v>
      </c>
      <c r="GY187" s="6">
        <f t="shared" si="403"/>
        <v>0</v>
      </c>
      <c r="GZ187" s="6">
        <f t="shared" si="403"/>
        <v>0</v>
      </c>
      <c r="HA187" s="6">
        <f t="shared" si="403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326">
        <f>SUM(IG139, -IG141)</f>
        <v>4.5899999999999996E-2</v>
      </c>
      <c r="IH187" s="15">
        <f>SUM(IH138, -IH140)</f>
        <v>6.1499999999999999E-2</v>
      </c>
      <c r="II187" s="175">
        <f>SUM(II139, -II141)</f>
        <v>5.7499999999999996E-2</v>
      </c>
      <c r="IJ187" s="175">
        <f>SUM(IJ140, -IJ143)</f>
        <v>5.1500000000000004E-2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04">SUM(JM176, -JM183)</f>
        <v>0</v>
      </c>
      <c r="JN187" s="6">
        <f t="shared" si="404"/>
        <v>0</v>
      </c>
      <c r="JO187" s="6">
        <f t="shared" si="404"/>
        <v>0</v>
      </c>
      <c r="JP187" s="6">
        <f t="shared" si="404"/>
        <v>0</v>
      </c>
      <c r="JQ187" s="6">
        <f t="shared" si="404"/>
        <v>0</v>
      </c>
      <c r="JR187" s="6">
        <f t="shared" si="404"/>
        <v>0</v>
      </c>
      <c r="JS187" s="6">
        <f t="shared" si="404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327" t="s">
        <v>37</v>
      </c>
      <c r="IH188" s="11" t="s">
        <v>41</v>
      </c>
      <c r="II188" s="195" t="s">
        <v>37</v>
      </c>
      <c r="IJ188" s="173" t="s">
        <v>60</v>
      </c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326">
        <f>SUM(IG138, -IG139)</f>
        <v>4.87E-2</v>
      </c>
      <c r="IH189" s="15">
        <f>SUM(IH140, -IH141)</f>
        <v>5.7600000000000005E-2</v>
      </c>
      <c r="II189" s="175">
        <f>SUM(II138, -II139)</f>
        <v>5.57E-2</v>
      </c>
      <c r="IJ189" s="175">
        <f>SUM(IJ140, -IJ142)</f>
        <v>4.9500000000000002E-2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325" t="s">
        <v>68</v>
      </c>
      <c r="IH190" s="23" t="s">
        <v>55</v>
      </c>
      <c r="II190" s="182" t="s">
        <v>67</v>
      </c>
      <c r="IJ190" s="176" t="s">
        <v>42</v>
      </c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331">
        <f>SUM(IG140, -IG141)</f>
        <v>4.4299999999999999E-2</v>
      </c>
      <c r="IH191" s="92">
        <f>SUM(IH138, -IH139)</f>
        <v>0.05</v>
      </c>
      <c r="II191" s="183">
        <f>SUM(II141, -II143)</f>
        <v>3.9100000000000003E-2</v>
      </c>
      <c r="IJ191" s="175">
        <f>SUM(IJ139, -IJ140)</f>
        <v>3.5900000000000001E-2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329" t="s">
        <v>67</v>
      </c>
      <c r="IH192" s="32" t="s">
        <v>53</v>
      </c>
      <c r="II192" s="173" t="s">
        <v>68</v>
      </c>
      <c r="IJ192" s="173" t="s">
        <v>68</v>
      </c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05">SUM(EC182, -EC189)</f>
        <v>0</v>
      </c>
      <c r="ED193" s="6">
        <f t="shared" si="405"/>
        <v>0</v>
      </c>
      <c r="EE193" s="6">
        <f t="shared" si="405"/>
        <v>0</v>
      </c>
      <c r="EF193" s="6">
        <f t="shared" si="405"/>
        <v>0</v>
      </c>
      <c r="EG193" s="6">
        <f t="shared" si="405"/>
        <v>0</v>
      </c>
      <c r="EH193" s="6">
        <f t="shared" si="405"/>
        <v>0</v>
      </c>
      <c r="EI193" s="6">
        <f t="shared" si="405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406">SUM(GV182, -GV189)</f>
        <v>0</v>
      </c>
      <c r="GW193" s="6">
        <f t="shared" si="406"/>
        <v>0</v>
      </c>
      <c r="GX193" s="6">
        <f t="shared" si="406"/>
        <v>0</v>
      </c>
      <c r="GY193" s="6">
        <f t="shared" si="406"/>
        <v>0</v>
      </c>
      <c r="GZ193" s="6">
        <f t="shared" si="406"/>
        <v>0</v>
      </c>
      <c r="HA193" s="6">
        <f t="shared" si="406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332">
        <f>SUM(IG141, -IG143)</f>
        <v>4.1499999999999995E-2</v>
      </c>
      <c r="IH193" s="215">
        <f>SUM(IH136, -IH138)</f>
        <v>3.44E-2</v>
      </c>
      <c r="II193" s="172">
        <f>SUM(II140, -II141)</f>
        <v>3.7699999999999997E-2</v>
      </c>
      <c r="IJ193" s="172">
        <f>SUM(IJ140, -IJ141)</f>
        <v>2.7699999999999999E-2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07">SUM(JM182, -JM189)</f>
        <v>0</v>
      </c>
      <c r="JN193" s="6">
        <f t="shared" si="407"/>
        <v>0</v>
      </c>
      <c r="JO193" s="6">
        <f t="shared" si="407"/>
        <v>0</v>
      </c>
      <c r="JP193" s="6">
        <f t="shared" si="407"/>
        <v>0</v>
      </c>
      <c r="JQ193" s="6">
        <f t="shared" si="407"/>
        <v>0</v>
      </c>
      <c r="JR193" s="6">
        <f t="shared" si="407"/>
        <v>0</v>
      </c>
      <c r="JS193" s="6">
        <f t="shared" si="407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330" t="s">
        <v>53</v>
      </c>
      <c r="IH194" s="36" t="s">
        <v>67</v>
      </c>
      <c r="II194" s="178" t="s">
        <v>53</v>
      </c>
      <c r="IJ194" s="182" t="s">
        <v>67</v>
      </c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332">
        <f>SUM(IG136, -IG138)</f>
        <v>3.95E-2</v>
      </c>
      <c r="IH195" s="215">
        <f>SUM(IH141, -IH143)</f>
        <v>3.2499999999999994E-2</v>
      </c>
      <c r="II195" s="183">
        <f>SUM(II136, -II138)</f>
        <v>3.6499999999999998E-2</v>
      </c>
      <c r="IJ195" s="183">
        <f>SUM(IJ141, -IJ143)</f>
        <v>2.3800000000000002E-2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335" t="s">
        <v>44</v>
      </c>
      <c r="IH196" s="32" t="s">
        <v>47</v>
      </c>
      <c r="II196" s="182" t="s">
        <v>59</v>
      </c>
      <c r="IJ196" s="182" t="s">
        <v>59</v>
      </c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326">
        <f>SUM(IG137, -IG138)</f>
        <v>2.9100000000000008E-2</v>
      </c>
      <c r="IH197" s="92">
        <f>SUM(IH136, -IH137)</f>
        <v>1.9000000000000003E-2</v>
      </c>
      <c r="II197" s="171">
        <f>SUM(II141, -II142)</f>
        <v>2.9500000000000005E-2</v>
      </c>
      <c r="IJ197" s="171">
        <f>SUM(IJ141, -IJ142)</f>
        <v>2.18E-2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344" t="s">
        <v>57</v>
      </c>
      <c r="IH198" s="36" t="s">
        <v>59</v>
      </c>
      <c r="II198" s="178" t="s">
        <v>47</v>
      </c>
      <c r="IJ198" s="179" t="s">
        <v>44</v>
      </c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331">
        <f>SUM(IG142, -IG143)</f>
        <v>2.3599999999999996E-2</v>
      </c>
      <c r="IH199" s="90">
        <f>SUM(IH141, -IH142)</f>
        <v>1.8099999999999998E-2</v>
      </c>
      <c r="II199" s="174">
        <f>SUM(II136, -II137)</f>
        <v>2.1399999999999988E-2</v>
      </c>
      <c r="IJ199" s="175">
        <f>SUM(IJ136, -IJ138)</f>
        <v>2.1199999999999997E-2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329" t="s">
        <v>59</v>
      </c>
      <c r="IH200" s="18" t="s">
        <v>44</v>
      </c>
      <c r="II200" s="176" t="s">
        <v>42</v>
      </c>
      <c r="IJ200" s="178" t="s">
        <v>53</v>
      </c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08">SUM(EC190, -EC197)</f>
        <v>0</v>
      </c>
      <c r="ED201" s="6">
        <f t="shared" si="408"/>
        <v>0</v>
      </c>
      <c r="EE201" s="6">
        <f t="shared" si="408"/>
        <v>0</v>
      </c>
      <c r="EF201" s="6">
        <f t="shared" si="408"/>
        <v>0</v>
      </c>
      <c r="EG201" s="6">
        <f t="shared" si="408"/>
        <v>0</v>
      </c>
      <c r="EH201" s="6">
        <f t="shared" si="408"/>
        <v>0</v>
      </c>
      <c r="EI201" s="6">
        <f t="shared" si="408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409">SUM(GV190, -GV197)</f>
        <v>0</v>
      </c>
      <c r="GW201" s="6">
        <f t="shared" si="409"/>
        <v>0</v>
      </c>
      <c r="GX201" s="6">
        <f t="shared" si="409"/>
        <v>0</v>
      </c>
      <c r="GY201" s="6">
        <f t="shared" si="409"/>
        <v>0</v>
      </c>
      <c r="GZ201" s="6">
        <f t="shared" si="409"/>
        <v>0</v>
      </c>
      <c r="HA201" s="6">
        <f t="shared" si="409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328">
        <f>SUM(IG141, -IG142)</f>
        <v>1.7899999999999999E-2</v>
      </c>
      <c r="IH201" s="15">
        <f>SUM(IH137, -IH138)</f>
        <v>1.5399999999999997E-2</v>
      </c>
      <c r="II201" s="175">
        <f>SUM(II139, -II140)</f>
        <v>1.9799999999999998E-2</v>
      </c>
      <c r="IJ201" s="183">
        <f>SUM(IJ137, -IJ138)</f>
        <v>1.0700000000000001E-2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10">SUM(JM190, -JM197)</f>
        <v>0</v>
      </c>
      <c r="JN201" s="6">
        <f t="shared" si="410"/>
        <v>0</v>
      </c>
      <c r="JO201" s="6">
        <f t="shared" si="410"/>
        <v>0</v>
      </c>
      <c r="JP201" s="6">
        <f t="shared" si="410"/>
        <v>0</v>
      </c>
      <c r="JQ201" s="6">
        <f t="shared" si="410"/>
        <v>0</v>
      </c>
      <c r="JR201" s="6">
        <f t="shared" si="410"/>
        <v>0</v>
      </c>
      <c r="JS201" s="6">
        <f t="shared" si="410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330" t="s">
        <v>47</v>
      </c>
      <c r="IH202" s="27" t="s">
        <v>57</v>
      </c>
      <c r="II202" s="179" t="s">
        <v>44</v>
      </c>
      <c r="IJ202" s="179" t="s">
        <v>47</v>
      </c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334">
        <f>SUM(IG136, -IG137)</f>
        <v>1.0399999999999993E-2</v>
      </c>
      <c r="IH203" s="89">
        <f>SUM(IH142, -IH143)</f>
        <v>1.4399999999999996E-2</v>
      </c>
      <c r="II203" s="175">
        <f>SUM(II137, -II138)</f>
        <v>1.5100000000000009E-2</v>
      </c>
      <c r="IJ203" s="174">
        <f>SUM(IJ136, -IJ137)</f>
        <v>1.0499999999999995E-2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333" t="s">
        <v>42</v>
      </c>
      <c r="IH204" s="42" t="s">
        <v>42</v>
      </c>
      <c r="II204" s="180" t="s">
        <v>57</v>
      </c>
      <c r="IJ204" s="180" t="s">
        <v>57</v>
      </c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326">
        <f>SUM(IG139, -IG140)</f>
        <v>1.5999999999999999E-3</v>
      </c>
      <c r="IH205" s="15">
        <f>SUM(IH139, -IH140)</f>
        <v>1.15E-2</v>
      </c>
      <c r="II205" s="172">
        <f>SUM(II142, -II143)</f>
        <v>9.5999999999999974E-3</v>
      </c>
      <c r="IJ205" s="172">
        <f>SUM(IJ142, -IJ143)</f>
        <v>2.0000000000000018E-3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W219" s="88">
        <v>-0.26769999999999999</v>
      </c>
      <c r="BX219" t="s">
        <v>62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  <c r="BW220" s="48">
        <v>-0.30909999999999999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</row>
    <row r="225" spans="21:75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</row>
    <row r="226" spans="21:75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</row>
    <row r="227" spans="21:75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</row>
    <row r="228" spans="21:75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</row>
    <row r="229" spans="21:75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  <c r="BW229" s="88">
        <v>-8.1500000000000003E-2</v>
      </c>
    </row>
    <row r="230" spans="21:75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  <c r="BW230" s="48">
        <v>-9.11E-2</v>
      </c>
    </row>
  </sheetData>
  <customSheetViews>
    <customSheetView guid="{7FB8B549-326C-4BEC-8C8D-0E9173EDA60F}" scale="115" topLeftCell="HY47">
      <selection activeCell="II64" sqref="II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2019-04-16T07:21:05Z</dcterms:modified>
</cp:coreProperties>
</file>