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G284" i="1" l="1"/>
  <c r="NG290" i="1"/>
  <c r="NG288" i="1"/>
  <c r="NG286" i="1"/>
  <c r="NG276" i="1"/>
  <c r="NG278" i="1"/>
  <c r="NG274" i="1"/>
  <c r="NG282" i="1"/>
  <c r="NG280" i="1"/>
  <c r="NG256" i="1"/>
  <c r="NG264" i="1"/>
  <c r="NG254" i="1"/>
  <c r="NG270" i="1"/>
  <c r="NG258" i="1"/>
  <c r="NG268" i="1"/>
  <c r="NG266" i="1"/>
  <c r="NG260" i="1"/>
  <c r="NG272" i="1"/>
  <c r="NG262" i="1"/>
  <c r="NG246" i="1"/>
  <c r="NG250" i="1"/>
  <c r="NG244" i="1"/>
  <c r="NG252" i="1"/>
  <c r="NG248" i="1"/>
  <c r="NG240" i="1"/>
  <c r="NG242" i="1"/>
  <c r="NG236" i="1"/>
  <c r="NG238" i="1"/>
  <c r="NG201" i="1"/>
  <c r="NG203" i="1"/>
  <c r="NG199" i="1"/>
  <c r="NG205" i="1"/>
  <c r="NG197" i="1"/>
  <c r="NG191" i="1"/>
  <c r="NG183" i="1"/>
  <c r="NG181" i="1"/>
  <c r="NG195" i="1"/>
  <c r="NG189" i="1"/>
  <c r="NG193" i="1"/>
  <c r="NG185" i="1"/>
  <c r="NG187" i="1"/>
  <c r="NG179" i="1"/>
  <c r="NG177" i="1"/>
  <c r="NG175" i="1"/>
  <c r="NG171" i="1"/>
  <c r="NG173" i="1"/>
  <c r="NG169" i="1"/>
  <c r="NG167" i="1"/>
  <c r="NG165" i="1"/>
  <c r="NG161" i="1"/>
  <c r="NG163" i="1"/>
  <c r="NG159" i="1"/>
  <c r="NG157" i="1"/>
  <c r="NG155" i="1"/>
  <c r="NG153" i="1"/>
  <c r="NG151" i="1"/>
  <c r="NG118" i="1"/>
  <c r="NG120" i="1"/>
  <c r="NG116" i="1"/>
  <c r="NG112" i="1"/>
  <c r="NG114" i="1"/>
  <c r="NG110" i="1"/>
  <c r="NG104" i="1"/>
  <c r="NG98" i="1"/>
  <c r="NG106" i="1"/>
  <c r="NG96" i="1"/>
  <c r="NG108" i="1"/>
  <c r="NG100" i="1"/>
  <c r="NG102" i="1"/>
  <c r="NG94" i="1"/>
  <c r="NG92" i="1"/>
  <c r="NG90" i="1"/>
  <c r="NG88" i="1"/>
  <c r="NG86" i="1"/>
  <c r="NG82" i="1"/>
  <c r="NG80" i="1"/>
  <c r="NG84" i="1"/>
  <c r="NG78" i="1"/>
  <c r="NG74" i="1"/>
  <c r="NG76" i="1"/>
  <c r="NG70" i="1"/>
  <c r="NG72" i="1"/>
  <c r="NG68" i="1"/>
  <c r="NG66" i="1"/>
  <c r="NF286" i="1"/>
  <c r="NF290" i="1"/>
  <c r="NF278" i="1"/>
  <c r="NF284" i="1"/>
  <c r="NF282" i="1"/>
  <c r="NF274" i="1"/>
  <c r="NF288" i="1"/>
  <c r="NF268" i="1"/>
  <c r="NF264" i="1"/>
  <c r="NF272" i="1"/>
  <c r="NF276" i="1"/>
  <c r="NF280" i="1"/>
  <c r="NF254" i="1"/>
  <c r="NF260" i="1"/>
  <c r="NF258" i="1"/>
  <c r="NF248" i="1"/>
  <c r="NF262" i="1"/>
  <c r="NF270" i="1"/>
  <c r="NF266" i="1"/>
  <c r="NF252" i="1"/>
  <c r="NF256" i="1"/>
  <c r="NF246" i="1"/>
  <c r="NF244" i="1"/>
  <c r="NF250" i="1"/>
  <c r="NF242" i="1"/>
  <c r="NF240" i="1"/>
  <c r="NF238" i="1"/>
  <c r="NF236" i="1"/>
  <c r="NF199" i="1"/>
  <c r="NF201" i="1"/>
  <c r="NF205" i="1"/>
  <c r="NF203" i="1"/>
  <c r="NF197" i="1"/>
  <c r="NF195" i="1"/>
  <c r="NF191" i="1"/>
  <c r="NF193" i="1"/>
  <c r="NF177" i="1"/>
  <c r="NF185" i="1"/>
  <c r="NF189" i="1"/>
  <c r="NF183" i="1"/>
  <c r="NF171" i="1"/>
  <c r="NF181" i="1"/>
  <c r="NF187" i="1"/>
  <c r="NF175" i="1"/>
  <c r="NF179" i="1"/>
  <c r="NF169" i="1"/>
  <c r="NF173" i="1"/>
  <c r="NF167" i="1"/>
  <c r="NF165" i="1"/>
  <c r="NF163" i="1"/>
  <c r="NF161" i="1"/>
  <c r="NF157" i="1"/>
  <c r="NF159" i="1"/>
  <c r="NF155" i="1"/>
  <c r="NF153" i="1"/>
  <c r="NF151" i="1"/>
  <c r="NF118" i="1"/>
  <c r="NF120" i="1"/>
  <c r="NF114" i="1"/>
  <c r="NF112" i="1"/>
  <c r="NF116" i="1"/>
  <c r="NF110" i="1"/>
  <c r="NF108" i="1"/>
  <c r="NF104" i="1"/>
  <c r="NF106" i="1"/>
  <c r="NF98" i="1"/>
  <c r="NF100" i="1"/>
  <c r="NF102" i="1"/>
  <c r="NF96" i="1"/>
  <c r="NF94" i="1"/>
  <c r="NF92" i="1"/>
  <c r="NF90" i="1"/>
  <c r="NF88" i="1"/>
  <c r="NF86" i="1"/>
  <c r="NF84" i="1"/>
  <c r="NF82" i="1"/>
  <c r="NF80" i="1"/>
  <c r="NF78" i="1"/>
  <c r="NF76" i="1"/>
  <c r="NF74" i="1"/>
  <c r="NF68" i="1"/>
  <c r="NF72" i="1"/>
  <c r="NF70" i="1"/>
  <c r="NF66" i="1"/>
  <c r="NE290" i="1"/>
  <c r="NE288" i="1"/>
  <c r="NE286" i="1"/>
  <c r="NE282" i="1"/>
  <c r="NE274" i="1"/>
  <c r="NE284" i="1"/>
  <c r="NE280" i="1"/>
  <c r="NE272" i="1"/>
  <c r="NE266" i="1"/>
  <c r="NE278" i="1"/>
  <c r="NE276" i="1"/>
  <c r="NE270" i="1"/>
  <c r="NE264" i="1"/>
  <c r="NE262" i="1"/>
  <c r="NE268" i="1"/>
  <c r="NE260" i="1"/>
  <c r="NE254" i="1"/>
  <c r="NE258" i="1"/>
  <c r="NE252" i="1"/>
  <c r="NE250" i="1"/>
  <c r="NE256" i="1"/>
  <c r="NE248" i="1"/>
  <c r="NE246" i="1"/>
  <c r="NE244" i="1"/>
  <c r="NE242" i="1"/>
  <c r="NE240" i="1"/>
  <c r="NE238" i="1"/>
  <c r="NE236" i="1"/>
  <c r="NE205" i="1"/>
  <c r="NE201" i="1"/>
  <c r="NE203" i="1"/>
  <c r="NE199" i="1"/>
  <c r="NE197" i="1"/>
  <c r="NE189" i="1"/>
  <c r="NE193" i="1"/>
  <c r="NE195" i="1"/>
  <c r="NE187" i="1"/>
  <c r="NE191" i="1"/>
  <c r="NE183" i="1"/>
  <c r="NE185" i="1"/>
  <c r="NE181" i="1"/>
  <c r="NE179" i="1"/>
  <c r="NE171" i="1"/>
  <c r="NE175" i="1"/>
  <c r="NE173" i="1"/>
  <c r="NE177" i="1"/>
  <c r="NE169" i="1"/>
  <c r="NE167" i="1"/>
  <c r="NE163" i="1"/>
  <c r="NE159" i="1"/>
  <c r="NE161" i="1"/>
  <c r="NE165" i="1"/>
  <c r="NE157" i="1"/>
  <c r="NE155" i="1"/>
  <c r="NE153" i="1"/>
  <c r="NE151" i="1"/>
  <c r="NE118" i="1"/>
  <c r="NE120" i="1"/>
  <c r="NE116" i="1"/>
  <c r="NE114" i="1"/>
  <c r="NE112" i="1"/>
  <c r="NE110" i="1"/>
  <c r="NE108" i="1"/>
  <c r="NE106" i="1"/>
  <c r="NE102" i="1"/>
  <c r="NE104" i="1"/>
  <c r="NE98" i="1"/>
  <c r="NE100" i="1"/>
  <c r="NE96" i="1"/>
  <c r="NE94" i="1"/>
  <c r="NE90" i="1"/>
  <c r="NE92" i="1"/>
  <c r="NE88" i="1"/>
  <c r="NE86" i="1"/>
  <c r="NE84" i="1"/>
  <c r="NE82" i="1"/>
  <c r="NE80" i="1"/>
  <c r="NE78" i="1"/>
  <c r="NE76" i="1"/>
  <c r="NE74" i="1"/>
  <c r="NE72" i="1"/>
  <c r="NE70" i="1"/>
  <c r="NE68" i="1"/>
  <c r="NE66" i="1"/>
  <c r="ND288" i="1"/>
  <c r="ND282" i="1"/>
  <c r="ND286" i="1"/>
  <c r="ND290" i="1"/>
  <c r="ND274" i="1"/>
  <c r="ND270" i="1"/>
  <c r="ND280" i="1"/>
  <c r="ND284" i="1"/>
  <c r="ND276" i="1"/>
  <c r="ND268" i="1"/>
  <c r="ND278" i="1"/>
  <c r="ND264" i="1"/>
  <c r="ND260" i="1"/>
  <c r="ND262" i="1"/>
  <c r="ND266" i="1"/>
  <c r="ND272" i="1"/>
  <c r="ND256" i="1"/>
  <c r="ND254" i="1"/>
  <c r="ND258" i="1"/>
  <c r="ND246" i="1"/>
  <c r="ND252" i="1"/>
  <c r="ND250" i="1"/>
  <c r="ND248" i="1"/>
  <c r="ND242" i="1"/>
  <c r="ND240" i="1"/>
  <c r="ND244" i="1"/>
  <c r="ND238" i="1"/>
  <c r="ND236" i="1"/>
  <c r="ND205" i="1"/>
  <c r="ND201" i="1"/>
  <c r="ND203" i="1"/>
  <c r="ND199" i="1"/>
  <c r="ND197" i="1"/>
  <c r="ND195" i="1"/>
  <c r="ND191" i="1"/>
  <c r="ND193" i="1"/>
  <c r="ND187" i="1"/>
  <c r="ND189" i="1"/>
  <c r="ND183" i="1"/>
  <c r="ND185" i="1"/>
  <c r="ND181" i="1"/>
  <c r="ND175" i="1"/>
  <c r="ND177" i="1"/>
  <c r="ND169" i="1"/>
  <c r="ND179" i="1"/>
  <c r="ND171" i="1"/>
  <c r="ND173" i="1"/>
  <c r="ND167" i="1"/>
  <c r="ND165" i="1"/>
  <c r="ND161" i="1"/>
  <c r="ND163" i="1"/>
  <c r="ND159" i="1"/>
  <c r="ND157" i="1"/>
  <c r="ND155" i="1"/>
  <c r="ND153" i="1"/>
  <c r="ND151" i="1"/>
  <c r="ND120" i="1"/>
  <c r="ND116" i="1"/>
  <c r="ND110" i="1"/>
  <c r="ND118" i="1"/>
  <c r="ND114" i="1"/>
  <c r="ND112" i="1"/>
  <c r="ND108" i="1"/>
  <c r="ND102" i="1"/>
  <c r="ND100" i="1"/>
  <c r="ND98" i="1"/>
  <c r="ND96" i="1"/>
  <c r="ND106" i="1"/>
  <c r="ND104" i="1"/>
  <c r="ND94" i="1"/>
  <c r="ND90" i="1"/>
  <c r="ND92" i="1"/>
  <c r="ND88" i="1"/>
  <c r="ND86" i="1"/>
  <c r="ND84" i="1"/>
  <c r="ND82" i="1"/>
  <c r="ND76" i="1"/>
  <c r="ND80" i="1"/>
  <c r="ND78" i="1"/>
  <c r="ND74" i="1"/>
  <c r="ND72" i="1"/>
  <c r="ND70" i="1"/>
  <c r="ND68" i="1"/>
  <c r="ND66" i="1"/>
  <c r="NC288" i="1" l="1"/>
  <c r="NC290" i="1"/>
  <c r="NC270" i="1"/>
  <c r="NC282" i="1"/>
  <c r="NC286" i="1"/>
  <c r="NC272" i="1"/>
  <c r="NC276" i="1"/>
  <c r="NC274" i="1"/>
  <c r="NC278" i="1"/>
  <c r="NC284" i="1"/>
  <c r="NC254" i="1"/>
  <c r="NC280" i="1"/>
  <c r="NC260" i="1"/>
  <c r="NC268" i="1"/>
  <c r="NC256" i="1"/>
  <c r="NC258" i="1"/>
  <c r="NC264" i="1"/>
  <c r="NC250" i="1"/>
  <c r="NC262" i="1"/>
  <c r="NC252" i="1"/>
  <c r="NC266" i="1"/>
  <c r="NC246" i="1"/>
  <c r="NC244" i="1"/>
  <c r="NC248" i="1"/>
  <c r="NC242" i="1"/>
  <c r="NC238" i="1"/>
  <c r="NC240" i="1"/>
  <c r="NC236" i="1"/>
  <c r="NC205" i="1"/>
  <c r="NC203" i="1"/>
  <c r="NC201" i="1"/>
  <c r="NC199" i="1"/>
  <c r="NC197" i="1"/>
  <c r="NC195" i="1"/>
  <c r="NC193" i="1"/>
  <c r="NC191" i="1"/>
  <c r="NC189" i="1"/>
  <c r="NC187" i="1"/>
  <c r="NC185" i="1"/>
  <c r="NC183" i="1"/>
  <c r="NC181" i="1"/>
  <c r="NC173" i="1"/>
  <c r="NC171" i="1"/>
  <c r="NC169" i="1"/>
  <c r="NC179" i="1"/>
  <c r="NC177" i="1"/>
  <c r="NC175" i="1"/>
  <c r="NC167" i="1"/>
  <c r="NC165" i="1"/>
  <c r="NC163" i="1"/>
  <c r="NC161" i="1"/>
  <c r="NC159" i="1"/>
  <c r="NC157" i="1"/>
  <c r="NC155" i="1"/>
  <c r="NC153" i="1"/>
  <c r="NC151" i="1"/>
  <c r="NC116" i="1"/>
  <c r="NC120" i="1"/>
  <c r="NC114" i="1"/>
  <c r="NC118" i="1"/>
  <c r="NC112" i="1"/>
  <c r="NC108" i="1"/>
  <c r="NC110" i="1"/>
  <c r="NC104" i="1"/>
  <c r="NC106" i="1"/>
  <c r="NC100" i="1"/>
  <c r="NC88" i="1"/>
  <c r="NC96" i="1"/>
  <c r="NC102" i="1"/>
  <c r="NC90" i="1"/>
  <c r="NC98" i="1"/>
  <c r="NC92" i="1"/>
  <c r="NC94" i="1"/>
  <c r="NC84" i="1"/>
  <c r="NC86" i="1"/>
  <c r="NC80" i="1"/>
  <c r="NC82" i="1"/>
  <c r="NC74" i="1"/>
  <c r="NC78" i="1"/>
  <c r="NC72" i="1"/>
  <c r="NC76" i="1"/>
  <c r="NC70" i="1"/>
  <c r="NC68" i="1"/>
  <c r="NC66" i="1"/>
  <c r="NB286" i="1"/>
  <c r="NB278" i="1"/>
  <c r="NB284" i="1"/>
  <c r="NB282" i="1"/>
  <c r="NB280" i="1"/>
  <c r="NB288" i="1"/>
  <c r="NB276" i="1"/>
  <c r="NB264" i="1"/>
  <c r="NB290" i="1"/>
  <c r="NB262" i="1"/>
  <c r="NB270" i="1"/>
  <c r="NB252" i="1"/>
  <c r="NB256" i="1"/>
  <c r="NB272" i="1"/>
  <c r="NB250" i="1"/>
  <c r="NB254" i="1"/>
  <c r="NB268" i="1"/>
  <c r="NB274" i="1"/>
  <c r="NB258" i="1"/>
  <c r="NB266" i="1"/>
  <c r="NB248" i="1"/>
  <c r="NB260" i="1"/>
  <c r="NB240" i="1"/>
  <c r="NB246" i="1"/>
  <c r="NB236" i="1"/>
  <c r="NB242" i="1"/>
  <c r="NB238" i="1"/>
  <c r="NB244" i="1"/>
  <c r="NB203" i="1"/>
  <c r="NB201" i="1"/>
  <c r="NB197" i="1"/>
  <c r="NB205" i="1"/>
  <c r="NB199" i="1"/>
  <c r="NB187" i="1"/>
  <c r="NB195" i="1"/>
  <c r="NB183" i="1"/>
  <c r="NB185" i="1"/>
  <c r="NB179" i="1"/>
  <c r="NB181" i="1"/>
  <c r="NB191" i="1"/>
  <c r="NB175" i="1"/>
  <c r="NB193" i="1"/>
  <c r="NB171" i="1"/>
  <c r="NB177" i="1"/>
  <c r="NB189" i="1"/>
  <c r="NB173" i="1"/>
  <c r="NB169" i="1"/>
  <c r="NB165" i="1"/>
  <c r="NB161" i="1"/>
  <c r="NB163" i="1"/>
  <c r="NB167" i="1"/>
  <c r="NB157" i="1"/>
  <c r="NB159" i="1"/>
  <c r="NB155" i="1"/>
  <c r="NB153" i="1"/>
  <c r="NB151" i="1"/>
  <c r="NB116" i="1"/>
  <c r="NB120" i="1"/>
  <c r="NB118" i="1"/>
  <c r="NB112" i="1"/>
  <c r="NB114" i="1"/>
  <c r="NB102" i="1"/>
  <c r="NB100" i="1"/>
  <c r="NB106" i="1"/>
  <c r="NB98" i="1"/>
  <c r="NB110" i="1"/>
  <c r="NB108" i="1"/>
  <c r="NB96" i="1"/>
  <c r="NB94" i="1"/>
  <c r="NB104" i="1"/>
  <c r="NB92" i="1"/>
  <c r="NB90" i="1"/>
  <c r="NB86" i="1"/>
  <c r="NB88" i="1"/>
  <c r="NB78" i="1"/>
  <c r="NB82" i="1"/>
  <c r="NB76" i="1"/>
  <c r="NB80" i="1"/>
  <c r="NB84" i="1"/>
  <c r="NB74" i="1"/>
  <c r="NB72" i="1"/>
  <c r="NB68" i="1"/>
  <c r="NB70" i="1"/>
  <c r="NB66" i="1"/>
  <c r="NA282" i="1" l="1"/>
  <c r="NA290" i="1"/>
  <c r="NA288" i="1"/>
  <c r="NA286" i="1"/>
  <c r="NA284" i="1"/>
  <c r="NA270" i="1"/>
  <c r="NA266" i="1"/>
  <c r="NA280" i="1"/>
  <c r="NA276" i="1"/>
  <c r="NA278" i="1"/>
  <c r="NA272" i="1"/>
  <c r="NA274" i="1"/>
  <c r="NA268" i="1"/>
  <c r="NA256" i="1"/>
  <c r="NA248" i="1"/>
  <c r="NA252" i="1"/>
  <c r="NA258" i="1"/>
  <c r="NA264" i="1"/>
  <c r="NA260" i="1"/>
  <c r="NA254" i="1"/>
  <c r="NA250" i="1"/>
  <c r="NA244" i="1"/>
  <c r="NA262" i="1"/>
  <c r="NA240" i="1"/>
  <c r="NA246" i="1"/>
  <c r="NA242" i="1"/>
  <c r="NA236" i="1"/>
  <c r="NA238" i="1"/>
  <c r="NA203" i="1"/>
  <c r="NA201" i="1"/>
  <c r="NA197" i="1"/>
  <c r="NA199" i="1"/>
  <c r="NA195" i="1"/>
  <c r="NA205" i="1"/>
  <c r="NA187" i="1"/>
  <c r="NA189" i="1"/>
  <c r="NA193" i="1"/>
  <c r="NA191" i="1"/>
  <c r="NA175" i="1"/>
  <c r="NA179" i="1"/>
  <c r="NA171" i="1"/>
  <c r="NA185" i="1"/>
  <c r="NA181" i="1"/>
  <c r="NA183" i="1"/>
  <c r="NA177" i="1"/>
  <c r="NA173" i="1"/>
  <c r="NA169" i="1"/>
  <c r="NA167" i="1"/>
  <c r="NA163" i="1"/>
  <c r="NA161" i="1"/>
  <c r="NA159" i="1"/>
  <c r="NA165" i="1"/>
  <c r="NA157" i="1"/>
  <c r="NA155" i="1"/>
  <c r="NA153" i="1"/>
  <c r="NA151" i="1"/>
  <c r="NA118" i="1"/>
  <c r="NA120" i="1"/>
  <c r="NA116" i="1"/>
  <c r="NA110" i="1"/>
  <c r="NA106" i="1"/>
  <c r="NA98" i="1"/>
  <c r="NA94" i="1"/>
  <c r="NA114" i="1"/>
  <c r="NA104" i="1"/>
  <c r="NA112" i="1"/>
  <c r="NA100" i="1"/>
  <c r="NA92" i="1"/>
  <c r="NA108" i="1"/>
  <c r="NA102" i="1"/>
  <c r="NA96" i="1"/>
  <c r="NA90" i="1"/>
  <c r="NA80" i="1"/>
  <c r="NA86" i="1"/>
  <c r="NA78" i="1"/>
  <c r="NA84" i="1"/>
  <c r="NA82" i="1"/>
  <c r="NA88" i="1"/>
  <c r="NA76" i="1"/>
  <c r="NA72" i="1"/>
  <c r="NA74" i="1"/>
  <c r="NA70" i="1"/>
  <c r="NA68" i="1"/>
  <c r="NA66" i="1"/>
  <c r="MZ286" i="1"/>
  <c r="MZ290" i="1"/>
  <c r="MZ288" i="1"/>
  <c r="MZ284" i="1"/>
  <c r="MZ280" i="1"/>
  <c r="MZ282" i="1"/>
  <c r="MZ278" i="1"/>
  <c r="MZ276" i="1"/>
  <c r="MZ270" i="1"/>
  <c r="MZ272" i="1"/>
  <c r="MZ274" i="1"/>
  <c r="MZ266" i="1"/>
  <c r="MZ268" i="1"/>
  <c r="MZ264" i="1"/>
  <c r="MZ262" i="1"/>
  <c r="MZ260" i="1"/>
  <c r="MZ258" i="1"/>
  <c r="MZ256" i="1"/>
  <c r="MZ252" i="1"/>
  <c r="MZ254" i="1"/>
  <c r="MZ250" i="1"/>
  <c r="MZ246" i="1"/>
  <c r="MZ248" i="1"/>
  <c r="MZ244" i="1"/>
  <c r="MZ242" i="1"/>
  <c r="MZ240" i="1"/>
  <c r="MZ238" i="1"/>
  <c r="MZ236" i="1"/>
  <c r="MZ205" i="1"/>
  <c r="MZ203" i="1"/>
  <c r="MZ199" i="1"/>
  <c r="MZ201" i="1"/>
  <c r="MZ197" i="1"/>
  <c r="MZ195" i="1"/>
  <c r="MZ191" i="1"/>
  <c r="MZ193" i="1"/>
  <c r="MZ189" i="1"/>
  <c r="MZ187" i="1"/>
  <c r="MZ185" i="1"/>
  <c r="MZ183" i="1"/>
  <c r="MZ181" i="1"/>
  <c r="MZ179" i="1"/>
  <c r="MZ177" i="1"/>
  <c r="MZ175" i="1"/>
  <c r="MZ173" i="1"/>
  <c r="MZ171" i="1"/>
  <c r="MZ169" i="1"/>
  <c r="MZ167" i="1"/>
  <c r="MZ165" i="1"/>
  <c r="MZ163" i="1"/>
  <c r="MZ161" i="1"/>
  <c r="MZ159" i="1"/>
  <c r="MZ157" i="1"/>
  <c r="MZ155" i="1"/>
  <c r="MZ153" i="1"/>
  <c r="MZ151" i="1"/>
  <c r="MZ120" i="1"/>
  <c r="MZ118" i="1"/>
  <c r="MZ116" i="1"/>
  <c r="MZ114" i="1"/>
  <c r="MZ112" i="1"/>
  <c r="MZ110" i="1"/>
  <c r="MZ108" i="1"/>
  <c r="MZ106" i="1"/>
  <c r="MZ102" i="1"/>
  <c r="MZ100" i="1"/>
  <c r="MZ104" i="1"/>
  <c r="MZ98" i="1"/>
  <c r="MZ94" i="1"/>
  <c r="MZ96" i="1"/>
  <c r="MZ90" i="1"/>
  <c r="MZ92" i="1"/>
  <c r="MZ86" i="1"/>
  <c r="MZ88" i="1"/>
  <c r="MZ84" i="1"/>
  <c r="MZ82" i="1"/>
  <c r="MZ80" i="1"/>
  <c r="MZ78" i="1"/>
  <c r="MZ76" i="1"/>
  <c r="MZ74" i="1"/>
  <c r="MZ72" i="1"/>
  <c r="MZ70" i="1"/>
  <c r="MZ68" i="1"/>
  <c r="MZ66" i="1"/>
  <c r="MY288" i="1"/>
  <c r="MY284" i="1"/>
  <c r="MY286" i="1"/>
  <c r="MY282" i="1"/>
  <c r="MY270" i="1"/>
  <c r="MY276" i="1"/>
  <c r="MY290" i="1"/>
  <c r="MY266" i="1"/>
  <c r="MY272" i="1"/>
  <c r="MY268" i="1"/>
  <c r="MY274" i="1"/>
  <c r="MY278" i="1"/>
  <c r="MY280" i="1"/>
  <c r="MY256" i="1"/>
  <c r="MY258" i="1"/>
  <c r="MY264" i="1"/>
  <c r="MY248" i="1"/>
  <c r="MY254" i="1"/>
  <c r="MY252" i="1"/>
  <c r="MY260" i="1"/>
  <c r="MY262" i="1"/>
  <c r="MY250" i="1"/>
  <c r="MY244" i="1"/>
  <c r="MY246" i="1"/>
  <c r="MY240" i="1"/>
  <c r="MY242" i="1"/>
  <c r="MY238" i="1"/>
  <c r="MY236" i="1"/>
  <c r="MY205" i="1"/>
  <c r="MY203" i="1"/>
  <c r="MY197" i="1"/>
  <c r="MY199" i="1"/>
  <c r="MY201" i="1"/>
  <c r="MY195" i="1"/>
  <c r="MY189" i="1"/>
  <c r="MY191" i="1"/>
  <c r="MY193" i="1"/>
  <c r="MY187" i="1"/>
  <c r="MY181" i="1"/>
  <c r="MY183" i="1"/>
  <c r="MY173" i="1"/>
  <c r="MY175" i="1"/>
  <c r="MY179" i="1"/>
  <c r="MY185" i="1"/>
  <c r="MY177" i="1"/>
  <c r="MY167" i="1"/>
  <c r="MY169" i="1"/>
  <c r="MY171" i="1"/>
  <c r="MY161" i="1"/>
  <c r="MY163" i="1"/>
  <c r="MY165" i="1"/>
  <c r="MY159" i="1"/>
  <c r="MY155" i="1"/>
  <c r="MY157" i="1"/>
  <c r="MY151" i="1"/>
  <c r="MY153" i="1"/>
  <c r="MY120" i="1"/>
  <c r="MY118" i="1"/>
  <c r="MY116" i="1"/>
  <c r="MY114" i="1"/>
  <c r="MY112" i="1"/>
  <c r="MY110" i="1"/>
  <c r="MY108" i="1"/>
  <c r="MY106" i="1"/>
  <c r="MY102" i="1"/>
  <c r="MY104" i="1"/>
  <c r="MY100" i="1"/>
  <c r="MY96" i="1"/>
  <c r="MY98" i="1"/>
  <c r="MY92" i="1"/>
  <c r="MY94" i="1"/>
  <c r="MY88" i="1"/>
  <c r="MY90" i="1"/>
  <c r="MY86" i="1"/>
  <c r="MY84" i="1"/>
  <c r="MY82" i="1"/>
  <c r="MY80" i="1"/>
  <c r="MY78" i="1"/>
  <c r="MY76" i="1"/>
  <c r="MY74" i="1"/>
  <c r="MY70" i="1"/>
  <c r="MY72" i="1"/>
  <c r="MY68" i="1"/>
  <c r="MY66" i="1"/>
  <c r="MX272" i="1"/>
  <c r="MX288" i="1"/>
  <c r="MX268" i="1"/>
  <c r="MX284" i="1"/>
  <c r="MX286" i="1"/>
  <c r="MX278" i="1"/>
  <c r="MX280" i="1"/>
  <c r="MX282" i="1"/>
  <c r="MX266" i="1"/>
  <c r="MX270" i="1"/>
  <c r="MX290" i="1"/>
  <c r="MX242" i="1"/>
  <c r="MX254" i="1"/>
  <c r="MX276" i="1"/>
  <c r="MX258" i="1"/>
  <c r="MX248" i="1"/>
  <c r="MX246" i="1"/>
  <c r="MX260" i="1"/>
  <c r="MX262" i="1"/>
  <c r="MX250" i="1"/>
  <c r="MX264" i="1"/>
  <c r="MX252" i="1"/>
  <c r="MX240" i="1"/>
  <c r="MX256" i="1"/>
  <c r="MX274" i="1"/>
  <c r="MX244" i="1"/>
  <c r="MX236" i="1"/>
  <c r="MX238" i="1"/>
  <c r="MX201" i="1"/>
  <c r="MX203" i="1"/>
  <c r="MX205" i="1"/>
  <c r="MX199" i="1"/>
  <c r="MX191" i="1"/>
  <c r="MX197" i="1"/>
  <c r="MX189" i="1"/>
  <c r="MX195" i="1"/>
  <c r="MX193" i="1"/>
  <c r="MX187" i="1"/>
  <c r="MX185" i="1"/>
  <c r="MX175" i="1"/>
  <c r="MX181" i="1"/>
  <c r="MX177" i="1"/>
  <c r="MX183" i="1"/>
  <c r="MX173" i="1"/>
  <c r="MX171" i="1"/>
  <c r="MX179" i="1"/>
  <c r="MX169" i="1"/>
  <c r="MX165" i="1"/>
  <c r="MX161" i="1"/>
  <c r="MX167" i="1"/>
  <c r="MX159" i="1"/>
  <c r="MX163" i="1"/>
  <c r="MX157" i="1"/>
  <c r="MX155" i="1"/>
  <c r="MX153" i="1"/>
  <c r="MX151" i="1"/>
  <c r="MX114" i="1"/>
  <c r="MX118" i="1"/>
  <c r="MX110" i="1"/>
  <c r="MX120" i="1"/>
  <c r="MX112" i="1"/>
  <c r="MX116" i="1"/>
  <c r="MX108" i="1"/>
  <c r="MX100" i="1"/>
  <c r="MX96" i="1"/>
  <c r="MX86" i="1"/>
  <c r="MX104" i="1"/>
  <c r="MX106" i="1"/>
  <c r="MX92" i="1"/>
  <c r="MX84" i="1"/>
  <c r="MX102" i="1"/>
  <c r="MX94" i="1"/>
  <c r="MX88" i="1"/>
  <c r="MX82" i="1"/>
  <c r="MX98" i="1"/>
  <c r="MX90" i="1"/>
  <c r="MX80" i="1"/>
  <c r="MX78" i="1"/>
  <c r="MX74" i="1"/>
  <c r="MX76" i="1"/>
  <c r="MX72" i="1"/>
  <c r="MX68" i="1"/>
  <c r="MX70" i="1"/>
  <c r="MX66" i="1"/>
  <c r="MW270" i="1"/>
  <c r="MW280" i="1"/>
  <c r="MW290" i="1"/>
  <c r="MW286" i="1"/>
  <c r="MW284" i="1"/>
  <c r="MW276" i="1"/>
  <c r="MW282" i="1"/>
  <c r="MW272" i="1"/>
  <c r="MW278" i="1"/>
  <c r="MW288" i="1"/>
  <c r="MW274" i="1"/>
  <c r="MW262" i="1"/>
  <c r="MW254" i="1"/>
  <c r="MW266" i="1"/>
  <c r="MW260" i="1"/>
  <c r="MW246" i="1"/>
  <c r="MW268" i="1"/>
  <c r="MW256" i="1"/>
  <c r="MW252" i="1"/>
  <c r="MW240" i="1"/>
  <c r="MW258" i="1"/>
  <c r="MW242" i="1"/>
  <c r="MW264" i="1"/>
  <c r="MW250" i="1"/>
  <c r="MW244" i="1"/>
  <c r="MW248" i="1"/>
  <c r="MW238" i="1"/>
  <c r="MW236" i="1"/>
  <c r="MW205" i="1"/>
  <c r="MW203" i="1"/>
  <c r="MW201" i="1"/>
  <c r="MW199" i="1"/>
  <c r="MW195" i="1"/>
  <c r="MW189" i="1"/>
  <c r="MW197" i="1"/>
  <c r="MW193" i="1"/>
  <c r="MW185" i="1"/>
  <c r="MW191" i="1"/>
  <c r="MW187" i="1"/>
  <c r="MW181" i="1"/>
  <c r="MW179" i="1"/>
  <c r="MW183" i="1"/>
  <c r="MW177" i="1"/>
  <c r="MW173" i="1"/>
  <c r="MW175" i="1"/>
  <c r="MW171" i="1"/>
  <c r="MW169" i="1"/>
  <c r="MW167" i="1"/>
  <c r="MW165" i="1"/>
  <c r="MW163" i="1"/>
  <c r="MW161" i="1"/>
  <c r="MW159" i="1"/>
  <c r="MW157" i="1"/>
  <c r="MW155" i="1"/>
  <c r="MW153" i="1"/>
  <c r="MW151" i="1"/>
  <c r="MW114" i="1"/>
  <c r="MW120" i="1"/>
  <c r="MW118" i="1"/>
  <c r="MW112" i="1"/>
  <c r="MW116" i="1"/>
  <c r="MW108" i="1"/>
  <c r="MW110" i="1"/>
  <c r="MW106" i="1"/>
  <c r="MW104" i="1"/>
  <c r="MW102" i="1"/>
  <c r="MW98" i="1"/>
  <c r="MW94" i="1"/>
  <c r="MW92" i="1"/>
  <c r="MW100" i="1"/>
  <c r="MW90" i="1"/>
  <c r="MW96" i="1"/>
  <c r="MW82" i="1"/>
  <c r="MW88" i="1"/>
  <c r="MW86" i="1"/>
  <c r="MW80" i="1"/>
  <c r="MW84" i="1"/>
  <c r="MW76" i="1"/>
  <c r="MW78" i="1"/>
  <c r="MW74" i="1"/>
  <c r="MW68" i="1"/>
  <c r="MW72" i="1"/>
  <c r="MW70" i="1"/>
  <c r="MW66" i="1"/>
  <c r="MV288" i="1"/>
  <c r="MV278" i="1"/>
  <c r="MV282" i="1"/>
  <c r="MV276" i="1"/>
  <c r="MV272" i="1"/>
  <c r="MV286" i="1"/>
  <c r="MV284" i="1"/>
  <c r="MV274" i="1"/>
  <c r="MV290" i="1"/>
  <c r="MV280" i="1"/>
  <c r="MV270" i="1"/>
  <c r="MV266" i="1"/>
  <c r="MV256" i="1"/>
  <c r="MV252" i="1"/>
  <c r="MV254" i="1"/>
  <c r="MV250" i="1"/>
  <c r="MV268" i="1"/>
  <c r="MV248" i="1"/>
  <c r="MV264" i="1"/>
  <c r="MV260" i="1"/>
  <c r="MV244" i="1"/>
  <c r="MV262" i="1"/>
  <c r="MV246" i="1"/>
  <c r="MV242" i="1"/>
  <c r="MV258" i="1"/>
  <c r="MV240" i="1"/>
  <c r="MV236" i="1"/>
  <c r="MV238" i="1"/>
  <c r="MV205" i="1"/>
  <c r="MV203" i="1"/>
  <c r="MV201" i="1"/>
  <c r="MV199" i="1"/>
  <c r="MV197" i="1"/>
  <c r="MV193" i="1"/>
  <c r="MV189" i="1"/>
  <c r="MV191" i="1"/>
  <c r="MV195" i="1"/>
  <c r="MV187" i="1"/>
  <c r="MV183" i="1"/>
  <c r="MV185" i="1"/>
  <c r="MV177" i="1"/>
  <c r="MV179" i="1"/>
  <c r="MV181" i="1"/>
  <c r="MV171" i="1"/>
  <c r="MV175" i="1"/>
  <c r="MV173" i="1"/>
  <c r="MV169" i="1"/>
  <c r="MV167" i="1"/>
  <c r="MV163" i="1"/>
  <c r="MV165" i="1"/>
  <c r="MV159" i="1"/>
  <c r="MV157" i="1"/>
  <c r="MV161" i="1"/>
  <c r="MV155" i="1"/>
  <c r="MV153" i="1"/>
  <c r="MV151" i="1"/>
  <c r="MV120" i="1"/>
  <c r="MV116" i="1"/>
  <c r="MV114" i="1"/>
  <c r="MV118" i="1"/>
  <c r="MV110" i="1"/>
  <c r="MV112" i="1"/>
  <c r="MV108" i="1"/>
  <c r="MV106" i="1"/>
  <c r="MV94" i="1"/>
  <c r="MV104" i="1"/>
  <c r="MV96" i="1"/>
  <c r="MV100" i="1"/>
  <c r="MV98" i="1"/>
  <c r="MV102" i="1"/>
  <c r="MV92" i="1"/>
  <c r="MV90" i="1"/>
  <c r="MV80" i="1"/>
  <c r="MV88" i="1"/>
  <c r="MV86" i="1"/>
  <c r="MV82" i="1"/>
  <c r="MV84" i="1"/>
  <c r="MV76" i="1"/>
  <c r="MV78" i="1"/>
  <c r="MV74" i="1"/>
  <c r="MV68" i="1"/>
  <c r="MV70" i="1"/>
  <c r="MV72" i="1"/>
  <c r="MV66" i="1"/>
  <c r="MU284" i="1"/>
  <c r="MU270" i="1"/>
  <c r="MU282" i="1"/>
  <c r="MU290" i="1"/>
  <c r="MU288" i="1"/>
  <c r="MU276" i="1"/>
  <c r="MU280" i="1"/>
  <c r="MU278" i="1"/>
  <c r="MU286" i="1"/>
  <c r="MU274" i="1"/>
  <c r="MU272" i="1"/>
  <c r="MU268" i="1"/>
  <c r="MU256" i="1"/>
  <c r="MU258" i="1"/>
  <c r="MU266" i="1"/>
  <c r="MU246" i="1"/>
  <c r="MU250" i="1"/>
  <c r="MU254" i="1"/>
  <c r="MU262" i="1"/>
  <c r="MU264" i="1"/>
  <c r="MU244" i="1"/>
  <c r="MU248" i="1"/>
  <c r="MU252" i="1"/>
  <c r="MU260" i="1"/>
  <c r="MU240" i="1"/>
  <c r="MU242" i="1"/>
  <c r="MU238" i="1"/>
  <c r="MU236" i="1"/>
  <c r="MU203" i="1"/>
  <c r="MU201" i="1"/>
  <c r="MU205" i="1"/>
  <c r="MU199" i="1"/>
  <c r="MU197" i="1"/>
  <c r="MU187" i="1"/>
  <c r="MU189" i="1"/>
  <c r="MU195" i="1"/>
  <c r="MU191" i="1"/>
  <c r="MU183" i="1"/>
  <c r="MU193" i="1"/>
  <c r="MU185" i="1"/>
  <c r="MU177" i="1"/>
  <c r="MU181" i="1"/>
  <c r="MU179" i="1"/>
  <c r="MU175" i="1"/>
  <c r="MU171" i="1"/>
  <c r="MU173" i="1"/>
  <c r="MU169" i="1"/>
  <c r="MU165" i="1"/>
  <c r="MU167" i="1"/>
  <c r="MU163" i="1"/>
  <c r="MU157" i="1"/>
  <c r="MU161" i="1"/>
  <c r="MU159" i="1"/>
  <c r="MU155" i="1"/>
  <c r="MU153" i="1"/>
  <c r="MU151" i="1"/>
  <c r="MU120" i="1"/>
  <c r="MU108" i="1"/>
  <c r="MU114" i="1"/>
  <c r="MU116" i="1"/>
  <c r="MU118" i="1"/>
  <c r="MU110" i="1"/>
  <c r="MU112" i="1"/>
  <c r="MU106" i="1"/>
  <c r="MU98" i="1"/>
  <c r="MU100" i="1"/>
  <c r="MU90" i="1"/>
  <c r="MU104" i="1"/>
  <c r="MU102" i="1"/>
  <c r="MU92" i="1"/>
  <c r="MU88" i="1"/>
  <c r="MU84" i="1"/>
  <c r="MU94" i="1"/>
  <c r="MU96" i="1"/>
  <c r="MU86" i="1"/>
  <c r="MU80" i="1"/>
  <c r="MU82" i="1"/>
  <c r="MU78" i="1"/>
  <c r="MU76" i="1"/>
  <c r="MU74" i="1"/>
  <c r="MU68" i="1"/>
  <c r="MU70" i="1"/>
  <c r="MU72" i="1"/>
  <c r="MU66" i="1"/>
  <c r="MT272" i="1"/>
  <c r="MT284" i="1"/>
  <c r="MT286" i="1"/>
  <c r="MT288" i="1"/>
  <c r="MT290" i="1"/>
  <c r="MT280" i="1"/>
  <c r="MT278" i="1"/>
  <c r="MT276" i="1"/>
  <c r="MT274" i="1"/>
  <c r="MT270" i="1"/>
  <c r="MT282" i="1"/>
  <c r="MT264" i="1"/>
  <c r="MT268" i="1"/>
  <c r="MT248" i="1"/>
  <c r="MT246" i="1"/>
  <c r="MT250" i="1"/>
  <c r="MT266" i="1"/>
  <c r="MT240" i="1"/>
  <c r="MT256" i="1"/>
  <c r="MT260" i="1"/>
  <c r="MT258" i="1"/>
  <c r="MT254" i="1"/>
  <c r="MT252" i="1"/>
  <c r="MT244" i="1"/>
  <c r="MT262" i="1"/>
  <c r="MT242" i="1"/>
  <c r="MT236" i="1"/>
  <c r="MT238" i="1"/>
  <c r="MT205" i="1"/>
  <c r="MT201" i="1"/>
  <c r="MT203" i="1"/>
  <c r="MT197" i="1"/>
  <c r="MT199" i="1"/>
  <c r="MT195" i="1"/>
  <c r="MT189" i="1"/>
  <c r="MT193" i="1"/>
  <c r="MT187" i="1"/>
  <c r="MT191" i="1"/>
  <c r="MT185" i="1"/>
  <c r="MT183" i="1"/>
  <c r="MT177" i="1"/>
  <c r="MT181" i="1"/>
  <c r="MT173" i="1"/>
  <c r="MT179" i="1"/>
  <c r="MT171" i="1"/>
  <c r="MT175" i="1"/>
  <c r="MT169" i="1"/>
  <c r="MT165" i="1"/>
  <c r="MT163" i="1"/>
  <c r="MT167" i="1"/>
  <c r="MT161" i="1"/>
  <c r="MT159" i="1"/>
  <c r="MT157" i="1"/>
  <c r="MT155" i="1"/>
  <c r="MT153" i="1"/>
  <c r="MT151" i="1"/>
  <c r="MT116" i="1"/>
  <c r="MT120" i="1"/>
  <c r="MT114" i="1"/>
  <c r="MT118" i="1"/>
  <c r="MT112" i="1"/>
  <c r="MT110" i="1"/>
  <c r="MT108" i="1"/>
  <c r="MT106" i="1"/>
  <c r="MT104" i="1"/>
  <c r="MT100" i="1"/>
  <c r="MT102" i="1"/>
  <c r="MT94" i="1"/>
  <c r="MT98" i="1"/>
  <c r="MT96" i="1"/>
  <c r="MT88" i="1"/>
  <c r="MT86" i="1"/>
  <c r="MT92" i="1"/>
  <c r="MT90" i="1"/>
  <c r="MT82" i="1"/>
  <c r="MT84" i="1"/>
  <c r="MT80" i="1"/>
  <c r="MT78" i="1"/>
  <c r="MT76" i="1"/>
  <c r="MT72" i="1"/>
  <c r="MT74" i="1"/>
  <c r="MT70" i="1"/>
  <c r="MT68" i="1"/>
  <c r="MT66" i="1"/>
  <c r="MS290" i="1"/>
  <c r="MS288" i="1"/>
  <c r="MS280" i="1"/>
  <c r="MS282" i="1"/>
  <c r="MS284" i="1"/>
  <c r="MS286" i="1"/>
  <c r="MS278" i="1"/>
  <c r="MS274" i="1"/>
  <c r="MS276" i="1"/>
  <c r="MS270" i="1"/>
  <c r="MS272" i="1"/>
  <c r="MS258" i="1"/>
  <c r="MS260" i="1"/>
  <c r="MS250" i="1"/>
  <c r="MS252" i="1"/>
  <c r="MS268" i="1"/>
  <c r="MS266" i="1"/>
  <c r="MS240" i="1"/>
  <c r="MS262" i="1"/>
  <c r="MS264" i="1"/>
  <c r="MS254" i="1"/>
  <c r="MS256" i="1"/>
  <c r="MS246" i="1"/>
  <c r="MS248" i="1"/>
  <c r="MS242" i="1"/>
  <c r="MS244" i="1"/>
  <c r="MS238" i="1"/>
  <c r="MS236" i="1"/>
  <c r="MS205" i="1"/>
  <c r="MS203" i="1"/>
  <c r="MS201" i="1"/>
  <c r="MS199" i="1"/>
  <c r="MS197" i="1"/>
  <c r="MS195" i="1"/>
  <c r="MS193" i="1"/>
  <c r="MS187" i="1"/>
  <c r="MS189" i="1"/>
  <c r="MS185" i="1"/>
  <c r="MS191" i="1"/>
  <c r="MS183" i="1"/>
  <c r="MS181" i="1"/>
  <c r="MS175" i="1"/>
  <c r="MS177" i="1"/>
  <c r="MS171" i="1"/>
  <c r="MS179" i="1"/>
  <c r="MS169" i="1"/>
  <c r="MS173" i="1"/>
  <c r="MS167" i="1"/>
  <c r="MS163" i="1"/>
  <c r="MS159" i="1"/>
  <c r="MS165" i="1"/>
  <c r="MS157" i="1"/>
  <c r="MS161" i="1"/>
  <c r="MS155" i="1"/>
  <c r="MS153" i="1"/>
  <c r="MS151" i="1"/>
  <c r="MS118" i="1"/>
  <c r="MS120" i="1"/>
  <c r="MS116" i="1"/>
  <c r="MS112" i="1"/>
  <c r="MS110" i="1"/>
  <c r="MS108" i="1"/>
  <c r="MS96" i="1"/>
  <c r="MS106" i="1"/>
  <c r="MS114" i="1"/>
  <c r="MS104" i="1"/>
  <c r="MS100" i="1"/>
  <c r="MS98" i="1"/>
  <c r="MS94" i="1"/>
  <c r="MS92" i="1"/>
  <c r="MS90" i="1"/>
  <c r="MS88" i="1"/>
  <c r="MS102" i="1"/>
  <c r="MS82" i="1"/>
  <c r="MS86" i="1"/>
  <c r="MS84" i="1"/>
  <c r="MS80" i="1"/>
  <c r="MS78" i="1"/>
  <c r="MS76" i="1"/>
  <c r="MS72" i="1"/>
  <c r="MS70" i="1"/>
  <c r="MS68" i="1"/>
  <c r="MS74" i="1"/>
  <c r="MS66" i="1"/>
  <c r="MR290" i="1"/>
  <c r="MR284" i="1"/>
  <c r="MR282" i="1"/>
  <c r="MR288" i="1"/>
  <c r="MR286" i="1"/>
  <c r="MR280" i="1"/>
  <c r="MR262" i="1"/>
  <c r="MR278" i="1"/>
  <c r="MR270" i="1"/>
  <c r="MR264" i="1"/>
  <c r="MR266" i="1"/>
  <c r="MR272" i="1"/>
  <c r="MR274" i="1"/>
  <c r="MR260" i="1"/>
  <c r="MR268" i="1"/>
  <c r="MR276" i="1"/>
  <c r="MR258" i="1"/>
  <c r="MR248" i="1"/>
  <c r="MR256" i="1"/>
  <c r="MR250" i="1"/>
  <c r="MR252" i="1"/>
  <c r="MR240" i="1"/>
  <c r="MR254" i="1"/>
  <c r="MR242" i="1"/>
  <c r="MR244" i="1"/>
  <c r="MR238" i="1"/>
  <c r="MR246" i="1"/>
  <c r="MR236" i="1"/>
  <c r="MR203" i="1"/>
  <c r="MR205" i="1"/>
  <c r="MR201" i="1"/>
  <c r="MR197" i="1"/>
  <c r="MR199" i="1"/>
  <c r="MR191" i="1"/>
  <c r="MR193" i="1"/>
  <c r="MR195" i="1"/>
  <c r="MR189" i="1"/>
  <c r="MR187" i="1"/>
  <c r="MR185" i="1"/>
  <c r="MR183" i="1"/>
  <c r="MR181" i="1"/>
  <c r="MR179" i="1"/>
  <c r="MR177" i="1"/>
  <c r="MR175" i="1"/>
  <c r="MR173" i="1"/>
  <c r="MR169" i="1"/>
  <c r="MR171" i="1"/>
  <c r="MR167" i="1"/>
  <c r="MR165" i="1"/>
  <c r="MR163" i="1"/>
  <c r="MR161" i="1"/>
  <c r="MR159" i="1"/>
  <c r="MR157" i="1"/>
  <c r="MR155" i="1"/>
  <c r="MR153" i="1"/>
  <c r="MR151" i="1"/>
  <c r="MR118" i="1"/>
  <c r="MR112" i="1"/>
  <c r="MR114" i="1"/>
  <c r="MR116" i="1"/>
  <c r="MR120" i="1"/>
  <c r="MR110" i="1"/>
  <c r="MR108" i="1"/>
  <c r="MR106" i="1"/>
  <c r="MR102" i="1"/>
  <c r="MR94" i="1"/>
  <c r="MR96" i="1"/>
  <c r="MR104" i="1"/>
  <c r="MR98" i="1"/>
  <c r="MR100" i="1"/>
  <c r="MR92" i="1"/>
  <c r="MR86" i="1"/>
  <c r="MR90" i="1"/>
  <c r="MR88" i="1"/>
  <c r="MR82" i="1"/>
  <c r="MR84" i="1"/>
  <c r="MR76" i="1"/>
  <c r="MR80" i="1"/>
  <c r="MR78" i="1"/>
  <c r="MR72" i="1"/>
  <c r="MR74" i="1"/>
  <c r="MR70" i="1"/>
  <c r="MR68" i="1"/>
  <c r="MR66" i="1"/>
  <c r="MQ280" i="1"/>
  <c r="MQ288" i="1"/>
  <c r="MQ272" i="1"/>
  <c r="MQ264" i="1"/>
  <c r="MQ284" i="1"/>
  <c r="MQ276" i="1"/>
  <c r="MQ290" i="1"/>
  <c r="MQ286" i="1"/>
  <c r="MQ256" i="1"/>
  <c r="MQ270" i="1"/>
  <c r="MQ268" i="1"/>
  <c r="MQ282" i="1"/>
  <c r="MQ274" i="1"/>
  <c r="MQ252" i="1"/>
  <c r="MQ262" i="1"/>
  <c r="MQ278" i="1"/>
  <c r="MQ258" i="1"/>
  <c r="MQ266" i="1"/>
  <c r="MQ260" i="1"/>
  <c r="MQ254" i="1"/>
  <c r="MQ250" i="1"/>
  <c r="MQ246" i="1"/>
  <c r="MQ240" i="1"/>
  <c r="MQ248" i="1"/>
  <c r="MQ244" i="1"/>
  <c r="MQ242" i="1"/>
  <c r="MQ238" i="1"/>
  <c r="MQ236" i="1"/>
  <c r="MQ205" i="1"/>
  <c r="MQ203" i="1"/>
  <c r="MQ201" i="1"/>
  <c r="MQ199" i="1"/>
  <c r="MQ195" i="1"/>
  <c r="MQ197" i="1"/>
  <c r="MQ193" i="1"/>
  <c r="MQ191" i="1"/>
  <c r="MQ189" i="1"/>
  <c r="MQ187" i="1"/>
  <c r="MQ185" i="1"/>
  <c r="MQ183" i="1"/>
  <c r="MQ181" i="1"/>
  <c r="MQ179" i="1"/>
  <c r="MQ177" i="1"/>
  <c r="MQ175" i="1"/>
  <c r="MQ173" i="1"/>
  <c r="MQ171" i="1"/>
  <c r="MQ169" i="1"/>
  <c r="MQ167" i="1"/>
  <c r="MQ165" i="1"/>
  <c r="MQ163" i="1"/>
  <c r="MQ161" i="1"/>
  <c r="MQ159" i="1"/>
  <c r="MQ157" i="1"/>
  <c r="MQ155" i="1"/>
  <c r="MQ153" i="1"/>
  <c r="MQ151" i="1"/>
  <c r="MQ118" i="1"/>
  <c r="MQ120" i="1"/>
  <c r="MQ116" i="1"/>
  <c r="MQ114" i="1"/>
  <c r="MQ108" i="1"/>
  <c r="MQ112" i="1"/>
  <c r="MQ110" i="1"/>
  <c r="MQ106" i="1"/>
  <c r="MQ102" i="1"/>
  <c r="MQ100" i="1"/>
  <c r="MQ104" i="1"/>
  <c r="MQ92" i="1"/>
  <c r="MQ96" i="1"/>
  <c r="MQ94" i="1"/>
  <c r="MQ90" i="1"/>
  <c r="MQ98" i="1"/>
  <c r="MQ88" i="1"/>
  <c r="MQ80" i="1"/>
  <c r="MQ86" i="1"/>
  <c r="MQ84" i="1"/>
  <c r="MQ82" i="1"/>
  <c r="MQ76" i="1"/>
  <c r="MQ74" i="1"/>
  <c r="MQ78" i="1"/>
  <c r="MQ72" i="1"/>
  <c r="MQ70" i="1"/>
  <c r="MQ68" i="1"/>
  <c r="MQ66" i="1"/>
  <c r="MP288" i="1"/>
  <c r="MP276" i="1"/>
  <c r="MP284" i="1"/>
  <c r="MP282" i="1"/>
  <c r="MP266" i="1"/>
  <c r="MP286" i="1"/>
  <c r="MP260" i="1"/>
  <c r="MP278" i="1"/>
  <c r="MP280" i="1"/>
  <c r="MP258" i="1"/>
  <c r="MP268" i="1"/>
  <c r="MP274" i="1"/>
  <c r="MP290" i="1"/>
  <c r="MP270" i="1"/>
  <c r="MP272" i="1"/>
  <c r="MP254" i="1"/>
  <c r="MP264" i="1"/>
  <c r="MP248" i="1"/>
  <c r="MP262" i="1"/>
  <c r="MP244" i="1"/>
  <c r="MP256" i="1"/>
  <c r="MP242" i="1"/>
  <c r="MP250" i="1"/>
  <c r="MP238" i="1"/>
  <c r="MP252" i="1"/>
  <c r="MP246" i="1"/>
  <c r="MP240" i="1"/>
  <c r="MP236" i="1"/>
  <c r="MP205" i="1"/>
  <c r="MP203" i="1"/>
  <c r="MP201" i="1"/>
  <c r="MP199" i="1"/>
  <c r="MP197" i="1"/>
  <c r="MP195" i="1"/>
  <c r="MP187" i="1"/>
  <c r="MP193" i="1"/>
  <c r="MP185" i="1"/>
  <c r="MP191" i="1"/>
  <c r="MP183" i="1"/>
  <c r="MP189" i="1"/>
  <c r="MP179" i="1"/>
  <c r="MP175" i="1"/>
  <c r="MP181" i="1"/>
  <c r="MP173" i="1"/>
  <c r="MP171" i="1"/>
  <c r="MP177" i="1"/>
  <c r="MP169" i="1"/>
  <c r="MP167" i="1"/>
  <c r="MP165" i="1"/>
  <c r="MP163" i="1"/>
  <c r="MP161" i="1"/>
  <c r="MP159" i="1"/>
  <c r="MP157" i="1"/>
  <c r="MP155" i="1"/>
  <c r="MP153" i="1"/>
  <c r="MP151" i="1"/>
  <c r="MP120" i="1"/>
  <c r="MP118" i="1"/>
  <c r="MP116" i="1"/>
  <c r="MP114" i="1"/>
  <c r="MP110" i="1"/>
  <c r="MP108" i="1"/>
  <c r="MP112" i="1"/>
  <c r="MP106" i="1"/>
  <c r="MP104" i="1"/>
  <c r="MP102" i="1"/>
  <c r="MP100" i="1"/>
  <c r="MP98" i="1"/>
  <c r="MP96" i="1"/>
  <c r="MP90" i="1"/>
  <c r="MP94" i="1"/>
  <c r="MP92" i="1"/>
  <c r="MP88" i="1"/>
  <c r="MP84" i="1"/>
  <c r="MP82" i="1"/>
  <c r="MP86" i="1"/>
  <c r="MP80" i="1"/>
  <c r="MP74" i="1"/>
  <c r="MP78" i="1"/>
  <c r="MP76" i="1"/>
  <c r="MP72" i="1"/>
  <c r="MP70" i="1"/>
  <c r="MP68" i="1"/>
  <c r="MP66" i="1"/>
  <c r="MO284" i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NL112" i="1"/>
  <c r="NL116" i="1" s="1"/>
  <c r="NI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OD35" i="1"/>
  <c r="OC35" i="1"/>
  <c r="OB35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OD33" i="1"/>
  <c r="OC33" i="1"/>
  <c r="OB33" i="1"/>
  <c r="OD32" i="1"/>
  <c r="OC32" i="1"/>
  <c r="OB32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OD30" i="1"/>
  <c r="OC30" i="1"/>
  <c r="OB30" i="1"/>
  <c r="OD29" i="1"/>
  <c r="OC29" i="1"/>
  <c r="OB29" i="1"/>
  <c r="OD28" i="1"/>
  <c r="OC28" i="1"/>
  <c r="OB28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OD26" i="1"/>
  <c r="OC26" i="1"/>
  <c r="OB26" i="1"/>
  <c r="OD25" i="1"/>
  <c r="OC25" i="1"/>
  <c r="OB25" i="1"/>
  <c r="OD24" i="1"/>
  <c r="OC24" i="1"/>
  <c r="OB24" i="1"/>
  <c r="OD23" i="1"/>
  <c r="OC23" i="1"/>
  <c r="OB23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OD21" i="1"/>
  <c r="OC21" i="1"/>
  <c r="OB21" i="1"/>
  <c r="OD20" i="1"/>
  <c r="OC20" i="1"/>
  <c r="OB20" i="1"/>
  <c r="OD19" i="1"/>
  <c r="OC19" i="1"/>
  <c r="OB19" i="1"/>
  <c r="OD18" i="1"/>
  <c r="OC18" i="1"/>
  <c r="OB18" i="1"/>
  <c r="OD17" i="1"/>
  <c r="OC17" i="1"/>
  <c r="OB17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OD15" i="1"/>
  <c r="OC15" i="1"/>
  <c r="OB15" i="1"/>
  <c r="OD14" i="1"/>
  <c r="OC14" i="1"/>
  <c r="OB14" i="1"/>
  <c r="OD13" i="1"/>
  <c r="OC13" i="1"/>
  <c r="OB13" i="1"/>
  <c r="OD12" i="1"/>
  <c r="OC12" i="1"/>
  <c r="OB12" i="1"/>
  <c r="OD11" i="1"/>
  <c r="OC11" i="1"/>
  <c r="OB11" i="1"/>
  <c r="OD10" i="1"/>
  <c r="OC10" i="1"/>
  <c r="OB10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OD8" i="1"/>
  <c r="OC8" i="1"/>
  <c r="OB8" i="1"/>
  <c r="OD7" i="1"/>
  <c r="OC7" i="1"/>
  <c r="OB7" i="1"/>
  <c r="OD6" i="1"/>
  <c r="OC6" i="1"/>
  <c r="OB6" i="1"/>
  <c r="OD5" i="1"/>
  <c r="OC5" i="1"/>
  <c r="OB5" i="1"/>
  <c r="OD4" i="1"/>
  <c r="OC4" i="1"/>
  <c r="OB4" i="1"/>
  <c r="OD3" i="1"/>
  <c r="OC3" i="1"/>
  <c r="OB3" i="1"/>
  <c r="OD2" i="1"/>
  <c r="OC2" i="1"/>
  <c r="OB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C40" i="1" l="1"/>
  <c r="QE72" i="1"/>
  <c r="RB74" i="1"/>
  <c r="RB80" i="1" s="1"/>
  <c r="RB86" i="1" s="1"/>
  <c r="RK72" i="1"/>
  <c r="RI157" i="1"/>
  <c r="OD118" i="1"/>
  <c r="OP118" i="1"/>
  <c r="NY82" i="1"/>
  <c r="PY82" i="1"/>
  <c r="NY78" i="1"/>
  <c r="NH112" i="1"/>
  <c r="NH116" i="1" s="1"/>
  <c r="OF112" i="1"/>
  <c r="RI100" i="1"/>
  <c r="PL159" i="1"/>
  <c r="PL165" i="1" s="1"/>
  <c r="PL171" i="1" s="1"/>
  <c r="NR118" i="1"/>
  <c r="PB118" i="1"/>
  <c r="PJ173" i="1"/>
  <c r="NM82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NM94" i="1"/>
  <c r="NS94" i="1"/>
  <c r="NY94" i="1"/>
  <c r="OE94" i="1"/>
  <c r="OK94" i="1"/>
  <c r="OQ94" i="1"/>
  <c r="OW94" i="1"/>
  <c r="PC94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Q82" i="1"/>
  <c r="OC82" i="1"/>
  <c r="PA82" i="1"/>
  <c r="NJ100" i="1"/>
  <c r="NV100" i="1"/>
  <c r="OH100" i="1"/>
  <c r="OT100" i="1"/>
  <c r="NN258" i="1"/>
  <c r="NZ258" i="1"/>
  <c r="OL258" i="1"/>
  <c r="OX25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NO72" i="1"/>
  <c r="NW72" i="1"/>
  <c r="OE72" i="1"/>
  <c r="OM72" i="1"/>
  <c r="OU72" i="1"/>
  <c r="PC72" i="1"/>
  <c r="NW82" i="1"/>
  <c r="OB82" i="1"/>
  <c r="OR82" i="1"/>
  <c r="PC82" i="1"/>
  <c r="NM78" i="1"/>
  <c r="NH72" i="1"/>
  <c r="NP72" i="1"/>
  <c r="NX72" i="1"/>
  <c r="OF72" i="1"/>
  <c r="ON72" i="1"/>
  <c r="OV72" i="1"/>
  <c r="NH82" i="1"/>
  <c r="NS82" i="1"/>
  <c r="OI82" i="1"/>
  <c r="ON82" i="1"/>
  <c r="OY74" i="1"/>
  <c r="OY80" i="1" s="1"/>
  <c r="OY84" i="1" s="1"/>
  <c r="OB78" i="1"/>
  <c r="ON78" i="1"/>
  <c r="NJ88" i="1"/>
  <c r="NJ84" i="1"/>
  <c r="NV88" i="1"/>
  <c r="NV84" i="1"/>
  <c r="OB88" i="1"/>
  <c r="OH88" i="1"/>
  <c r="OH84" i="1"/>
  <c r="ON88" i="1"/>
  <c r="OT88" i="1"/>
  <c r="OT84" i="1"/>
  <c r="NS90" i="1"/>
  <c r="OQ90" i="1"/>
  <c r="NS100" i="1"/>
  <c r="OE100" i="1"/>
  <c r="OQ100" i="1"/>
  <c r="PC100" i="1"/>
  <c r="PC96" i="1"/>
  <c r="NH108" i="1"/>
  <c r="MF214" i="1"/>
  <c r="OB27" i="1"/>
  <c r="OC31" i="1"/>
  <c r="OD36" i="1"/>
  <c r="NK72" i="1"/>
  <c r="NS72" i="1"/>
  <c r="OA72" i="1"/>
  <c r="OI72" i="1"/>
  <c r="OQ72" i="1"/>
  <c r="NT82" i="1"/>
  <c r="OE82" i="1"/>
  <c r="OK82" i="1"/>
  <c r="OO82" i="1"/>
  <c r="OU82" i="1"/>
  <c r="OZ82" i="1"/>
  <c r="OZ78" i="1"/>
  <c r="NQ78" i="1"/>
  <c r="OC78" i="1"/>
  <c r="OO78" i="1"/>
  <c r="NQ88" i="1"/>
  <c r="OC88" i="1"/>
  <c r="OC84" i="1"/>
  <c r="NJ94" i="1"/>
  <c r="NJ90" i="1"/>
  <c r="NV94" i="1"/>
  <c r="NV90" i="1"/>
  <c r="OH94" i="1"/>
  <c r="OH90" i="1"/>
  <c r="OT94" i="1"/>
  <c r="OT90" i="1"/>
  <c r="OQ96" i="1"/>
  <c r="NL72" i="1"/>
  <c r="NT72" i="1"/>
  <c r="OB72" i="1"/>
  <c r="OJ72" i="1"/>
  <c r="OR72" i="1"/>
  <c r="OZ72" i="1"/>
  <c r="NK82" i="1"/>
  <c r="NP82" i="1"/>
  <c r="OF82" i="1"/>
  <c r="OQ82" i="1"/>
  <c r="NH78" i="1"/>
  <c r="OF78" i="1"/>
  <c r="OR78" i="1"/>
  <c r="NM88" i="1"/>
  <c r="NY88" i="1"/>
  <c r="OW88" i="1"/>
  <c r="NM84" i="1"/>
  <c r="OK84" i="1"/>
  <c r="OE90" i="1"/>
  <c r="PC90" i="1"/>
  <c r="NP100" i="1"/>
  <c r="NP96" i="1"/>
  <c r="OB100" i="1"/>
  <c r="OB96" i="1"/>
  <c r="ON100" i="1"/>
  <c r="ON96" i="1"/>
  <c r="OZ100" i="1"/>
  <c r="OZ96" i="1"/>
  <c r="OE96" i="1"/>
  <c r="OF108" i="1"/>
  <c r="OJ118" i="1"/>
  <c r="OV118" i="1"/>
  <c r="NH88" i="1"/>
  <c r="NN88" i="1"/>
  <c r="NT88" i="1"/>
  <c r="NZ88" i="1"/>
  <c r="OF88" i="1"/>
  <c r="OL88" i="1"/>
  <c r="OR88" i="1"/>
  <c r="OX88" i="1"/>
  <c r="NN84" i="1"/>
  <c r="NZ84" i="1"/>
  <c r="OL84" i="1"/>
  <c r="OX84" i="1"/>
  <c r="NN94" i="1"/>
  <c r="NZ94" i="1"/>
  <c r="OL94" i="1"/>
  <c r="OX94" i="1"/>
  <c r="NN90" i="1"/>
  <c r="NZ90" i="1"/>
  <c r="OL90" i="1"/>
  <c r="OX90" i="1"/>
  <c r="NH100" i="1"/>
  <c r="NN100" i="1"/>
  <c r="NT100" i="1"/>
  <c r="NZ100" i="1"/>
  <c r="OF100" i="1"/>
  <c r="OL100" i="1"/>
  <c r="OR100" i="1"/>
  <c r="OX100" i="1"/>
  <c r="OG118" i="1"/>
  <c r="OS118" i="1"/>
  <c r="OU173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M179" i="1"/>
  <c r="NY179" i="1"/>
  <c r="OK179" i="1"/>
  <c r="OW179" i="1"/>
  <c r="NM175" i="1"/>
  <c r="OK175" i="1"/>
  <c r="RP82" i="1"/>
  <c r="RP78" i="1"/>
  <c r="PZ94" i="1"/>
  <c r="PZ90" i="1"/>
  <c r="QX94" i="1"/>
  <c r="QX90" i="1"/>
  <c r="OO88" i="1"/>
  <c r="PA88" i="1"/>
  <c r="NK94" i="1"/>
  <c r="NQ94" i="1"/>
  <c r="NW94" i="1"/>
  <c r="OC94" i="1"/>
  <c r="OI94" i="1"/>
  <c r="OO94" i="1"/>
  <c r="OU94" i="1"/>
  <c r="PA94" i="1"/>
  <c r="NK100" i="1"/>
  <c r="NW100" i="1"/>
  <c r="OI100" i="1"/>
  <c r="OU100" i="1"/>
  <c r="OB112" i="1"/>
  <c r="OZ112" i="1"/>
  <c r="OZ116" i="1" s="1"/>
  <c r="NO118" i="1"/>
  <c r="OA118" i="1"/>
  <c r="OM118" i="1"/>
  <c r="OY118" i="1"/>
  <c r="OA116" i="1"/>
  <c r="OY116" i="1"/>
  <c r="NH173" i="1"/>
  <c r="NT173" i="1"/>
  <c r="OF173" i="1"/>
  <c r="OR173" i="1"/>
  <c r="NH179" i="1"/>
  <c r="NT179" i="1"/>
  <c r="OF179" i="1"/>
  <c r="OR179" i="1"/>
  <c r="OX179" i="1"/>
  <c r="NM185" i="1"/>
  <c r="NY185" i="1"/>
  <c r="OK185" i="1"/>
  <c r="NV197" i="1"/>
  <c r="NV201" i="1" s="1"/>
  <c r="ON197" i="1"/>
  <c r="ON201" i="1" s="1"/>
  <c r="OZ197" i="1"/>
  <c r="QW82" i="1"/>
  <c r="RU82" i="1"/>
  <c r="RL82" i="1"/>
  <c r="RL78" i="1"/>
  <c r="QN78" i="1"/>
  <c r="PC157" i="1"/>
  <c r="NP173" i="1"/>
  <c r="OB173" i="1"/>
  <c r="ON173" i="1"/>
  <c r="OZ173" i="1"/>
  <c r="NN185" i="1"/>
  <c r="NN181" i="1"/>
  <c r="NZ185" i="1"/>
  <c r="NZ181" i="1"/>
  <c r="OL185" i="1"/>
  <c r="OL181" i="1"/>
  <c r="NQ197" i="1"/>
  <c r="OC197" i="1"/>
  <c r="OO197" i="1"/>
  <c r="OO201" i="1" s="1"/>
  <c r="PA197" i="1"/>
  <c r="PA201" i="1" s="1"/>
  <c r="NR203" i="1"/>
  <c r="OD203" i="1"/>
  <c r="OD201" i="1"/>
  <c r="OP203" i="1"/>
  <c r="PB203" i="1"/>
  <c r="PB201" i="1"/>
  <c r="OP201" i="1"/>
  <c r="OB214" i="1" s="1"/>
  <c r="PT82" i="1"/>
  <c r="PT78" i="1"/>
  <c r="RU88" i="1"/>
  <c r="RU84" i="1"/>
  <c r="QK167" i="1"/>
  <c r="QK163" i="1"/>
  <c r="NP179" i="1"/>
  <c r="OB179" i="1"/>
  <c r="ON179" i="1"/>
  <c r="OT179" i="1"/>
  <c r="OZ179" i="1"/>
  <c r="NJ185" i="1"/>
  <c r="NV185" i="1"/>
  <c r="OH185" i="1"/>
  <c r="NM197" i="1"/>
  <c r="NY197" i="1"/>
  <c r="NY201" i="1" s="1"/>
  <c r="OK197" i="1"/>
  <c r="OW197" i="1"/>
  <c r="NM193" i="1"/>
  <c r="NY193" i="1"/>
  <c r="OK193" i="1"/>
  <c r="OW193" i="1"/>
  <c r="NI203" i="1"/>
  <c r="NU203" i="1"/>
  <c r="OG203" i="1"/>
  <c r="OS203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Q179" i="1"/>
  <c r="OC179" i="1"/>
  <c r="OO179" i="1"/>
  <c r="PA179" i="1"/>
  <c r="OT175" i="1"/>
  <c r="NQ185" i="1"/>
  <c r="OC185" i="1"/>
  <c r="OF197" i="1"/>
  <c r="OR197" i="1"/>
  <c r="OR201" i="1" s="1"/>
  <c r="OD214" i="1" s="1"/>
  <c r="NL203" i="1"/>
  <c r="NX203" i="1"/>
  <c r="OJ203" i="1"/>
  <c r="OV203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QM165" i="1" s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QK116" i="1" s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RI114" i="1" s="1"/>
  <c r="PQ100" i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P120" i="1"/>
  <c r="PG106" i="1"/>
  <c r="PK106" i="1"/>
  <c r="PS106" i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RL191" i="1"/>
  <c r="RL187" i="1"/>
  <c r="PS197" i="1"/>
  <c r="PS193" i="1"/>
  <c r="PY201" i="1"/>
  <c r="QU191" i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OB40" i="1"/>
  <c r="OD22" i="1"/>
  <c r="OD27" i="1"/>
  <c r="OC34" i="1"/>
  <c r="OD9" i="1"/>
  <c r="OB31" i="1"/>
  <c r="OD37" i="1"/>
  <c r="OD40" i="1"/>
  <c r="OD16" i="1"/>
  <c r="OB34" i="1"/>
  <c r="OB36" i="1"/>
  <c r="NO84" i="1"/>
  <c r="NO86" i="1"/>
  <c r="NR78" i="1"/>
  <c r="NR80" i="1"/>
  <c r="OD78" i="1"/>
  <c r="OD80" i="1"/>
  <c r="OP78" i="1"/>
  <c r="OP80" i="1"/>
  <c r="PB78" i="1"/>
  <c r="PB80" i="1"/>
  <c r="OA84" i="1"/>
  <c r="OA86" i="1"/>
  <c r="OM84" i="1"/>
  <c r="OM86" i="1"/>
  <c r="NL80" i="1"/>
  <c r="NL78" i="1"/>
  <c r="NX80" i="1"/>
  <c r="NX78" i="1"/>
  <c r="OJ80" i="1"/>
  <c r="OJ78" i="1"/>
  <c r="OV80" i="1"/>
  <c r="OV78" i="1"/>
  <c r="OB9" i="1"/>
  <c r="OB16" i="1"/>
  <c r="OC27" i="1"/>
  <c r="OD31" i="1"/>
  <c r="OD34" i="1"/>
  <c r="OC36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NI74" i="1"/>
  <c r="NU74" i="1"/>
  <c r="OG74" i="1"/>
  <c r="OS74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NH84" i="1"/>
  <c r="NP84" i="1"/>
  <c r="NT84" i="1"/>
  <c r="OB84" i="1"/>
  <c r="OF84" i="1"/>
  <c r="ON84" i="1"/>
  <c r="OR84" i="1"/>
  <c r="OZ84" i="1"/>
  <c r="NM90" i="1"/>
  <c r="NQ90" i="1"/>
  <c r="NY90" i="1"/>
  <c r="OC90" i="1"/>
  <c r="OK90" i="1"/>
  <c r="OO90" i="1"/>
  <c r="OW90" i="1"/>
  <c r="PA90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NP106" i="1"/>
  <c r="NP114" i="1" s="1"/>
  <c r="OB106" i="1"/>
  <c r="OB114" i="1" s="1"/>
  <c r="NL118" i="1"/>
  <c r="NX118" i="1"/>
  <c r="NO171" i="1"/>
  <c r="NO169" i="1"/>
  <c r="OA171" i="1"/>
  <c r="OA169" i="1"/>
  <c r="OM171" i="1"/>
  <c r="OM169" i="1"/>
  <c r="OC9" i="1"/>
  <c r="OC16" i="1"/>
  <c r="OB22" i="1"/>
  <c r="OB37" i="1"/>
  <c r="NM76" i="1"/>
  <c r="NQ76" i="1"/>
  <c r="NY76" i="1"/>
  <c r="OC76" i="1"/>
  <c r="OK76" i="1"/>
  <c r="OO76" i="1"/>
  <c r="OW76" i="1"/>
  <c r="PA76" i="1"/>
  <c r="NJ82" i="1"/>
  <c r="NN82" i="1"/>
  <c r="NV82" i="1"/>
  <c r="NZ82" i="1"/>
  <c r="OH82" i="1"/>
  <c r="OL82" i="1"/>
  <c r="OT82" i="1"/>
  <c r="OX82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NH94" i="1"/>
  <c r="NP94" i="1"/>
  <c r="NT94" i="1"/>
  <c r="OB94" i="1"/>
  <c r="OF94" i="1"/>
  <c r="ON94" i="1"/>
  <c r="OR94" i="1"/>
  <c r="OZ94" i="1"/>
  <c r="NJ106" i="1"/>
  <c r="NN106" i="1"/>
  <c r="NV106" i="1"/>
  <c r="NZ106" i="1"/>
  <c r="NZ114" i="1" s="1"/>
  <c r="OH106" i="1"/>
  <c r="OL106" i="1"/>
  <c r="OT106" i="1"/>
  <c r="OT114" i="1" s="1"/>
  <c r="OX106" i="1"/>
  <c r="OX114" i="1" s="1"/>
  <c r="NM100" i="1"/>
  <c r="NQ100" i="1"/>
  <c r="NM112" i="1"/>
  <c r="NM108" i="1"/>
  <c r="NV112" i="1"/>
  <c r="NV108" i="1"/>
  <c r="OB116" i="1"/>
  <c r="OF116" i="1"/>
  <c r="OK112" i="1"/>
  <c r="OK108" i="1"/>
  <c r="OT112" i="1"/>
  <c r="OT108" i="1"/>
  <c r="NQ106" i="1"/>
  <c r="OC106" i="1"/>
  <c r="OC22" i="1"/>
  <c r="OC37" i="1"/>
  <c r="NK106" i="1"/>
  <c r="NS106" i="1"/>
  <c r="NW106" i="1"/>
  <c r="OE106" i="1"/>
  <c r="OI106" i="1"/>
  <c r="OI114" i="1" s="1"/>
  <c r="OQ106" i="1"/>
  <c r="OU106" i="1"/>
  <c r="PC106" i="1"/>
  <c r="NN102" i="1"/>
  <c r="NV102" i="1"/>
  <c r="OL102" i="1"/>
  <c r="OT102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NM106" i="1"/>
  <c r="NY106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NW102" i="1"/>
  <c r="OE102" i="1"/>
  <c r="OU102" i="1"/>
  <c r="PC102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NH106" i="1"/>
  <c r="NT106" i="1"/>
  <c r="NI118" i="1"/>
  <c r="NU118" i="1"/>
  <c r="NR163" i="1"/>
  <c r="NR165" i="1"/>
  <c r="OD163" i="1"/>
  <c r="OD165" i="1"/>
  <c r="OP165" i="1"/>
  <c r="OP163" i="1"/>
  <c r="PB165" i="1"/>
  <c r="PB163" i="1"/>
  <c r="NI116" i="1"/>
  <c r="NU116" i="1"/>
  <c r="OG116" i="1"/>
  <c r="OS116" i="1"/>
  <c r="OY171" i="1"/>
  <c r="OY169" i="1"/>
  <c r="NI157" i="1"/>
  <c r="NM157" i="1"/>
  <c r="NQ157" i="1"/>
  <c r="NU157" i="1"/>
  <c r="NY157" i="1"/>
  <c r="OC157" i="1"/>
  <c r="OH157" i="1"/>
  <c r="OP157" i="1"/>
  <c r="OX15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NP161" i="1"/>
  <c r="OB161" i="1"/>
  <c r="ON161" i="1"/>
  <c r="OZ161" i="1"/>
  <c r="NL163" i="1"/>
  <c r="NN169" i="1"/>
  <c r="NN173" i="1"/>
  <c r="NW173" i="1"/>
  <c r="NW169" i="1"/>
  <c r="OL169" i="1"/>
  <c r="OL173" i="1"/>
  <c r="OW173" i="1"/>
  <c r="NR116" i="1"/>
  <c r="OD116" i="1"/>
  <c r="OP116" i="1"/>
  <c r="OB129" i="1" s="1"/>
  <c r="PB116" i="1"/>
  <c r="NL171" i="1"/>
  <c r="NL169" i="1"/>
  <c r="NX171" i="1"/>
  <c r="NX169" i="1"/>
  <c r="OJ157" i="1"/>
  <c r="OJ159" i="1"/>
  <c r="OV157" i="1"/>
  <c r="OV159" i="1"/>
  <c r="NJ157" i="1"/>
  <c r="NN157" i="1"/>
  <c r="NR157" i="1"/>
  <c r="NV157" i="1"/>
  <c r="NZ157" i="1"/>
  <c r="OD157" i="1"/>
  <c r="OI157" i="1"/>
  <c r="OQ157" i="1"/>
  <c r="OY15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NO163" i="1"/>
  <c r="OM163" i="1"/>
  <c r="NJ169" i="1"/>
  <c r="NJ173" i="1"/>
  <c r="NS173" i="1"/>
  <c r="NS169" i="1"/>
  <c r="NY173" i="1"/>
  <c r="OC173" i="1"/>
  <c r="OH169" i="1"/>
  <c r="OH173" i="1"/>
  <c r="NN179" i="1"/>
  <c r="NZ179" i="1"/>
  <c r="OL179" i="1"/>
  <c r="NK157" i="1"/>
  <c r="NO157" i="1"/>
  <c r="NS157" i="1"/>
  <c r="NW157" i="1"/>
  <c r="OA157" i="1"/>
  <c r="OE157" i="1"/>
  <c r="OL157" i="1"/>
  <c r="OT157" i="1"/>
  <c r="PB15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NX163" i="1"/>
  <c r="NK173" i="1"/>
  <c r="NK169" i="1"/>
  <c r="NZ169" i="1"/>
  <c r="NZ173" i="1"/>
  <c r="OI173" i="1"/>
  <c r="OI169" i="1"/>
  <c r="NJ179" i="1"/>
  <c r="NV179" i="1"/>
  <c r="OH179" i="1"/>
  <c r="NH157" i="1"/>
  <c r="NL157" i="1"/>
  <c r="NT157" i="1"/>
  <c r="NX157" i="1"/>
  <c r="OF157" i="1"/>
  <c r="OM157" i="1"/>
  <c r="OU15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OA163" i="1"/>
  <c r="OY163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NH175" i="1"/>
  <c r="NP175" i="1"/>
  <c r="NT175" i="1"/>
  <c r="OB175" i="1"/>
  <c r="OF175" i="1"/>
  <c r="ON175" i="1"/>
  <c r="OR175" i="1"/>
  <c r="OZ175" i="1"/>
  <c r="NK185" i="1"/>
  <c r="NS185" i="1"/>
  <c r="NW185" i="1"/>
  <c r="OE185" i="1"/>
  <c r="OI185" i="1"/>
  <c r="OQ185" i="1"/>
  <c r="OU185" i="1"/>
  <c r="PC185" i="1"/>
  <c r="NM181" i="1"/>
  <c r="NQ181" i="1"/>
  <c r="NY181" i="1"/>
  <c r="OC181" i="1"/>
  <c r="OK181" i="1"/>
  <c r="OQ181" i="1"/>
  <c r="NM191" i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NJ197" i="1"/>
  <c r="NN197" i="1"/>
  <c r="NS193" i="1"/>
  <c r="NS197" i="1"/>
  <c r="OB197" i="1"/>
  <c r="OB193" i="1"/>
  <c r="OH197" i="1"/>
  <c r="OT197" i="1"/>
  <c r="OZ201" i="1"/>
  <c r="OT173" i="1"/>
  <c r="OX173" i="1"/>
  <c r="NH185" i="1"/>
  <c r="NP185" i="1"/>
  <c r="NT185" i="1"/>
  <c r="OB185" i="1"/>
  <c r="OF185" i="1"/>
  <c r="ON185" i="1"/>
  <c r="OR185" i="1"/>
  <c r="OZ185" i="1"/>
  <c r="NK179" i="1"/>
  <c r="NS179" i="1"/>
  <c r="NW179" i="1"/>
  <c r="OE179" i="1"/>
  <c r="OI179" i="1"/>
  <c r="OQ179" i="1"/>
  <c r="OU179" i="1"/>
  <c r="PC179" i="1"/>
  <c r="OR181" i="1"/>
  <c r="OZ18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NK193" i="1"/>
  <c r="NK197" i="1"/>
  <c r="NT197" i="1"/>
  <c r="NT193" i="1"/>
  <c r="OC201" i="1"/>
  <c r="NJ187" i="1"/>
  <c r="NJ191" i="1"/>
  <c r="NJ199" i="1" s="1"/>
  <c r="NS191" i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NP197" i="1"/>
  <c r="NP193" i="1"/>
  <c r="NZ197" i="1"/>
  <c r="OW201" i="1"/>
  <c r="NH181" i="1"/>
  <c r="NP181" i="1"/>
  <c r="NT181" i="1"/>
  <c r="OB181" i="1"/>
  <c r="OF181" i="1"/>
  <c r="ON181" i="1"/>
  <c r="NK191" i="1"/>
  <c r="NK187" i="1"/>
  <c r="NP191" i="1"/>
  <c r="NT191" i="1"/>
  <c r="NZ187" i="1"/>
  <c r="NZ191" i="1"/>
  <c r="OI191" i="1"/>
  <c r="OI187" i="1"/>
  <c r="ON191" i="1"/>
  <c r="OR191" i="1"/>
  <c r="OX187" i="1"/>
  <c r="OX191" i="1"/>
  <c r="OX185" i="1"/>
  <c r="NH197" i="1"/>
  <c r="NH193" i="1"/>
  <c r="NM201" i="1"/>
  <c r="NQ201" i="1"/>
  <c r="NW193" i="1"/>
  <c r="NW197" i="1"/>
  <c r="OL197" i="1"/>
  <c r="OX197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NL201" i="1"/>
  <c r="NX201" i="1"/>
  <c r="OJ201" i="1"/>
  <c r="OV201" i="1"/>
  <c r="NO203" i="1"/>
  <c r="OA203" i="1"/>
  <c r="OM203" i="1"/>
  <c r="OY203" i="1"/>
  <c r="NR250" i="1"/>
  <c r="NR248" i="1"/>
  <c r="OD250" i="1"/>
  <c r="OD248" i="1"/>
  <c r="OP250" i="1"/>
  <c r="OP248" i="1"/>
  <c r="PB242" i="1"/>
  <c r="PB244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NN246" i="1"/>
  <c r="NZ246" i="1"/>
  <c r="OE197" i="1"/>
  <c r="OI197" i="1"/>
  <c r="OQ197" i="1"/>
  <c r="OU197" i="1"/>
  <c r="PC197" i="1"/>
  <c r="NI242" i="1"/>
  <c r="NM242" i="1"/>
  <c r="NQ242" i="1"/>
  <c r="NU242" i="1"/>
  <c r="NY242" i="1"/>
  <c r="OC242" i="1"/>
  <c r="OG242" i="1"/>
  <c r="OK242" i="1"/>
  <c r="OO242" i="1"/>
  <c r="OS242" i="1"/>
  <c r="NP252" i="1"/>
  <c r="NP248" i="1"/>
  <c r="OE248" i="1"/>
  <c r="OE252" i="1"/>
  <c r="ON252" i="1"/>
  <c r="ON248" i="1"/>
  <c r="PC248" i="1"/>
  <c r="PC252" i="1"/>
  <c r="NJ246" i="1"/>
  <c r="NV246" i="1"/>
  <c r="NR242" i="1"/>
  <c r="OD242" i="1"/>
  <c r="OH242" i="1"/>
  <c r="OL242" i="1"/>
  <c r="OP242" i="1"/>
  <c r="OT242" i="1"/>
  <c r="OX242" i="1"/>
  <c r="PC242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NK246" i="1"/>
  <c r="NW246" i="1"/>
  <c r="NI250" i="1"/>
  <c r="NI248" i="1"/>
  <c r="NU250" i="1"/>
  <c r="NU248" i="1"/>
  <c r="OG250" i="1"/>
  <c r="OG248" i="1"/>
  <c r="OS250" i="1"/>
  <c r="OS248" i="1"/>
  <c r="NS242" i="1"/>
  <c r="OE242" i="1"/>
  <c r="OI242" i="1"/>
  <c r="OQ242" i="1"/>
  <c r="OU242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NM254" i="1"/>
  <c r="NQ254" i="1"/>
  <c r="NY254" i="1"/>
  <c r="OC254" i="1"/>
  <c r="OK254" i="1"/>
  <c r="OO254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NK258" i="1"/>
  <c r="NS258" i="1"/>
  <c r="NW258" i="1"/>
  <c r="OE258" i="1"/>
  <c r="OI258" i="1"/>
  <c r="OQ258" i="1"/>
  <c r="OU258" i="1"/>
  <c r="NJ270" i="1"/>
  <c r="NV270" i="1"/>
  <c r="OH270" i="1"/>
  <c r="OT270" i="1"/>
  <c r="NM248" i="1"/>
  <c r="NQ248" i="1"/>
  <c r="NY248" i="1"/>
  <c r="OC248" i="1"/>
  <c r="OZ258" i="1"/>
  <c r="NJ254" i="1"/>
  <c r="NN254" i="1"/>
  <c r="NV254" i="1"/>
  <c r="NZ254" i="1"/>
  <c r="OH254" i="1"/>
  <c r="OL254" i="1"/>
  <c r="OT254" i="1"/>
  <c r="OX254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NH258" i="1"/>
  <c r="NP258" i="1"/>
  <c r="NT258" i="1"/>
  <c r="OB258" i="1"/>
  <c r="OF258" i="1"/>
  <c r="ON258" i="1"/>
  <c r="OR258" i="1"/>
  <c r="NQ270" i="1"/>
  <c r="OC270" i="1"/>
  <c r="OO270" i="1"/>
  <c r="PA270" i="1"/>
  <c r="OW258" i="1"/>
  <c r="PA258" i="1"/>
  <c r="PC25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M270" i="1"/>
  <c r="NY270" i="1"/>
  <c r="OK270" i="1"/>
  <c r="OW270" i="1"/>
  <c r="OZ25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NN270" i="1"/>
  <c r="NZ270" i="1"/>
  <c r="OL270" i="1"/>
  <c r="OX270" i="1"/>
  <c r="PC270" i="1"/>
  <c r="NM266" i="1"/>
  <c r="NQ266" i="1"/>
  <c r="NY266" i="1"/>
  <c r="OC266" i="1"/>
  <c r="OK266" i="1"/>
  <c r="OO266" i="1"/>
  <c r="OW266" i="1"/>
  <c r="PA26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NK270" i="1"/>
  <c r="NS270" i="1"/>
  <c r="NW270" i="1"/>
  <c r="OE270" i="1"/>
  <c r="OI270" i="1"/>
  <c r="OQ270" i="1"/>
  <c r="OU270" i="1"/>
  <c r="NS282" i="1"/>
  <c r="OE282" i="1"/>
  <c r="OQ282" i="1"/>
  <c r="PC282" i="1"/>
  <c r="OZ270" i="1"/>
  <c r="NJ266" i="1"/>
  <c r="NN266" i="1"/>
  <c r="NV266" i="1"/>
  <c r="NZ266" i="1"/>
  <c r="OH266" i="1"/>
  <c r="OL266" i="1"/>
  <c r="OT266" i="1"/>
  <c r="OX266" i="1"/>
  <c r="NM276" i="1"/>
  <c r="NQ276" i="1"/>
  <c r="NY276" i="1"/>
  <c r="OC276" i="1"/>
  <c r="OC284" i="1" s="1"/>
  <c r="OK276" i="1"/>
  <c r="OO276" i="1"/>
  <c r="OW276" i="1"/>
  <c r="OW272" i="1"/>
  <c r="PA276" i="1"/>
  <c r="PA272" i="1"/>
  <c r="NH270" i="1"/>
  <c r="NP270" i="1"/>
  <c r="NT270" i="1"/>
  <c r="OB270" i="1"/>
  <c r="OF270" i="1"/>
  <c r="ON270" i="1"/>
  <c r="OR270" i="1"/>
  <c r="NH272" i="1"/>
  <c r="OK272" i="1"/>
  <c r="PC26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72" i="1"/>
  <c r="NY272" i="1"/>
  <c r="OO272" i="1"/>
  <c r="OZ266" i="1"/>
  <c r="NK276" i="1"/>
  <c r="NK272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NM272" i="1"/>
  <c r="OC272" i="1"/>
  <c r="NK282" i="1"/>
  <c r="OI282" i="1"/>
  <c r="OU282" i="1"/>
  <c r="NS278" i="1"/>
  <c r="OI278" i="1"/>
  <c r="NI288" i="1"/>
  <c r="NN282" i="1"/>
  <c r="NU288" i="1"/>
  <c r="NZ282" i="1"/>
  <c r="OG288" i="1"/>
  <c r="OL282" i="1"/>
  <c r="OS288" i="1"/>
  <c r="OX282" i="1"/>
  <c r="NO288" i="1"/>
  <c r="OM288" i="1"/>
  <c r="OE278" i="1"/>
  <c r="OU278" i="1"/>
  <c r="NJ282" i="1"/>
  <c r="NV282" i="1"/>
  <c r="OH282" i="1"/>
  <c r="OT282" i="1"/>
  <c r="NH282" i="1"/>
  <c r="NP282" i="1"/>
  <c r="NT282" i="1"/>
  <c r="OB282" i="1"/>
  <c r="OF282" i="1"/>
  <c r="ON282" i="1"/>
  <c r="OR282" i="1"/>
  <c r="OZ282" i="1"/>
  <c r="NK278" i="1"/>
  <c r="NP278" i="1"/>
  <c r="OF278" i="1"/>
  <c r="OQ278" i="1"/>
  <c r="NR288" i="1"/>
  <c r="NR286" i="1"/>
  <c r="NW282" i="1"/>
  <c r="OD288" i="1"/>
  <c r="OD286" i="1"/>
  <c r="OP288" i="1"/>
  <c r="OP286" i="1"/>
  <c r="PB288" i="1"/>
  <c r="PB286" i="1"/>
  <c r="OA288" i="1"/>
  <c r="OY288" i="1"/>
  <c r="NM282" i="1"/>
  <c r="NQ282" i="1"/>
  <c r="NY282" i="1"/>
  <c r="OC282" i="1"/>
  <c r="OK282" i="1"/>
  <c r="OO282" i="1"/>
  <c r="OW282" i="1"/>
  <c r="PA282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QM163" i="1" l="1"/>
  <c r="OR205" i="1"/>
  <c r="NM199" i="1"/>
  <c r="QU199" i="1"/>
  <c r="NS199" i="1"/>
  <c r="PK114" i="1"/>
  <c r="PU171" i="1"/>
  <c r="OX284" i="1"/>
  <c r="RC199" i="1"/>
  <c r="QQ199" i="1"/>
  <c r="RK165" i="1"/>
  <c r="PQ114" i="1"/>
  <c r="RS205" i="1"/>
  <c r="RL116" i="1"/>
  <c r="RL114" i="1"/>
  <c r="PK199" i="1"/>
  <c r="RS199" i="1"/>
  <c r="QJ169" i="1"/>
  <c r="PS114" i="1"/>
  <c r="QC114" i="1"/>
  <c r="RQ169" i="1"/>
  <c r="NT114" i="1"/>
  <c r="OR114" i="1"/>
  <c r="PT114" i="1"/>
  <c r="QT199" i="1"/>
  <c r="RM199" i="1"/>
  <c r="NY284" i="1"/>
  <c r="OI284" i="1"/>
  <c r="NK284" i="1"/>
  <c r="OC199" i="1"/>
  <c r="OU114" i="1"/>
  <c r="PG199" i="1"/>
  <c r="PP199" i="1"/>
  <c r="PX165" i="1"/>
  <c r="PO163" i="1"/>
  <c r="RB78" i="1"/>
  <c r="RF114" i="1"/>
  <c r="PE114" i="1"/>
  <c r="OE114" i="1"/>
  <c r="OH114" i="1"/>
  <c r="OK284" i="1"/>
  <c r="NZ199" i="1"/>
  <c r="NS114" i="1"/>
  <c r="QL199" i="1"/>
  <c r="QN199" i="1"/>
  <c r="RQ163" i="1"/>
  <c r="PF78" i="1"/>
  <c r="ON199" i="1"/>
  <c r="NK199" i="1"/>
  <c r="PM199" i="1"/>
  <c r="OE284" i="1"/>
  <c r="OL284" i="1"/>
  <c r="NQ284" i="1"/>
  <c r="NH199" i="1"/>
  <c r="QK120" i="1"/>
  <c r="OK205" i="1"/>
  <c r="PQ120" i="1"/>
  <c r="OK201" i="1"/>
  <c r="OK199" i="1"/>
  <c r="NT199" i="1"/>
  <c r="NQ199" i="1"/>
  <c r="OZ114" i="1"/>
  <c r="NW114" i="1"/>
  <c r="OC114" i="1"/>
  <c r="NJ114" i="1"/>
  <c r="QW199" i="1"/>
  <c r="QZ199" i="1"/>
  <c r="PH199" i="1"/>
  <c r="QQ114" i="1"/>
  <c r="RM114" i="1"/>
  <c r="PP114" i="1"/>
  <c r="QD80" i="1"/>
  <c r="QD86" i="1" s="1"/>
  <c r="RA114" i="1"/>
  <c r="OF205" i="1"/>
  <c r="PC114" i="1"/>
  <c r="OL114" i="1"/>
  <c r="NN114" i="1"/>
  <c r="RS114" i="1"/>
  <c r="RD114" i="1"/>
  <c r="PR78" i="1"/>
  <c r="NP199" i="1"/>
  <c r="OQ114" i="1"/>
  <c r="PS199" i="1"/>
  <c r="PY199" i="1"/>
  <c r="QB199" i="1"/>
  <c r="PJ199" i="1"/>
  <c r="RD120" i="1"/>
  <c r="QO114" i="1"/>
  <c r="PE120" i="1"/>
  <c r="RO199" i="1"/>
  <c r="OF201" i="1"/>
  <c r="OX199" i="1"/>
  <c r="OQ199" i="1"/>
  <c r="NY199" i="1"/>
  <c r="OF114" i="1"/>
  <c r="NK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NN284" i="1"/>
  <c r="OO284" i="1"/>
  <c r="NQ205" i="1"/>
  <c r="PA199" i="1"/>
  <c r="OH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NJ284" i="1"/>
  <c r="NM205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D44" i="1"/>
  <c r="OK290" i="1"/>
  <c r="OK286" i="1"/>
  <c r="NM290" i="1"/>
  <c r="NM286" i="1"/>
  <c r="ON290" i="1"/>
  <c r="ON286" i="1"/>
  <c r="NP290" i="1"/>
  <c r="NP286" i="1"/>
  <c r="NJ286" i="1"/>
  <c r="NJ290" i="1"/>
  <c r="OX286" i="1"/>
  <c r="OX290" i="1"/>
  <c r="NZ286" i="1"/>
  <c r="NZ290" i="1"/>
  <c r="NK286" i="1"/>
  <c r="NK290" i="1"/>
  <c r="OE286" i="1"/>
  <c r="OE290" i="1"/>
  <c r="OZ284" i="1"/>
  <c r="OB284" i="1"/>
  <c r="OS256" i="1"/>
  <c r="OS254" i="1"/>
  <c r="NU256" i="1"/>
  <c r="NU254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NH205" i="1"/>
  <c r="NH201" i="1"/>
  <c r="OC205" i="1"/>
  <c r="NT205" i="1"/>
  <c r="NT201" i="1"/>
  <c r="OT201" i="1"/>
  <c r="OT205" i="1"/>
  <c r="NN201" i="1"/>
  <c r="NN205" i="1"/>
  <c r="OO199" i="1"/>
  <c r="OJ165" i="1"/>
  <c r="OJ163" i="1"/>
  <c r="OD169" i="1"/>
  <c r="OD171" i="1"/>
  <c r="OR116" i="1"/>
  <c r="OD129" i="1" s="1"/>
  <c r="OR120" i="1"/>
  <c r="OD125" i="1" s="1"/>
  <c r="OQ116" i="1"/>
  <c r="OC129" i="1" s="1"/>
  <c r="OQ120" i="1"/>
  <c r="OC120" i="1"/>
  <c r="OC116" i="1"/>
  <c r="NN120" i="1"/>
  <c r="NN116" i="1"/>
  <c r="OK120" i="1"/>
  <c r="OK116" i="1"/>
  <c r="NM120" i="1"/>
  <c r="NM116" i="1"/>
  <c r="OX120" i="1"/>
  <c r="OX116" i="1"/>
  <c r="OE116" i="1"/>
  <c r="OE120" i="1"/>
  <c r="NQ120" i="1"/>
  <c r="NQ116" i="1"/>
  <c r="NI80" i="1"/>
  <c r="NI78" i="1"/>
  <c r="OB44" i="1"/>
  <c r="OA92" i="1"/>
  <c r="OA90" i="1"/>
  <c r="OP86" i="1"/>
  <c r="OP84" i="1"/>
  <c r="NR86" i="1"/>
  <c r="NR84" i="1"/>
  <c r="PA290" i="1"/>
  <c r="PA286" i="1"/>
  <c r="OC290" i="1"/>
  <c r="OC286" i="1"/>
  <c r="OF290" i="1"/>
  <c r="OF286" i="1"/>
  <c r="NH290" i="1"/>
  <c r="NH286" i="1"/>
  <c r="OT286" i="1"/>
  <c r="OT290" i="1"/>
  <c r="NS286" i="1"/>
  <c r="NS290" i="1"/>
  <c r="OF284" i="1"/>
  <c r="NH284" i="1"/>
  <c r="OA248" i="1"/>
  <c r="OA250" i="1"/>
  <c r="OQ201" i="1"/>
  <c r="OC214" i="1" s="1"/>
  <c r="OQ205" i="1"/>
  <c r="PB250" i="1"/>
  <c r="PB248" i="1"/>
  <c r="NW201" i="1"/>
  <c r="NW205" i="1"/>
  <c r="NZ201" i="1"/>
  <c r="NZ205" i="1"/>
  <c r="NP205" i="1"/>
  <c r="NP201" i="1"/>
  <c r="NK201" i="1"/>
  <c r="NK205" i="1"/>
  <c r="OZ199" i="1"/>
  <c r="OB205" i="1"/>
  <c r="OB201" i="1"/>
  <c r="NJ201" i="1"/>
  <c r="NJ205" i="1"/>
  <c r="PC199" i="1"/>
  <c r="NL177" i="1"/>
  <c r="NL175" i="1"/>
  <c r="PB169" i="1"/>
  <c r="PB171" i="1"/>
  <c r="ON116" i="1"/>
  <c r="ON120" i="1"/>
  <c r="NY120" i="1"/>
  <c r="NY116" i="1"/>
  <c r="NJ120" i="1"/>
  <c r="NJ116" i="1"/>
  <c r="NI171" i="1"/>
  <c r="NI169" i="1"/>
  <c r="NY114" i="1"/>
  <c r="NW116" i="1"/>
  <c r="NW120" i="1"/>
  <c r="OF120" i="1"/>
  <c r="NH120" i="1"/>
  <c r="OM175" i="1"/>
  <c r="OM177" i="1"/>
  <c r="NO175" i="1"/>
  <c r="NO177" i="1"/>
  <c r="NK116" i="1"/>
  <c r="NK120" i="1"/>
  <c r="PA114" i="1"/>
  <c r="OO114" i="1"/>
  <c r="OS80" i="1"/>
  <c r="OS78" i="1"/>
  <c r="OJ86" i="1"/>
  <c r="OJ84" i="1"/>
  <c r="NL86" i="1"/>
  <c r="NL84" i="1"/>
  <c r="OW290" i="1"/>
  <c r="OW286" i="1"/>
  <c r="NY290" i="1"/>
  <c r="NY286" i="1"/>
  <c r="NW286" i="1"/>
  <c r="NW290" i="1"/>
  <c r="OZ290" i="1"/>
  <c r="OZ286" i="1"/>
  <c r="OB290" i="1"/>
  <c r="OB286" i="1"/>
  <c r="OH286" i="1"/>
  <c r="OH290" i="1"/>
  <c r="OL286" i="1"/>
  <c r="OL290" i="1"/>
  <c r="NN286" i="1"/>
  <c r="NN290" i="1"/>
  <c r="OU286" i="1"/>
  <c r="OU290" i="1"/>
  <c r="OU284" i="1"/>
  <c r="NW284" i="1"/>
  <c r="OT284" i="1"/>
  <c r="OH284" i="1"/>
  <c r="PC286" i="1"/>
  <c r="PC290" i="1"/>
  <c r="OR284" i="1"/>
  <c r="NT284" i="1"/>
  <c r="OG256" i="1"/>
  <c r="OG254" i="1"/>
  <c r="NI256" i="1"/>
  <c r="NI254" i="1"/>
  <c r="OY248" i="1"/>
  <c r="OY250" i="1"/>
  <c r="OI201" i="1"/>
  <c r="OI205" i="1"/>
  <c r="OD256" i="1"/>
  <c r="OD254" i="1"/>
  <c r="OJ254" i="1"/>
  <c r="OJ256" i="1"/>
  <c r="NL254" i="1"/>
  <c r="NL256" i="1"/>
  <c r="OL201" i="1"/>
  <c r="OL205" i="1"/>
  <c r="OR199" i="1"/>
  <c r="OD210" i="1" s="1"/>
  <c r="NV205" i="1"/>
  <c r="OO205" i="1"/>
  <c r="NY205" i="1"/>
  <c r="ON205" i="1"/>
  <c r="NS201" i="1"/>
  <c r="NS205" i="1"/>
  <c r="OT199" i="1"/>
  <c r="OV165" i="1"/>
  <c r="OV163" i="1"/>
  <c r="OY175" i="1"/>
  <c r="OY177" i="1"/>
  <c r="NR169" i="1"/>
  <c r="NR171" i="1"/>
  <c r="NT116" i="1"/>
  <c r="NT120" i="1"/>
  <c r="NM114" i="1"/>
  <c r="PA120" i="1"/>
  <c r="PA116" i="1"/>
  <c r="OL120" i="1"/>
  <c r="OL116" i="1"/>
  <c r="NS116" i="1"/>
  <c r="NS120" i="1"/>
  <c r="OT120" i="1"/>
  <c r="OT116" i="1"/>
  <c r="NV120" i="1"/>
  <c r="NV116" i="1"/>
  <c r="PC116" i="1"/>
  <c r="PC120" i="1"/>
  <c r="OO120" i="1"/>
  <c r="OO116" i="1"/>
  <c r="NZ120" i="1"/>
  <c r="NZ116" i="1"/>
  <c r="OG80" i="1"/>
  <c r="OG78" i="1"/>
  <c r="PB86" i="1"/>
  <c r="PB84" i="1"/>
  <c r="OD86" i="1"/>
  <c r="OD84" i="1"/>
  <c r="NO92" i="1"/>
  <c r="NO90" i="1"/>
  <c r="OO290" i="1"/>
  <c r="OO286" i="1"/>
  <c r="NQ290" i="1"/>
  <c r="NQ286" i="1"/>
  <c r="OR290" i="1"/>
  <c r="OR286" i="1"/>
  <c r="NT290" i="1"/>
  <c r="NT286" i="1"/>
  <c r="NV286" i="1"/>
  <c r="NV290" i="1"/>
  <c r="OI286" i="1"/>
  <c r="OI290" i="1"/>
  <c r="OW284" i="1"/>
  <c r="OQ286" i="1"/>
  <c r="OQ290" i="1"/>
  <c r="PC201" i="1"/>
  <c r="PC205" i="1"/>
  <c r="OE201" i="1"/>
  <c r="OE205" i="1"/>
  <c r="NO248" i="1"/>
  <c r="NO250" i="1"/>
  <c r="OX201" i="1"/>
  <c r="OX205" i="1"/>
  <c r="OW199" i="1"/>
  <c r="OU199" i="1"/>
  <c r="OB199" i="1"/>
  <c r="OZ205" i="1"/>
  <c r="OH201" i="1"/>
  <c r="OH205" i="1"/>
  <c r="OE199" i="1"/>
  <c r="OG163" i="1"/>
  <c r="OG165" i="1"/>
  <c r="NX177" i="1"/>
  <c r="NX175" i="1"/>
  <c r="OS163" i="1"/>
  <c r="OS165" i="1"/>
  <c r="OP169" i="1"/>
  <c r="OP171" i="1"/>
  <c r="OW120" i="1"/>
  <c r="OW116" i="1"/>
  <c r="OH120" i="1"/>
  <c r="OH116" i="1"/>
  <c r="NP116" i="1"/>
  <c r="NP120" i="1"/>
  <c r="NU171" i="1"/>
  <c r="NU169" i="1"/>
  <c r="OU116" i="1"/>
  <c r="OU120" i="1"/>
  <c r="OZ120" i="1"/>
  <c r="OC44" i="1"/>
  <c r="OA175" i="1"/>
  <c r="OA177" i="1"/>
  <c r="OI116" i="1"/>
  <c r="OI120" i="1"/>
  <c r="OW114" i="1"/>
  <c r="OK114" i="1"/>
  <c r="NU80" i="1"/>
  <c r="NU78" i="1"/>
  <c r="OV86" i="1"/>
  <c r="OV84" i="1"/>
  <c r="NX86" i="1"/>
  <c r="NX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OC125" i="1" l="1"/>
  <c r="RH183" i="1"/>
  <c r="QD84" i="1"/>
  <c r="OY90" i="1"/>
  <c r="OC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OP177" i="1"/>
  <c r="OP175" i="1"/>
  <c r="OG171" i="1"/>
  <c r="OG169" i="1"/>
  <c r="NO256" i="1"/>
  <c r="NO254" i="1"/>
  <c r="PB92" i="1"/>
  <c r="PB90" i="1"/>
  <c r="NL262" i="1"/>
  <c r="NL260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OG86" i="1"/>
  <c r="OG84" i="1"/>
  <c r="NR177" i="1"/>
  <c r="NR175" i="1"/>
  <c r="NI262" i="1"/>
  <c r="NI260" i="1"/>
  <c r="NL90" i="1"/>
  <c r="NL92" i="1"/>
  <c r="NI177" i="1"/>
  <c r="NI175" i="1"/>
  <c r="PB256" i="1"/>
  <c r="PB254" i="1"/>
  <c r="NR92" i="1"/>
  <c r="NR90" i="1"/>
  <c r="OA98" i="1"/>
  <c r="OA96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OS262" i="1"/>
  <c r="OS260" i="1"/>
  <c r="OV90" i="1"/>
  <c r="OV92" i="1"/>
  <c r="NU177" i="1"/>
  <c r="NU175" i="1"/>
  <c r="NX183" i="1"/>
  <c r="NX181" i="1"/>
  <c r="OY98" i="1"/>
  <c r="OY96" i="1"/>
  <c r="OY183" i="1"/>
  <c r="OY181" i="1"/>
  <c r="OD262" i="1"/>
  <c r="OD260" i="1"/>
  <c r="OG262" i="1"/>
  <c r="OG260" i="1"/>
  <c r="OJ90" i="1"/>
  <c r="OJ92" i="1"/>
  <c r="OS86" i="1"/>
  <c r="OS84" i="1"/>
  <c r="NL183" i="1"/>
  <c r="NL181" i="1"/>
  <c r="OP92" i="1"/>
  <c r="OP90" i="1"/>
  <c r="OD177" i="1"/>
  <c r="OD175" i="1"/>
  <c r="NX262" i="1"/>
  <c r="NX260" i="1"/>
  <c r="OM256" i="1"/>
  <c r="OM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OA187" i="1"/>
  <c r="OA189" i="1"/>
  <c r="NL98" i="1"/>
  <c r="NL9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OJ177" i="1"/>
  <c r="OJ175" i="1"/>
  <c r="PB181" i="1"/>
  <c r="PB183" i="1"/>
  <c r="OY260" i="1"/>
  <c r="OY262" i="1"/>
  <c r="OV177" i="1"/>
  <c r="OV175" i="1"/>
  <c r="NO104" i="1"/>
  <c r="NO102" i="1"/>
  <c r="OA104" i="1"/>
  <c r="OA102" i="1"/>
  <c r="PB262" i="1"/>
  <c r="PB260" i="1"/>
  <c r="NI183" i="1"/>
  <c r="NI181" i="1"/>
  <c r="NI268" i="1"/>
  <c r="NI266" i="1"/>
  <c r="NR183" i="1"/>
  <c r="NR181" i="1"/>
  <c r="NU268" i="1"/>
  <c r="NU266" i="1"/>
  <c r="OA260" i="1"/>
  <c r="OA262" i="1"/>
  <c r="PB98" i="1"/>
  <c r="PB96" i="1"/>
  <c r="NO260" i="1"/>
  <c r="NO262" i="1"/>
  <c r="OP181" i="1"/>
  <c r="OP183" i="1"/>
  <c r="OV98" i="1"/>
  <c r="OV96" i="1"/>
  <c r="NX266" i="1"/>
  <c r="NX268" i="1"/>
  <c r="OS92" i="1"/>
  <c r="OS90" i="1"/>
  <c r="OD268" i="1"/>
  <c r="OD266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OD98" i="1"/>
  <c r="OD96" i="1"/>
  <c r="OS177" i="1"/>
  <c r="OS175" i="1"/>
  <c r="OV266" i="1"/>
  <c r="OV268" i="1"/>
  <c r="NR98" i="1"/>
  <c r="NR96" i="1"/>
  <c r="OG92" i="1"/>
  <c r="OG90" i="1"/>
  <c r="NU92" i="1"/>
  <c r="NU90" i="1"/>
  <c r="OM104" i="1"/>
  <c r="OM102" i="1"/>
  <c r="NR268" i="1"/>
  <c r="NR266" i="1"/>
  <c r="OM189" i="1"/>
  <c r="OM187" i="1"/>
  <c r="NL266" i="1"/>
  <c r="NL268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NO193" i="1"/>
  <c r="NO195" i="1"/>
  <c r="NX195" i="1"/>
  <c r="NX193" i="1"/>
  <c r="NX274" i="1"/>
  <c r="NX272" i="1"/>
  <c r="NO268" i="1"/>
  <c r="NO266" i="1"/>
  <c r="PB187" i="1"/>
  <c r="PB189" i="1"/>
  <c r="OM268" i="1"/>
  <c r="OM266" i="1"/>
  <c r="NX104" i="1"/>
  <c r="NX102" i="1"/>
  <c r="NL104" i="1"/>
  <c r="NL102" i="1"/>
  <c r="OG183" i="1"/>
  <c r="OG181" i="1"/>
  <c r="NR272" i="1"/>
  <c r="NR274" i="1"/>
  <c r="NU96" i="1"/>
  <c r="NU98" i="1"/>
  <c r="OG96" i="1"/>
  <c r="OG98" i="1"/>
  <c r="OS181" i="1"/>
  <c r="OS183" i="1"/>
  <c r="OP272" i="1"/>
  <c r="OP274" i="1"/>
  <c r="OD272" i="1"/>
  <c r="OD274" i="1"/>
  <c r="NU274" i="1"/>
  <c r="NU272" i="1"/>
  <c r="NR187" i="1"/>
  <c r="NR189" i="1"/>
  <c r="NI189" i="1"/>
  <c r="NI187" i="1"/>
  <c r="OA110" i="1"/>
  <c r="OA108" i="1"/>
  <c r="NO110" i="1"/>
  <c r="NO108" i="1"/>
  <c r="OY110" i="1"/>
  <c r="OY108" i="1"/>
  <c r="OG274" i="1"/>
  <c r="OG272" i="1"/>
  <c r="OP104" i="1"/>
  <c r="OP102" i="1"/>
  <c r="OA193" i="1"/>
  <c r="OA195" i="1"/>
  <c r="OV274" i="1"/>
  <c r="OV272" i="1"/>
  <c r="OJ274" i="1"/>
  <c r="OJ272" i="1"/>
  <c r="OP187" i="1"/>
  <c r="OP189" i="1"/>
  <c r="OA268" i="1"/>
  <c r="OA266" i="1"/>
  <c r="OY268" i="1"/>
  <c r="OY266" i="1"/>
  <c r="NL195" i="1"/>
  <c r="NL193" i="1"/>
  <c r="OJ104" i="1"/>
  <c r="OJ102" i="1"/>
  <c r="OM193" i="1"/>
  <c r="OM195" i="1"/>
  <c r="OM110" i="1"/>
  <c r="OM108" i="1"/>
  <c r="NR104" i="1"/>
  <c r="NR102" i="1"/>
  <c r="OD104" i="1"/>
  <c r="OD102" i="1"/>
  <c r="NI96" i="1"/>
  <c r="NI98" i="1"/>
  <c r="OS274" i="1"/>
  <c r="OS272" i="1"/>
  <c r="OS96" i="1"/>
  <c r="OS98" i="1"/>
  <c r="OV104" i="1"/>
  <c r="OV102" i="1"/>
  <c r="PB104" i="1"/>
  <c r="PB102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NR280" i="1"/>
  <c r="NR278" i="1"/>
  <c r="OJ189" i="1"/>
  <c r="OJ187" i="1"/>
  <c r="OS280" i="1"/>
  <c r="OS278" i="1"/>
  <c r="OY274" i="1"/>
  <c r="OY272" i="1"/>
  <c r="NX108" i="1"/>
  <c r="NX110" i="1"/>
  <c r="OD195" i="1"/>
  <c r="OD193" i="1"/>
  <c r="NI102" i="1"/>
  <c r="NI104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OG102" i="1"/>
  <c r="OG104" i="1"/>
  <c r="PB195" i="1"/>
  <c r="PB193" i="1"/>
  <c r="PB272" i="1"/>
  <c r="PB274" i="1"/>
  <c r="OV108" i="1"/>
  <c r="OV110" i="1"/>
  <c r="OD110" i="1"/>
  <c r="OD108" i="1"/>
  <c r="OA274" i="1"/>
  <c r="OA272" i="1"/>
  <c r="OV280" i="1"/>
  <c r="OV278" i="1"/>
  <c r="OG280" i="1"/>
  <c r="OG278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OJ280" i="1"/>
  <c r="OJ278" i="1"/>
  <c r="OP110" i="1"/>
  <c r="OP108" i="1"/>
  <c r="NI195" i="1"/>
  <c r="NI193" i="1"/>
  <c r="NU280" i="1"/>
  <c r="NU278" i="1"/>
  <c r="OG189" i="1"/>
  <c r="OG187" i="1"/>
  <c r="NL108" i="1"/>
  <c r="NL110" i="1"/>
  <c r="OM274" i="1"/>
  <c r="OM272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OB125" i="1" l="1"/>
  <c r="OB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NO278" i="1"/>
  <c r="NO280" i="1"/>
  <c r="OM278" i="1"/>
  <c r="OM280" i="1"/>
  <c r="OG195" i="1"/>
  <c r="OG193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<sst xmlns="http://schemas.openxmlformats.org/spreadsheetml/2006/main" count="26059" uniqueCount="160">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</sst>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53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DAILY''S'!$II$542:$MQ$542</c:f>
              <c:numCache>
                <c:formatCode>0.00%</c:formatCode>
                <c:ptCount val="113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DAILY''S'!$II$543:$MQ$543</c:f>
              <c:numCache>
                <c:formatCode>0.00%</c:formatCode>
                <c:ptCount val="113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DAILY''S'!$II$544:$MQ$544</c:f>
              <c:numCache>
                <c:formatCode>0.00%</c:formatCode>
                <c:ptCount val="113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DAILY''S'!$IH$504:$MQ$504</c:f>
              <c:numCache>
                <c:formatCode>0.00%</c:formatCode>
                <c:ptCount val="114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DAILY''S'!$IH$505:$MQ$505</c:f>
              <c:numCache>
                <c:formatCode>0.00%</c:formatCode>
                <c:ptCount val="114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DAILY''S'!$IH$407:$MR$407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DAILY''S'!$IH$408:$MR$408</c:f>
              <c:numCache>
                <c:formatCode>0.00%</c:formatCode>
                <c:ptCount val="115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DAILY''S'!$IH$409:$MR$409</c:f>
              <c:numCache>
                <c:formatCode>0.00%</c:formatCode>
                <c:ptCount val="115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DAILY''S'!$IH$410:$MR$410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DAILY''S'!$IH$411:$MR$411</c:f>
              <c:numCache>
                <c:formatCode>0.00%</c:formatCode>
                <c:ptCount val="115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DAILY''S'!$IH$412:$MR$412</c:f>
              <c:numCache>
                <c:formatCode>0.00%</c:formatCode>
                <c:ptCount val="115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DAILY''S'!$IH$413:$MR$413</c:f>
              <c:numCache>
                <c:formatCode>0.00%</c:formatCode>
                <c:ptCount val="115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DAILY''S'!$IH$414:$MR$414</c:f>
              <c:numCache>
                <c:formatCode>0.00%</c:formatCode>
                <c:ptCount val="115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DAILY''S'!$MM$297:$NG$297</c:f>
              <c:numCache>
                <c:formatCode>0.00%</c:formatCode>
                <c:ptCount val="21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val>
            <c:numRef>
              <c:f>'MY DAILY''S'!$MM$298:$NG$298</c:f>
              <c:numCache>
                <c:formatCode>0.00%</c:formatCode>
                <c:ptCount val="21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DAILY''S'!$MM$299:$NG$299</c:f>
              <c:numCache>
                <c:formatCode>0.00%</c:formatCode>
                <c:ptCount val="21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4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DAILY''S'!$MM$300:$NG$300</c:f>
              <c:numCache>
                <c:formatCode>0.00%</c:formatCode>
                <c:ptCount val="21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B1-4958-9AAD-9C01019E4239}"/>
            </c:ext>
          </c:extLst>
        </c:ser>
        <c:dLbls>
          <c:dLblPos val="t"/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DAILY''S'!$MM$347:$NG$347</c:f>
              <c:numCache>
                <c:formatCode>0.00%</c:formatCode>
                <c:ptCount val="21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DAILY''S'!$MM$348:$NG$348</c:f>
              <c:numCache>
                <c:formatCode>0.00%</c:formatCode>
                <c:ptCount val="21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DAILY''S'!$MM$349:$NG$349</c:f>
              <c:numCache>
                <c:formatCode>0.00%</c:formatCode>
                <c:ptCount val="21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DAILY''S'!$MM$350:$NG$350</c:f>
              <c:numCache>
                <c:formatCode>0.00%</c:formatCode>
                <c:ptCount val="21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DAILY''S'!$MM$351:$NG$351</c:f>
              <c:numCache>
                <c:formatCode>0.00%</c:formatCode>
                <c:ptCount val="21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DAILY''S'!$MM$352:$NG$352</c:f>
              <c:numCache>
                <c:formatCode>0.00%</c:formatCode>
                <c:ptCount val="21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DAILY''S'!$MM$353:$NG$353</c:f>
              <c:numCache>
                <c:formatCode>0.00%</c:formatCode>
                <c:ptCount val="21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DAILY''S'!$MM$354:$NG$354</c:f>
              <c:numCache>
                <c:formatCode>0.00%</c:formatCode>
                <c:ptCount val="21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DAILY''S'!$MM$319:$MS$319</c:f>
              <c:numCache>
                <c:formatCode>0.00%</c:formatCode>
                <c:ptCount val="7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DAILY''S'!$MM$320:$MS$320</c:f>
              <c:numCache>
                <c:formatCode>0.00%</c:formatCode>
                <c:ptCount val="7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DAILY''S'!$MM$321:$MS$321</c:f>
              <c:numCache>
                <c:formatCode>0.00%</c:formatCode>
                <c:ptCount val="7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355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358</xdr:col>
      <xdr:colOff>609599</xdr:colOff>
      <xdr:row>301</xdr:row>
      <xdr:rowOff>144178</xdr:rowOff>
    </xdr:from>
    <xdr:to>
      <xdr:col>369</xdr:col>
      <xdr:colOff>604334</xdr:colOff>
      <xdr:row>316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46381</xdr:colOff>
      <xdr:row>355</xdr:row>
      <xdr:rowOff>22361</xdr:rowOff>
    </xdr:from>
    <xdr:to>
      <xdr:col>370</xdr:col>
      <xdr:colOff>604631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349</xdr:col>
      <xdr:colOff>604314</xdr:colOff>
      <xdr:row>322</xdr:row>
      <xdr:rowOff>20755</xdr:rowOff>
    </xdr:from>
    <xdr:to>
      <xdr:col>357</xdr:col>
      <xdr:colOff>330890</xdr:colOff>
      <xdr:row>336</xdr:row>
      <xdr:rowOff>18953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ADBFDD5-A08B-44DC-B3CA-6AA97FF374D9}" protected="1">
  <header guid="{AADBFDD5-A08B-44DC-B3CA-6AA97FF374D9}" dateTime="2019-06-11T17:43:25" maxSheetId="2" userName="Mike Wolski" r:id="rId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J406" zoomScale="115" zoomScaleNormal="115" workbookViewId="0">
      <selection activeCell="MT445" sqref="MT445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22" t="s">
        <v>132</v>
      </c>
      <c r="V2" s="523"/>
      <c r="W2" s="523"/>
      <c r="X2" s="523"/>
      <c r="Y2" s="523"/>
      <c r="Z2" s="523"/>
      <c r="AA2" s="523"/>
      <c r="AB2" s="5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22" t="s">
        <v>132</v>
      </c>
      <c r="CF2" s="523"/>
      <c r="CG2" s="523"/>
      <c r="CH2" s="523"/>
      <c r="CI2" s="523"/>
      <c r="CJ2" s="523"/>
      <c r="CK2" s="523"/>
      <c r="CL2" s="5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22" t="s">
        <v>132</v>
      </c>
      <c r="ES2" s="523"/>
      <c r="ET2" s="523"/>
      <c r="EU2" s="523"/>
      <c r="EV2" s="523"/>
      <c r="EW2" s="523"/>
      <c r="EX2" s="523"/>
      <c r="EY2" s="5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22" t="s">
        <v>132</v>
      </c>
      <c r="HT2" s="523"/>
      <c r="HU2" s="523"/>
      <c r="HV2" s="523"/>
      <c r="HW2" s="523"/>
      <c r="HX2" s="523"/>
      <c r="HY2" s="523"/>
      <c r="HZ2" s="5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22" t="s">
        <v>132</v>
      </c>
      <c r="KH2" s="523"/>
      <c r="KI2" s="523"/>
      <c r="KJ2" s="523"/>
      <c r="KK2" s="523"/>
      <c r="KL2" s="523"/>
      <c r="KM2" s="523"/>
      <c r="KN2" s="5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-2.5999999999999999E-3</v>
      </c>
      <c r="OC2" s="7">
        <f t="shared" ref="OC2:OC37" si="16">AVERAGE(MW2:OA2)</f>
        <v>2.0999999999999999E-3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22" t="s">
        <v>128</v>
      </c>
      <c r="V3" s="523"/>
      <c r="W3" s="523"/>
      <c r="X3" s="523"/>
      <c r="Y3" s="523"/>
      <c r="Z3" s="523"/>
      <c r="AA3" s="523"/>
      <c r="AB3" s="5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22" t="s">
        <v>128</v>
      </c>
      <c r="CF3" s="523"/>
      <c r="CG3" s="523"/>
      <c r="CH3" s="523"/>
      <c r="CI3" s="523"/>
      <c r="CJ3" s="523"/>
      <c r="CK3" s="523"/>
      <c r="CL3" s="5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22" t="s">
        <v>128</v>
      </c>
      <c r="ES3" s="523"/>
      <c r="ET3" s="523"/>
      <c r="EU3" s="523"/>
      <c r="EV3" s="523"/>
      <c r="EW3" s="523"/>
      <c r="EX3" s="523"/>
      <c r="EY3" s="5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22" t="s">
        <v>128</v>
      </c>
      <c r="HT3" s="523"/>
      <c r="HU3" s="523"/>
      <c r="HV3" s="523"/>
      <c r="HW3" s="523"/>
      <c r="HX3" s="523"/>
      <c r="HY3" s="523"/>
      <c r="HZ3" s="5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22" t="s">
        <v>128</v>
      </c>
      <c r="KH3" s="523"/>
      <c r="KI3" s="523"/>
      <c r="KJ3" s="523"/>
      <c r="KK3" s="523"/>
      <c r="KL3" s="523"/>
      <c r="KM3" s="523"/>
      <c r="KN3" s="5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1.0857142857142858E-3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22" t="s">
        <v>142</v>
      </c>
      <c r="V4" s="523"/>
      <c r="W4" s="523"/>
      <c r="X4" s="523"/>
      <c r="Y4" s="523"/>
      <c r="Z4" s="523"/>
      <c r="AA4" s="523"/>
      <c r="AB4" s="5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22" t="s">
        <v>142</v>
      </c>
      <c r="CF4" s="523"/>
      <c r="CG4" s="523"/>
      <c r="CH4" s="523"/>
      <c r="CI4" s="523"/>
      <c r="CJ4" s="523"/>
      <c r="CK4" s="523"/>
      <c r="CL4" s="5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22" t="s">
        <v>142</v>
      </c>
      <c r="ES4" s="523"/>
      <c r="ET4" s="523"/>
      <c r="EU4" s="523"/>
      <c r="EV4" s="523"/>
      <c r="EW4" s="523"/>
      <c r="EX4" s="523"/>
      <c r="EY4" s="5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22" t="s">
        <v>142</v>
      </c>
      <c r="HT4" s="523"/>
      <c r="HU4" s="523"/>
      <c r="HV4" s="523"/>
      <c r="HW4" s="523"/>
      <c r="HX4" s="523"/>
      <c r="HY4" s="523"/>
      <c r="HZ4" s="5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22" t="s">
        <v>142</v>
      </c>
      <c r="KH4" s="523"/>
      <c r="KI4" s="523"/>
      <c r="KJ4" s="523"/>
      <c r="KK4" s="523"/>
      <c r="KL4" s="523"/>
      <c r="KM4" s="523"/>
      <c r="KN4" s="5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-9.7142857142857154E-4</v>
      </c>
      <c r="OD4" s="7">
        <f t="shared" si="17"/>
        <v>2.5999999999999999E-3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22" t="s">
        <v>129</v>
      </c>
      <c r="V5" s="523"/>
      <c r="W5" s="523"/>
      <c r="X5" s="523"/>
      <c r="Y5" s="523"/>
      <c r="Z5" s="523"/>
      <c r="AA5" s="523"/>
      <c r="AB5" s="5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22" t="s">
        <v>129</v>
      </c>
      <c r="CF5" s="523"/>
      <c r="CG5" s="523"/>
      <c r="CH5" s="523"/>
      <c r="CI5" s="523"/>
      <c r="CJ5" s="523"/>
      <c r="CK5" s="523"/>
      <c r="CL5" s="5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22" t="s">
        <v>129</v>
      </c>
      <c r="ES5" s="523"/>
      <c r="ET5" s="523"/>
      <c r="EU5" s="523"/>
      <c r="EV5" s="523"/>
      <c r="EW5" s="523"/>
      <c r="EX5" s="523"/>
      <c r="EY5" s="5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22" t="s">
        <v>129</v>
      </c>
      <c r="HT5" s="523"/>
      <c r="HU5" s="523"/>
      <c r="HV5" s="523"/>
      <c r="HW5" s="523"/>
      <c r="HX5" s="523"/>
      <c r="HY5" s="523"/>
      <c r="HZ5" s="5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22" t="s">
        <v>129</v>
      </c>
      <c r="KH5" s="523"/>
      <c r="KI5" s="523"/>
      <c r="KJ5" s="523"/>
      <c r="KK5" s="523"/>
      <c r="KL5" s="523"/>
      <c r="KM5" s="523"/>
      <c r="KN5" s="5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3.5714285714285709E-4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22" t="s">
        <v>154</v>
      </c>
      <c r="V6" s="523"/>
      <c r="W6" s="523"/>
      <c r="X6" s="523"/>
      <c r="Y6" s="523"/>
      <c r="Z6" s="523"/>
      <c r="AA6" s="523"/>
      <c r="AB6" s="5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22" t="s">
        <v>154</v>
      </c>
      <c r="CF6" s="523"/>
      <c r="CG6" s="523"/>
      <c r="CH6" s="523"/>
      <c r="CI6" s="523"/>
      <c r="CJ6" s="523"/>
      <c r="CK6" s="523"/>
      <c r="CL6" s="5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22" t="s">
        <v>154</v>
      </c>
      <c r="ES6" s="523"/>
      <c r="ET6" s="523"/>
      <c r="EU6" s="523"/>
      <c r="EV6" s="523"/>
      <c r="EW6" s="523"/>
      <c r="EX6" s="523"/>
      <c r="EY6" s="5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22" t="s">
        <v>154</v>
      </c>
      <c r="HT6" s="523"/>
      <c r="HU6" s="523"/>
      <c r="HV6" s="523"/>
      <c r="HW6" s="523"/>
      <c r="HX6" s="523"/>
      <c r="HY6" s="523"/>
      <c r="HZ6" s="5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22" t="s">
        <v>154</v>
      </c>
      <c r="KH6" s="523"/>
      <c r="KI6" s="523"/>
      <c r="KJ6" s="523"/>
      <c r="KK6" s="523"/>
      <c r="KL6" s="523"/>
      <c r="KM6" s="523"/>
      <c r="KN6" s="5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5.8571428571428576E-4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22" t="s">
        <v>130</v>
      </c>
      <c r="V7" s="523"/>
      <c r="W7" s="523"/>
      <c r="X7" s="523"/>
      <c r="Y7" s="523"/>
      <c r="Z7" s="523"/>
      <c r="AA7" s="523"/>
      <c r="AB7" s="5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22" t="s">
        <v>130</v>
      </c>
      <c r="CF7" s="523"/>
      <c r="CG7" s="523"/>
      <c r="CH7" s="523"/>
      <c r="CI7" s="523"/>
      <c r="CJ7" s="523"/>
      <c r="CK7" s="523"/>
      <c r="CL7" s="5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22" t="s">
        <v>130</v>
      </c>
      <c r="ES7" s="523"/>
      <c r="ET7" s="523"/>
      <c r="EU7" s="523"/>
      <c r="EV7" s="523"/>
      <c r="EW7" s="523"/>
      <c r="EX7" s="523"/>
      <c r="EY7" s="5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22" t="s">
        <v>130</v>
      </c>
      <c r="HT7" s="523"/>
      <c r="HU7" s="523"/>
      <c r="HV7" s="523"/>
      <c r="HW7" s="523"/>
      <c r="HX7" s="523"/>
      <c r="HY7" s="523"/>
      <c r="HZ7" s="5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22" t="s">
        <v>130</v>
      </c>
      <c r="KH7" s="523"/>
      <c r="KI7" s="523"/>
      <c r="KJ7" s="523"/>
      <c r="KK7" s="523"/>
      <c r="KL7" s="523"/>
      <c r="KM7" s="523"/>
      <c r="KN7" s="5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1.1142857142857144E-3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22" t="s">
        <v>131</v>
      </c>
      <c r="V8" s="523"/>
      <c r="W8" s="523"/>
      <c r="X8" s="523"/>
      <c r="Y8" s="523"/>
      <c r="Z8" s="523"/>
      <c r="AA8" s="523"/>
      <c r="AB8" s="5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22" t="s">
        <v>131</v>
      </c>
      <c r="CF8" s="523"/>
      <c r="CG8" s="523"/>
      <c r="CH8" s="523"/>
      <c r="CI8" s="523"/>
      <c r="CJ8" s="523"/>
      <c r="CK8" s="523"/>
      <c r="CL8" s="5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22" t="s">
        <v>131</v>
      </c>
      <c r="ES8" s="523"/>
      <c r="ET8" s="523"/>
      <c r="EU8" s="523"/>
      <c r="EV8" s="523"/>
      <c r="EW8" s="523"/>
      <c r="EX8" s="523"/>
      <c r="EY8" s="5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22" t="s">
        <v>131</v>
      </c>
      <c r="HT8" s="523"/>
      <c r="HU8" s="523"/>
      <c r="HV8" s="523"/>
      <c r="HW8" s="523"/>
      <c r="HX8" s="523"/>
      <c r="HY8" s="523"/>
      <c r="HZ8" s="5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22" t="s">
        <v>131</v>
      </c>
      <c r="KH8" s="523"/>
      <c r="KI8" s="523"/>
      <c r="KJ8" s="523"/>
      <c r="KK8" s="523"/>
      <c r="KL8" s="523"/>
      <c r="KM8" s="523"/>
      <c r="KN8" s="5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-2.1142857142857144E-3</v>
      </c>
      <c r="OD8" s="7">
        <f t="shared" si="17"/>
        <v>2E-3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22" t="s">
        <v>133</v>
      </c>
      <c r="V9" s="523"/>
      <c r="W9" s="523"/>
      <c r="X9" s="523"/>
      <c r="Y9" s="523"/>
      <c r="Z9" s="523"/>
      <c r="AA9" s="523"/>
      <c r="AB9" s="5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22" t="s">
        <v>133</v>
      </c>
      <c r="CF9" s="523"/>
      <c r="CG9" s="523"/>
      <c r="CH9" s="523"/>
      <c r="CI9" s="523"/>
      <c r="CJ9" s="523"/>
      <c r="CK9" s="523"/>
      <c r="CL9" s="5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22" t="s">
        <v>133</v>
      </c>
      <c r="ES9" s="523"/>
      <c r="ET9" s="523"/>
      <c r="EU9" s="523"/>
      <c r="EV9" s="523"/>
      <c r="EW9" s="523"/>
      <c r="EX9" s="523"/>
      <c r="EY9" s="5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22" t="s">
        <v>133</v>
      </c>
      <c r="HT9" s="523"/>
      <c r="HU9" s="523"/>
      <c r="HV9" s="523"/>
      <c r="HW9" s="523"/>
      <c r="HX9" s="523"/>
      <c r="HY9" s="523"/>
      <c r="HZ9" s="5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22" t="s">
        <v>133</v>
      </c>
      <c r="KH9" s="523"/>
      <c r="KI9" s="523"/>
      <c r="KJ9" s="523"/>
      <c r="KK9" s="523"/>
      <c r="KL9" s="523"/>
      <c r="KM9" s="523"/>
      <c r="KN9" s="5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34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-1.7193548387096774E-3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25" t="s">
        <v>134</v>
      </c>
      <c r="V10" s="526"/>
      <c r="W10" s="526"/>
      <c r="X10" s="526"/>
      <c r="Y10" s="526"/>
      <c r="Z10" s="526"/>
      <c r="AA10" s="526"/>
      <c r="AB10" s="5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25" t="s">
        <v>134</v>
      </c>
      <c r="CF10" s="526"/>
      <c r="CG10" s="526"/>
      <c r="CH10" s="526"/>
      <c r="CI10" s="526"/>
      <c r="CJ10" s="526"/>
      <c r="CK10" s="526"/>
      <c r="CL10" s="5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25" t="s">
        <v>134</v>
      </c>
      <c r="ES10" s="526"/>
      <c r="ET10" s="526"/>
      <c r="EU10" s="526"/>
      <c r="EV10" s="526"/>
      <c r="EW10" s="526"/>
      <c r="EX10" s="526"/>
      <c r="EY10" s="5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25" t="s">
        <v>134</v>
      </c>
      <c r="HT10" s="526"/>
      <c r="HU10" s="526"/>
      <c r="HV10" s="526"/>
      <c r="HW10" s="526"/>
      <c r="HX10" s="526"/>
      <c r="HY10" s="526"/>
      <c r="HZ10" s="5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25" t="s">
        <v>134</v>
      </c>
      <c r="KH10" s="526"/>
      <c r="KI10" s="526"/>
      <c r="KJ10" s="526"/>
      <c r="KK10" s="526"/>
      <c r="KL10" s="526"/>
      <c r="KM10" s="526"/>
      <c r="KN10" s="5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1.0714285714285715E-3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25" t="s">
        <v>143</v>
      </c>
      <c r="V11" s="526"/>
      <c r="W11" s="526"/>
      <c r="X11" s="526"/>
      <c r="Y11" s="526"/>
      <c r="Z11" s="526"/>
      <c r="AA11" s="526"/>
      <c r="AB11" s="5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25" t="s">
        <v>143</v>
      </c>
      <c r="CF11" s="526"/>
      <c r="CG11" s="526"/>
      <c r="CH11" s="526"/>
      <c r="CI11" s="526"/>
      <c r="CJ11" s="526"/>
      <c r="CK11" s="526"/>
      <c r="CL11" s="5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25" t="s">
        <v>143</v>
      </c>
      <c r="ES11" s="526"/>
      <c r="ET11" s="526"/>
      <c r="EU11" s="526"/>
      <c r="EV11" s="526"/>
      <c r="EW11" s="526"/>
      <c r="EX11" s="526"/>
      <c r="EY11" s="5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25" t="s">
        <v>143</v>
      </c>
      <c r="HT11" s="526"/>
      <c r="HU11" s="526"/>
      <c r="HV11" s="526"/>
      <c r="HW11" s="526"/>
      <c r="HX11" s="526"/>
      <c r="HY11" s="526"/>
      <c r="HZ11" s="5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25" t="s">
        <v>143</v>
      </c>
      <c r="KH11" s="526"/>
      <c r="KI11" s="526"/>
      <c r="KJ11" s="526"/>
      <c r="KK11" s="526"/>
      <c r="KL11" s="526"/>
      <c r="KM11" s="526"/>
      <c r="KN11" s="5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-1.4E-3</v>
      </c>
      <c r="OC11" s="16">
        <f t="shared" si="16"/>
        <v>9.8571428571428573E-4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25" t="s">
        <v>144</v>
      </c>
      <c r="V12" s="526"/>
      <c r="W12" s="526"/>
      <c r="X12" s="526"/>
      <c r="Y12" s="526"/>
      <c r="Z12" s="526"/>
      <c r="AA12" s="526"/>
      <c r="AB12" s="5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25" t="s">
        <v>144</v>
      </c>
      <c r="CF12" s="526"/>
      <c r="CG12" s="526"/>
      <c r="CH12" s="526"/>
      <c r="CI12" s="526"/>
      <c r="CJ12" s="526"/>
      <c r="CK12" s="526"/>
      <c r="CL12" s="5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25" t="s">
        <v>144</v>
      </c>
      <c r="ES12" s="526"/>
      <c r="ET12" s="526"/>
      <c r="EU12" s="526"/>
      <c r="EV12" s="526"/>
      <c r="EW12" s="526"/>
      <c r="EX12" s="526"/>
      <c r="EY12" s="5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25" t="s">
        <v>144</v>
      </c>
      <c r="HT12" s="526"/>
      <c r="HU12" s="526"/>
      <c r="HV12" s="526"/>
      <c r="HW12" s="526"/>
      <c r="HX12" s="526"/>
      <c r="HY12" s="526"/>
      <c r="HZ12" s="5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25" t="s">
        <v>144</v>
      </c>
      <c r="KH12" s="526"/>
      <c r="KI12" s="526"/>
      <c r="KJ12" s="526"/>
      <c r="KK12" s="526"/>
      <c r="KL12" s="526"/>
      <c r="KM12" s="526"/>
      <c r="KN12" s="5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4.0000000000000002E-4</v>
      </c>
      <c r="OC12" s="16">
        <f t="shared" si="16"/>
        <v>2.457142857142857E-3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22" t="s">
        <v>135</v>
      </c>
      <c r="V13" s="523"/>
      <c r="W13" s="523"/>
      <c r="X13" s="523"/>
      <c r="Y13" s="523"/>
      <c r="Z13" s="523"/>
      <c r="AA13" s="523"/>
      <c r="AB13" s="5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22" t="s">
        <v>135</v>
      </c>
      <c r="CF13" s="523"/>
      <c r="CG13" s="523"/>
      <c r="CH13" s="523"/>
      <c r="CI13" s="523"/>
      <c r="CJ13" s="523"/>
      <c r="CK13" s="523"/>
      <c r="CL13" s="5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22" t="s">
        <v>135</v>
      </c>
      <c r="ES13" s="523"/>
      <c r="ET13" s="523"/>
      <c r="EU13" s="523"/>
      <c r="EV13" s="523"/>
      <c r="EW13" s="523"/>
      <c r="EX13" s="523"/>
      <c r="EY13" s="5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22" t="s">
        <v>135</v>
      </c>
      <c r="HT13" s="523"/>
      <c r="HU13" s="523"/>
      <c r="HV13" s="523"/>
      <c r="HW13" s="523"/>
      <c r="HX13" s="523"/>
      <c r="HY13" s="523"/>
      <c r="HZ13" s="5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22" t="s">
        <v>135</v>
      </c>
      <c r="KH13" s="523"/>
      <c r="KI13" s="523"/>
      <c r="KJ13" s="523"/>
      <c r="KK13" s="523"/>
      <c r="KL13" s="523"/>
      <c r="KM13" s="523"/>
      <c r="KN13" s="5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1.842857142857143E-3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22" t="s">
        <v>136</v>
      </c>
      <c r="V14" s="523"/>
      <c r="W14" s="523"/>
      <c r="X14" s="523"/>
      <c r="Y14" s="523"/>
      <c r="Z14" s="523"/>
      <c r="AA14" s="523"/>
      <c r="AB14" s="5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22" t="s">
        <v>136</v>
      </c>
      <c r="CF14" s="523"/>
      <c r="CG14" s="523"/>
      <c r="CH14" s="523"/>
      <c r="CI14" s="523"/>
      <c r="CJ14" s="523"/>
      <c r="CK14" s="523"/>
      <c r="CL14" s="5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22" t="s">
        <v>136</v>
      </c>
      <c r="ES14" s="523"/>
      <c r="ET14" s="523"/>
      <c r="EU14" s="523"/>
      <c r="EV14" s="523"/>
      <c r="EW14" s="523"/>
      <c r="EX14" s="523"/>
      <c r="EY14" s="5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22" t="s">
        <v>136</v>
      </c>
      <c r="HT14" s="523"/>
      <c r="HU14" s="523"/>
      <c r="HV14" s="523"/>
      <c r="HW14" s="523"/>
      <c r="HX14" s="523"/>
      <c r="HY14" s="523"/>
      <c r="HZ14" s="5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22" t="s">
        <v>136</v>
      </c>
      <c r="KH14" s="523"/>
      <c r="KI14" s="523"/>
      <c r="KJ14" s="523"/>
      <c r="KK14" s="523"/>
      <c r="KL14" s="523"/>
      <c r="KM14" s="523"/>
      <c r="KN14" s="5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1.157142857142857E-3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22" t="s">
        <v>137</v>
      </c>
      <c r="V15" s="523"/>
      <c r="W15" s="523"/>
      <c r="X15" s="523"/>
      <c r="Y15" s="523"/>
      <c r="Z15" s="523"/>
      <c r="AA15" s="523"/>
      <c r="AB15" s="5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22" t="s">
        <v>137</v>
      </c>
      <c r="CF15" s="523"/>
      <c r="CG15" s="523"/>
      <c r="CH15" s="523"/>
      <c r="CI15" s="523"/>
      <c r="CJ15" s="523"/>
      <c r="CK15" s="523"/>
      <c r="CL15" s="5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22" t="s">
        <v>137</v>
      </c>
      <c r="ES15" s="523"/>
      <c r="ET15" s="523"/>
      <c r="EU15" s="523"/>
      <c r="EV15" s="523"/>
      <c r="EW15" s="523"/>
      <c r="EX15" s="523"/>
      <c r="EY15" s="5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22" t="s">
        <v>137</v>
      </c>
      <c r="HT15" s="523"/>
      <c r="HU15" s="523"/>
      <c r="HV15" s="523"/>
      <c r="HW15" s="523"/>
      <c r="HX15" s="523"/>
      <c r="HY15" s="523"/>
      <c r="HZ15" s="5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22" t="s">
        <v>137</v>
      </c>
      <c r="KH15" s="523"/>
      <c r="KI15" s="523"/>
      <c r="KJ15" s="523"/>
      <c r="KK15" s="523"/>
      <c r="KL15" s="523"/>
      <c r="KM15" s="523"/>
      <c r="KN15" s="5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-1.4285714285714262E-5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22" t="s">
        <v>138</v>
      </c>
      <c r="V16" s="523"/>
      <c r="W16" s="523"/>
      <c r="X16" s="523"/>
      <c r="Y16" s="523"/>
      <c r="Z16" s="523"/>
      <c r="AA16" s="523"/>
      <c r="AB16" s="5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22" t="s">
        <v>138</v>
      </c>
      <c r="CF16" s="523"/>
      <c r="CG16" s="523"/>
      <c r="CH16" s="523"/>
      <c r="CI16" s="523"/>
      <c r="CJ16" s="523"/>
      <c r="CK16" s="523"/>
      <c r="CL16" s="5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22" t="s">
        <v>138</v>
      </c>
      <c r="ES16" s="523"/>
      <c r="ET16" s="523"/>
      <c r="EU16" s="523"/>
      <c r="EV16" s="523"/>
      <c r="EW16" s="523"/>
      <c r="EX16" s="523"/>
      <c r="EY16" s="5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22" t="s">
        <v>138</v>
      </c>
      <c r="HT16" s="523"/>
      <c r="HU16" s="523"/>
      <c r="HV16" s="523"/>
      <c r="HW16" s="523"/>
      <c r="HX16" s="523"/>
      <c r="HY16" s="523"/>
      <c r="HZ16" s="5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22" t="s">
        <v>138</v>
      </c>
      <c r="KH16" s="523"/>
      <c r="KI16" s="523"/>
      <c r="KJ16" s="523"/>
      <c r="KK16" s="523"/>
      <c r="KL16" s="523"/>
      <c r="KM16" s="523"/>
      <c r="KN16" s="5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33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0</v>
      </c>
      <c r="NI16" s="20">
        <f>SUM(NI2,NI10:NI15)</f>
        <v>0</v>
      </c>
      <c r="NJ16" s="20">
        <f>SUM(NJ2,NJ10:NJ15)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2.1677419354838709E-3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22" t="s">
        <v>140</v>
      </c>
      <c r="V17" s="523"/>
      <c r="W17" s="523"/>
      <c r="X17" s="523"/>
      <c r="Y17" s="523"/>
      <c r="Z17" s="523"/>
      <c r="AA17" s="523"/>
      <c r="AB17" s="5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22" t="s">
        <v>140</v>
      </c>
      <c r="CF17" s="523"/>
      <c r="CG17" s="523"/>
      <c r="CH17" s="523"/>
      <c r="CI17" s="523"/>
      <c r="CJ17" s="523"/>
      <c r="CK17" s="523"/>
      <c r="CL17" s="5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22" t="s">
        <v>140</v>
      </c>
      <c r="ES17" s="523"/>
      <c r="ET17" s="523"/>
      <c r="EU17" s="523"/>
      <c r="EV17" s="523"/>
      <c r="EW17" s="523"/>
      <c r="EX17" s="523"/>
      <c r="EY17" s="5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22" t="s">
        <v>140</v>
      </c>
      <c r="HT17" s="523"/>
      <c r="HU17" s="523"/>
      <c r="HV17" s="523"/>
      <c r="HW17" s="523"/>
      <c r="HX17" s="523"/>
      <c r="HY17" s="523"/>
      <c r="HZ17" s="5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22" t="s">
        <v>140</v>
      </c>
      <c r="KH17" s="523"/>
      <c r="KI17" s="523"/>
      <c r="KJ17" s="523"/>
      <c r="KK17" s="523"/>
      <c r="KL17" s="523"/>
      <c r="KM17" s="523"/>
      <c r="KN17" s="5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2.8571428571428579E-4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22" t="s">
        <v>139</v>
      </c>
      <c r="V18" s="523"/>
      <c r="W18" s="523"/>
      <c r="X18" s="523"/>
      <c r="Y18" s="523"/>
      <c r="Z18" s="523"/>
      <c r="AA18" s="523"/>
      <c r="AB18" s="5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22" t="s">
        <v>139</v>
      </c>
      <c r="CF18" s="523"/>
      <c r="CG18" s="523"/>
      <c r="CH18" s="523"/>
      <c r="CI18" s="523"/>
      <c r="CJ18" s="523"/>
      <c r="CK18" s="523"/>
      <c r="CL18" s="5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22" t="s">
        <v>139</v>
      </c>
      <c r="ES18" s="523"/>
      <c r="ET18" s="523"/>
      <c r="EU18" s="523"/>
      <c r="EV18" s="523"/>
      <c r="EW18" s="523"/>
      <c r="EX18" s="523"/>
      <c r="EY18" s="5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22" t="s">
        <v>139</v>
      </c>
      <c r="HT18" s="523"/>
      <c r="HU18" s="523"/>
      <c r="HV18" s="523"/>
      <c r="HW18" s="523"/>
      <c r="HX18" s="523"/>
      <c r="HY18" s="523"/>
      <c r="HZ18" s="5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22" t="s">
        <v>139</v>
      </c>
      <c r="KH18" s="523"/>
      <c r="KI18" s="523"/>
      <c r="KJ18" s="523"/>
      <c r="KK18" s="523"/>
      <c r="KL18" s="523"/>
      <c r="KM18" s="523"/>
      <c r="KN18" s="5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-8.9999999999999998E-4</v>
      </c>
      <c r="OC18" s="22">
        <f t="shared" si="16"/>
        <v>1.4714285714285714E-3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25" t="s">
        <v>141</v>
      </c>
      <c r="V19" s="526"/>
      <c r="W19" s="526"/>
      <c r="X19" s="526"/>
      <c r="Y19" s="526"/>
      <c r="Z19" s="526"/>
      <c r="AA19" s="526"/>
      <c r="AB19" s="5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25" t="s">
        <v>141</v>
      </c>
      <c r="CF19" s="526"/>
      <c r="CG19" s="526"/>
      <c r="CH19" s="526"/>
      <c r="CI19" s="526"/>
      <c r="CJ19" s="526"/>
      <c r="CK19" s="526"/>
      <c r="CL19" s="5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25" t="s">
        <v>141</v>
      </c>
      <c r="ES19" s="526"/>
      <c r="ET19" s="526"/>
      <c r="EU19" s="526"/>
      <c r="EV19" s="526"/>
      <c r="EW19" s="526"/>
      <c r="EX19" s="526"/>
      <c r="EY19" s="5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25" t="s">
        <v>141</v>
      </c>
      <c r="HT19" s="526"/>
      <c r="HU19" s="526"/>
      <c r="HV19" s="526"/>
      <c r="HW19" s="526"/>
      <c r="HX19" s="526"/>
      <c r="HY19" s="526"/>
      <c r="HZ19" s="5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25" t="s">
        <v>141</v>
      </c>
      <c r="KH19" s="526"/>
      <c r="KI19" s="526"/>
      <c r="KJ19" s="526"/>
      <c r="KK19" s="526"/>
      <c r="KL19" s="526"/>
      <c r="KM19" s="526"/>
      <c r="KN19" s="5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8.2857142857142851E-4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1.8571428571428545E-4</v>
      </c>
      <c r="OD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22" t="s">
        <v>145</v>
      </c>
      <c r="KH21" s="523"/>
      <c r="KI21" s="523"/>
      <c r="KJ21" s="523"/>
      <c r="KK21" s="523"/>
      <c r="KL21" s="523"/>
      <c r="KM21" s="523"/>
      <c r="KN21" s="5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-8.1428571428571433E-4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22" t="s">
        <v>146</v>
      </c>
      <c r="KH22" s="523"/>
      <c r="KI22" s="523"/>
      <c r="KJ22" s="523"/>
      <c r="KK22" s="523"/>
      <c r="KL22" s="523"/>
      <c r="KM22" s="523"/>
      <c r="KN22" s="5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0</v>
      </c>
      <c r="NI22" s="25">
        <f>SUM(NI3, -NI10,NI17:NI21)</f>
        <v>0</v>
      </c>
      <c r="NJ22" s="25">
        <f>SUM(NJ3, -NJ10,NJ17:NJ21)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4.4516129032258061E-4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-2E-3</v>
      </c>
      <c r="OC23" s="26">
        <f t="shared" si="16"/>
        <v>1.6428571428571427E-3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-3.2000000000000002E-3</v>
      </c>
      <c r="OC24" s="26">
        <f t="shared" si="16"/>
        <v>-4.0000000000000007E-4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2.1428571428571425E-4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1.157142857142857E-3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32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8.3870967741935654E-5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-2.8E-3</v>
      </c>
      <c r="OC28" s="30">
        <f t="shared" si="16"/>
        <v>1.0285714285714286E-3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-1.9999999999999985E-4</v>
      </c>
      <c r="OD29" s="30">
        <f t="shared" si="17"/>
        <v>3.3999999999999998E-3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-1.485714285714286E-3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9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0</v>
      </c>
      <c r="NI31" s="33">
        <f>SUM(NI6, -NI13, -NI19,NI24,NI28:NI30)</f>
        <v>0</v>
      </c>
      <c r="NJ31" s="33">
        <f>SUM(NJ6, -NJ13, -NJ19,NJ24,NJ28:NJ30)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-7.0967741935483864E-4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-5.5999999999999999E-3</v>
      </c>
      <c r="OC32" s="34">
        <f t="shared" si="16"/>
        <v>1.5285714285714282E-3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-9.7142857142857122E-4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30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0</v>
      </c>
      <c r="NI34" s="37">
        <f>SUM(NI7, -NI14, -NI20,NI25, -NI29,NI32:NI33)</f>
        <v>0</v>
      </c>
      <c r="NJ34" s="37">
        <f>SUM(NJ7, -NJ14, -NJ20,NJ25, -NJ29,NJ32:NJ33)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1.6774193548387106E-4</v>
      </c>
      <c r="OD34" s="34">
        <f t="shared" si="17"/>
        <v>3.5799999999999998E-2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-5.0000000000000001E-4</v>
      </c>
      <c r="OC35" s="40">
        <f t="shared" si="16"/>
        <v>2.6428571428571434E-3</v>
      </c>
      <c r="OD35" s="40">
        <f t="shared" si="17"/>
        <v>4.7999999999999996E-3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31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-6.0000000000000019E-3</v>
      </c>
      <c r="OC36" s="40">
        <f t="shared" si="16"/>
        <v>2.0774193548387093E-3</v>
      </c>
      <c r="OD36" s="40">
        <f t="shared" si="17"/>
        <v>2.41E-2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-2.512903225806452E-3</v>
      </c>
      <c r="OD37" s="47">
        <f t="shared" si="17"/>
        <v>1.0999999999999994E-3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53"/>
      <c r="NI39" s="15"/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53"/>
      <c r="NI40" s="6" t="s">
        <v>62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5.9897959183673459E-4</v>
      </c>
      <c r="OD40" s="53">
        <f>MAX(OD2:OD8,OD10:OD15,OD17:OD21,OD23:OD26,OD28:OD30,OD32:OD33,OD35)</f>
        <v>9.5999999999999992E-3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53"/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53"/>
      <c r="NI42" s="6" t="s">
        <v>62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53"/>
      <c r="NI43" t="s">
        <v>62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53"/>
      <c r="NI44" s="6"/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L45" t="s">
        <v>62</v>
      </c>
      <c r="MP45" t="s">
        <v>62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53"/>
      <c r="NI45" s="6"/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O46" t="s">
        <v>62</v>
      </c>
      <c r="MQ46" t="s">
        <v>62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53"/>
      <c r="NI46" s="10" t="s">
        <v>62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8" t="s">
        <v>77</v>
      </c>
      <c r="NB48" s="506"/>
      <c r="NC48" s="507">
        <v>43626</v>
      </c>
      <c r="ND48" s="508"/>
      <c r="NE48" s="271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25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98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06">
        <v>0.12559999999999999</v>
      </c>
      <c r="NF51" s="22">
        <v>0.14660000000000001</v>
      </c>
      <c r="NG51" s="22">
        <v>0.1545</v>
      </c>
      <c r="NH51" s="22"/>
      <c r="NI51" s="22"/>
      <c r="NJ51" s="22"/>
      <c r="NK51" s="22"/>
      <c r="NL51" s="22"/>
      <c r="NM51" s="22"/>
      <c r="NN51" s="22"/>
      <c r="NO51" s="22"/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00">
        <v>0.1123</v>
      </c>
      <c r="NF52" s="40">
        <v>0.1211</v>
      </c>
      <c r="NG52" s="16">
        <v>0.1111</v>
      </c>
      <c r="NH52" s="16"/>
      <c r="NI52" s="16"/>
      <c r="NJ52" s="16"/>
      <c r="NK52" s="16"/>
      <c r="NL52" s="16"/>
      <c r="NM52" s="16"/>
      <c r="NN52" s="16"/>
      <c r="NO52" s="16"/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03">
        <v>0.1061</v>
      </c>
      <c r="NF53" s="16">
        <v>0.106</v>
      </c>
      <c r="NG53" s="40">
        <v>9.98E-2</v>
      </c>
      <c r="NH53" s="40"/>
      <c r="NI53" s="40"/>
      <c r="NJ53" s="40"/>
      <c r="NK53" s="40"/>
      <c r="NL53" s="40"/>
      <c r="NM53" s="40"/>
      <c r="NN53" s="40"/>
      <c r="NO53" s="40"/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01">
        <v>1.2200000000000001E-2</v>
      </c>
      <c r="NF54" s="7">
        <v>1.52E-2</v>
      </c>
      <c r="NG54" s="7">
        <v>1.2200000000000001E-2</v>
      </c>
      <c r="NH54" s="7"/>
      <c r="NI54" s="7"/>
      <c r="NJ54" s="7"/>
      <c r="NK54" s="7"/>
      <c r="NL54" s="7"/>
      <c r="NM54" s="7"/>
      <c r="NN54" s="7"/>
      <c r="NO54" s="7"/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04">
        <v>4.1000000000000003E-3</v>
      </c>
      <c r="NF55" s="30">
        <v>6.3E-3</v>
      </c>
      <c r="NG55" s="30">
        <v>1.01E-2</v>
      </c>
      <c r="NH55" s="30"/>
      <c r="NI55" s="30"/>
      <c r="NJ55" s="30"/>
      <c r="NK55" s="30"/>
      <c r="NL55" s="30"/>
      <c r="NM55" s="30"/>
      <c r="NN55" s="30"/>
      <c r="NO55" s="30"/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99">
        <v>-8.48E-2</v>
      </c>
      <c r="NF56" s="47">
        <v>-9.2200000000000004E-2</v>
      </c>
      <c r="NG56" s="47">
        <v>-7.8399999999999997E-2</v>
      </c>
      <c r="NH56" s="47"/>
      <c r="NI56" s="47"/>
      <c r="NJ56" s="47"/>
      <c r="NK56" s="47"/>
      <c r="NL56" s="47"/>
      <c r="NM56" s="47"/>
      <c r="NN56" s="47"/>
      <c r="NO56" s="47"/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05">
        <v>-0.12509999999999999</v>
      </c>
      <c r="NF57" s="34">
        <v>-0.14119999999999999</v>
      </c>
      <c r="NG57" s="34">
        <v>-0.1414</v>
      </c>
      <c r="NH57" s="34"/>
      <c r="NI57" s="34"/>
      <c r="NJ57" s="34"/>
      <c r="NK57" s="34"/>
      <c r="NL57" s="34"/>
      <c r="NM57" s="34"/>
      <c r="NN57" s="34"/>
      <c r="NO57" s="34"/>
      <c r="NP57" s="34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02">
        <v>-0.15040000000000001</v>
      </c>
      <c r="NF58" s="86">
        <v>-0.1618</v>
      </c>
      <c r="NG58" s="86">
        <v>-0.16789999999999999</v>
      </c>
      <c r="NH58" s="86"/>
      <c r="NI58" s="86"/>
      <c r="NJ58" s="86"/>
      <c r="NK58" s="86"/>
      <c r="NL58" s="86"/>
      <c r="NM58" s="86"/>
      <c r="NN58" s="86"/>
      <c r="NO58" s="86"/>
      <c r="NP58" s="86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107">
        <v>3.14</v>
      </c>
      <c r="NF59" s="56">
        <v>6.98</v>
      </c>
      <c r="NG59" s="78">
        <v>-1.5</v>
      </c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54">
        <v>9.9000000000000008E-3</v>
      </c>
      <c r="NF60" s="363">
        <v>2.1000000000000001E-2</v>
      </c>
      <c r="NG60" s="442">
        <v>1.38E-2</v>
      </c>
      <c r="NH60" s="491" t="s">
        <v>62</v>
      </c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63">
        <v>-8.8999999999999999E-3</v>
      </c>
      <c r="NF61" s="463">
        <v>-1.61E-2</v>
      </c>
      <c r="NG61" s="441">
        <v>-2.1299999999999999E-2</v>
      </c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3" t="s">
        <v>62</v>
      </c>
      <c r="NF62" s="465" t="s">
        <v>62</v>
      </c>
      <c r="NG62" s="364">
        <v>2.64E-2</v>
      </c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3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0">
        <v>1.2548999999999999</v>
      </c>
      <c r="NF64" s="250">
        <v>1.2598</v>
      </c>
      <c r="NG64" s="250">
        <v>1.2626999999999999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82" t="s">
        <v>51</v>
      </c>
      <c r="NF65" s="182" t="s">
        <v>51</v>
      </c>
      <c r="NG65" s="182" t="s">
        <v>51</v>
      </c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14">
        <f t="shared" si="197"/>
        <v>0.27600000000000002</v>
      </c>
      <c r="NF66" s="114">
        <f t="shared" ref="NF66:NG66" si="198">SUM(NF51, -NF58)</f>
        <v>0.30840000000000001</v>
      </c>
      <c r="NG66" s="114">
        <f t="shared" ref="NG66" si="199">SUM(NG51, -NG58)</f>
        <v>0.32240000000000002</v>
      </c>
      <c r="NH66" s="6">
        <f t="shared" ref="NG66:OX66" si="200">SUM(NH51, -NH58)</f>
        <v>0</v>
      </c>
      <c r="NI66" s="6">
        <f t="shared" si="200"/>
        <v>0</v>
      </c>
      <c r="NJ66" s="6">
        <f t="shared" si="200"/>
        <v>0</v>
      </c>
      <c r="NK66" s="6">
        <f t="shared" si="200"/>
        <v>0</v>
      </c>
      <c r="NL66" s="6">
        <f t="shared" si="200"/>
        <v>0</v>
      </c>
      <c r="NM66" s="6">
        <f t="shared" si="200"/>
        <v>0</v>
      </c>
      <c r="NN66" s="6">
        <f t="shared" si="200"/>
        <v>0</v>
      </c>
      <c r="NO66" s="6">
        <f t="shared" si="200"/>
        <v>0</v>
      </c>
      <c r="NP66" s="6">
        <f t="shared" si="200"/>
        <v>0</v>
      </c>
      <c r="NQ66" s="6">
        <f t="shared" si="200"/>
        <v>0</v>
      </c>
      <c r="NR66" s="6">
        <f t="shared" si="200"/>
        <v>0</v>
      </c>
      <c r="NS66" s="6">
        <f t="shared" si="200"/>
        <v>0</v>
      </c>
      <c r="NT66" s="6">
        <f t="shared" si="200"/>
        <v>0</v>
      </c>
      <c r="NU66" s="6">
        <f t="shared" si="200"/>
        <v>0</v>
      </c>
      <c r="NV66" s="6">
        <f t="shared" si="200"/>
        <v>0</v>
      </c>
      <c r="NW66" s="6">
        <f t="shared" si="200"/>
        <v>0</v>
      </c>
      <c r="NX66" s="6">
        <f t="shared" si="200"/>
        <v>0</v>
      </c>
      <c r="NY66" s="6">
        <f t="shared" si="200"/>
        <v>0</v>
      </c>
      <c r="NZ66" s="6">
        <f t="shared" si="200"/>
        <v>0</v>
      </c>
      <c r="OA66" s="6">
        <f t="shared" si="200"/>
        <v>0</v>
      </c>
      <c r="OB66" s="6">
        <f t="shared" si="200"/>
        <v>0</v>
      </c>
      <c r="OC66" s="6">
        <f t="shared" si="200"/>
        <v>0</v>
      </c>
      <c r="OD66" s="6">
        <f t="shared" si="200"/>
        <v>0</v>
      </c>
      <c r="OE66" s="6">
        <f t="shared" si="200"/>
        <v>0</v>
      </c>
      <c r="OF66" s="6">
        <f t="shared" si="200"/>
        <v>0</v>
      </c>
      <c r="OG66" s="6">
        <f t="shared" si="200"/>
        <v>0</v>
      </c>
      <c r="OH66" s="6">
        <f t="shared" si="200"/>
        <v>0</v>
      </c>
      <c r="OI66" s="6">
        <f t="shared" si="200"/>
        <v>0</v>
      </c>
      <c r="OJ66" s="6">
        <f t="shared" si="200"/>
        <v>0</v>
      </c>
      <c r="OK66" s="6">
        <f t="shared" si="200"/>
        <v>0</v>
      </c>
      <c r="OL66" s="6">
        <f t="shared" si="200"/>
        <v>0</v>
      </c>
      <c r="OM66" s="6">
        <f t="shared" si="200"/>
        <v>0</v>
      </c>
      <c r="ON66" s="6">
        <f t="shared" si="200"/>
        <v>0</v>
      </c>
      <c r="OO66" s="6">
        <f t="shared" si="200"/>
        <v>0</v>
      </c>
      <c r="OP66" s="6">
        <f t="shared" si="200"/>
        <v>0</v>
      </c>
      <c r="OQ66" s="6">
        <f t="shared" si="200"/>
        <v>0</v>
      </c>
      <c r="OR66" s="6">
        <f t="shared" si="200"/>
        <v>0</v>
      </c>
      <c r="OS66" s="6">
        <f t="shared" si="200"/>
        <v>0</v>
      </c>
      <c r="OT66" s="6">
        <f t="shared" si="200"/>
        <v>0</v>
      </c>
      <c r="OU66" s="6">
        <f t="shared" si="200"/>
        <v>0</v>
      </c>
      <c r="OV66" s="6">
        <f t="shared" si="200"/>
        <v>0</v>
      </c>
      <c r="OW66" s="6">
        <f t="shared" si="200"/>
        <v>0</v>
      </c>
      <c r="OX66" s="6">
        <f t="shared" si="200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1">SUM(PE51, -PE58)</f>
        <v>0</v>
      </c>
      <c r="PF66" s="6">
        <f t="shared" si="201"/>
        <v>0</v>
      </c>
      <c r="PG66" s="6">
        <f t="shared" si="201"/>
        <v>0</v>
      </c>
      <c r="PH66" s="6">
        <f t="shared" si="201"/>
        <v>0</v>
      </c>
      <c r="PI66" s="6">
        <f t="shared" si="201"/>
        <v>0</v>
      </c>
      <c r="PJ66" s="6">
        <f t="shared" si="201"/>
        <v>0</v>
      </c>
      <c r="PK66" s="6">
        <f t="shared" si="201"/>
        <v>0</v>
      </c>
      <c r="PL66" s="6">
        <f t="shared" si="201"/>
        <v>0</v>
      </c>
      <c r="PM66" s="6">
        <f t="shared" si="201"/>
        <v>0</v>
      </c>
      <c r="PN66" s="6">
        <f t="shared" si="201"/>
        <v>0</v>
      </c>
      <c r="PO66" s="6">
        <f t="shared" si="201"/>
        <v>0</v>
      </c>
      <c r="PP66" s="6">
        <f t="shared" si="201"/>
        <v>0</v>
      </c>
      <c r="PQ66" s="6">
        <f t="shared" si="201"/>
        <v>0</v>
      </c>
      <c r="PR66" s="6">
        <f t="shared" si="201"/>
        <v>0</v>
      </c>
      <c r="PS66" s="6">
        <f t="shared" si="201"/>
        <v>0</v>
      </c>
      <c r="PT66" s="6">
        <f t="shared" si="201"/>
        <v>0</v>
      </c>
      <c r="PU66" s="6">
        <f t="shared" si="201"/>
        <v>0</v>
      </c>
      <c r="PV66" s="6">
        <f t="shared" si="201"/>
        <v>0</v>
      </c>
      <c r="PW66" s="6">
        <f t="shared" si="201"/>
        <v>0</v>
      </c>
      <c r="PX66" s="6">
        <f t="shared" si="201"/>
        <v>0</v>
      </c>
      <c r="PY66" s="6">
        <f t="shared" si="201"/>
        <v>0</v>
      </c>
      <c r="PZ66" s="6">
        <f t="shared" si="201"/>
        <v>0</v>
      </c>
      <c r="QA66" s="6">
        <f t="shared" si="201"/>
        <v>0</v>
      </c>
      <c r="QB66" s="6">
        <f t="shared" si="201"/>
        <v>0</v>
      </c>
      <c r="QC66" s="6">
        <f t="shared" si="201"/>
        <v>0</v>
      </c>
      <c r="QD66" s="6">
        <f t="shared" si="201"/>
        <v>0</v>
      </c>
      <c r="QE66" s="6">
        <f t="shared" si="201"/>
        <v>0</v>
      </c>
      <c r="QF66" s="6">
        <f t="shared" si="201"/>
        <v>0</v>
      </c>
      <c r="QG66" s="6">
        <f t="shared" si="201"/>
        <v>0</v>
      </c>
      <c r="QH66" s="6">
        <f t="shared" si="201"/>
        <v>0</v>
      </c>
      <c r="QI66" s="6">
        <f t="shared" si="201"/>
        <v>0</v>
      </c>
      <c r="QJ66" s="6">
        <f t="shared" si="201"/>
        <v>0</v>
      </c>
      <c r="QK66" s="6">
        <f t="shared" si="201"/>
        <v>0</v>
      </c>
      <c r="QL66" s="6">
        <f t="shared" si="201"/>
        <v>0</v>
      </c>
      <c r="QM66" s="6">
        <f t="shared" si="201"/>
        <v>0</v>
      </c>
      <c r="QN66" s="6">
        <f t="shared" si="201"/>
        <v>0</v>
      </c>
      <c r="QO66" s="6">
        <f t="shared" si="201"/>
        <v>0</v>
      </c>
      <c r="QP66" s="6">
        <f t="shared" si="201"/>
        <v>0</v>
      </c>
      <c r="QQ66" s="6">
        <f t="shared" si="201"/>
        <v>0</v>
      </c>
      <c r="QR66" s="6">
        <f t="shared" si="201"/>
        <v>0</v>
      </c>
      <c r="QS66" s="6">
        <f t="shared" si="201"/>
        <v>0</v>
      </c>
      <c r="QT66" s="6">
        <f t="shared" si="201"/>
        <v>0</v>
      </c>
      <c r="QU66" s="6">
        <f t="shared" si="201"/>
        <v>0</v>
      </c>
      <c r="QV66" s="6">
        <f t="shared" si="201"/>
        <v>0</v>
      </c>
      <c r="QW66" s="6">
        <f t="shared" si="201"/>
        <v>0</v>
      </c>
      <c r="QX66" s="6">
        <f t="shared" si="201"/>
        <v>0</v>
      </c>
      <c r="QY66" s="6">
        <f t="shared" si="201"/>
        <v>0</v>
      </c>
      <c r="QZ66" s="6">
        <f t="shared" si="201"/>
        <v>0</v>
      </c>
      <c r="RA66" s="6">
        <f t="shared" si="201"/>
        <v>0</v>
      </c>
      <c r="RB66" s="6">
        <f t="shared" si="201"/>
        <v>0</v>
      </c>
      <c r="RC66" s="6">
        <f t="shared" si="201"/>
        <v>0</v>
      </c>
      <c r="RD66" s="6">
        <f t="shared" si="201"/>
        <v>0</v>
      </c>
      <c r="RE66" s="6">
        <f t="shared" si="201"/>
        <v>0</v>
      </c>
      <c r="RF66" s="6">
        <f t="shared" si="201"/>
        <v>0</v>
      </c>
      <c r="RG66" s="6">
        <f t="shared" si="201"/>
        <v>0</v>
      </c>
      <c r="RH66" s="6">
        <f t="shared" si="201"/>
        <v>0</v>
      </c>
      <c r="RI66" s="6">
        <f t="shared" si="201"/>
        <v>0</v>
      </c>
      <c r="RJ66" s="6">
        <f t="shared" si="201"/>
        <v>0</v>
      </c>
      <c r="RK66" s="6">
        <f t="shared" si="201"/>
        <v>0</v>
      </c>
      <c r="RL66" s="6">
        <f t="shared" si="201"/>
        <v>0</v>
      </c>
      <c r="RM66" s="6">
        <f t="shared" si="201"/>
        <v>0</v>
      </c>
      <c r="RN66" s="6">
        <f t="shared" si="201"/>
        <v>0</v>
      </c>
      <c r="RO66" s="6">
        <f t="shared" si="201"/>
        <v>0</v>
      </c>
      <c r="RP66" s="6">
        <f t="shared" si="201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11" t="s">
        <v>60</v>
      </c>
      <c r="NF67" s="253" t="s">
        <v>54</v>
      </c>
      <c r="NG67" s="253" t="s">
        <v>54</v>
      </c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2">SUM(K51, -K57)</f>
        <v>0.16620000000000001</v>
      </c>
      <c r="L68" s="173">
        <f t="shared" si="202"/>
        <v>0.19230000000000003</v>
      </c>
      <c r="M68" s="140">
        <f t="shared" si="202"/>
        <v>0.17859999999999998</v>
      </c>
      <c r="N68" s="114">
        <f t="shared" si="202"/>
        <v>0.16650000000000001</v>
      </c>
      <c r="O68" s="173">
        <f t="shared" si="202"/>
        <v>0.18559999999999999</v>
      </c>
      <c r="P68" s="140">
        <f t="shared" si="202"/>
        <v>0.20569999999999999</v>
      </c>
      <c r="Q68" s="114">
        <f t="shared" si="202"/>
        <v>0.1983</v>
      </c>
      <c r="R68" s="173">
        <f t="shared" si="202"/>
        <v>0.21210000000000001</v>
      </c>
      <c r="S68" s="218">
        <f t="shared" si="202"/>
        <v>0.23520000000000002</v>
      </c>
      <c r="T68" s="15">
        <f t="shared" si="202"/>
        <v>0.22940000000000002</v>
      </c>
      <c r="U68" s="143">
        <f t="shared" ref="U68:Z68" si="203">SUM(U51, -U57)</f>
        <v>0.2127</v>
      </c>
      <c r="V68" s="218">
        <f t="shared" si="203"/>
        <v>0.2097</v>
      </c>
      <c r="W68" s="90">
        <f t="shared" si="203"/>
        <v>0.23599999999999999</v>
      </c>
      <c r="X68" s="145">
        <f t="shared" si="203"/>
        <v>0.2268</v>
      </c>
      <c r="Y68" s="140">
        <f t="shared" si="203"/>
        <v>0.2455</v>
      </c>
      <c r="Z68" s="114">
        <f t="shared" si="203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4">SUM(AK52, -AK58)</f>
        <v>0.23170000000000002</v>
      </c>
      <c r="AL68" s="87">
        <f t="shared" si="204"/>
        <v>0.2545</v>
      </c>
      <c r="AM68" s="144">
        <f t="shared" si="204"/>
        <v>0.29559999999999997</v>
      </c>
      <c r="AN68" s="138">
        <f t="shared" si="204"/>
        <v>0.29559999999999997</v>
      </c>
      <c r="AO68" s="110">
        <f t="shared" si="204"/>
        <v>0.30189999999999995</v>
      </c>
      <c r="AP68" s="170">
        <f t="shared" si="204"/>
        <v>0.27779999999999999</v>
      </c>
      <c r="AQ68" s="138">
        <f t="shared" si="204"/>
        <v>0.28659999999999997</v>
      </c>
      <c r="AR68" s="110">
        <f t="shared" si="204"/>
        <v>0.28660000000000002</v>
      </c>
      <c r="AS68" s="170">
        <f t="shared" si="204"/>
        <v>0.28949999999999998</v>
      </c>
      <c r="AT68" s="219">
        <f t="shared" si="204"/>
        <v>0.26090000000000002</v>
      </c>
      <c r="AU68" s="87">
        <f t="shared" si="204"/>
        <v>0.25990000000000002</v>
      </c>
      <c r="AV68" s="145">
        <f t="shared" si="204"/>
        <v>0.29270000000000002</v>
      </c>
      <c r="AW68" s="140">
        <f t="shared" si="204"/>
        <v>0.3024</v>
      </c>
      <c r="AX68" s="114">
        <f t="shared" si="204"/>
        <v>0.31730000000000003</v>
      </c>
      <c r="AY68" s="173">
        <f t="shared" si="204"/>
        <v>0.28070000000000001</v>
      </c>
      <c r="AZ68" s="140">
        <f t="shared" si="204"/>
        <v>0.26910000000000001</v>
      </c>
      <c r="BA68" s="114">
        <f t="shared" si="204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5">SUM(BD52, -BD58)</f>
        <v>0.30430000000000001</v>
      </c>
      <c r="BE68" s="173">
        <f t="shared" si="205"/>
        <v>0.3382</v>
      </c>
      <c r="BF68" s="140">
        <f t="shared" si="205"/>
        <v>0.32930000000000004</v>
      </c>
      <c r="BG68" s="114">
        <f t="shared" si="205"/>
        <v>0.31999999999999995</v>
      </c>
      <c r="BH68" s="173">
        <f t="shared" si="205"/>
        <v>0.30209999999999998</v>
      </c>
      <c r="BI68" s="140">
        <f t="shared" si="205"/>
        <v>0.30149999999999999</v>
      </c>
      <c r="BJ68" s="109">
        <f>SUM(BJ51, -BJ57)</f>
        <v>0.32200000000000001</v>
      </c>
      <c r="BK68" s="173">
        <f t="shared" ref="BK68:BQ68" si="206">SUM(BK52, -BK58)</f>
        <v>0.32019999999999998</v>
      </c>
      <c r="BL68" s="140">
        <f t="shared" si="206"/>
        <v>0.34360000000000002</v>
      </c>
      <c r="BM68" s="114">
        <f t="shared" si="206"/>
        <v>0.36709999999999998</v>
      </c>
      <c r="BN68" s="173">
        <f t="shared" si="206"/>
        <v>0.37239999999999995</v>
      </c>
      <c r="BO68" s="114">
        <f t="shared" si="206"/>
        <v>0.38129999999999997</v>
      </c>
      <c r="BP68" s="114">
        <f t="shared" si="206"/>
        <v>0.38109999999999999</v>
      </c>
      <c r="BQ68" s="110">
        <f t="shared" si="206"/>
        <v>0.39739999999999998</v>
      </c>
      <c r="BS68" s="140">
        <f t="shared" ref="BS68:CK68" si="207">SUM(BS52, -BS58)</f>
        <v>0.37659999999999999</v>
      </c>
      <c r="BT68" s="110">
        <f t="shared" si="207"/>
        <v>0.371</v>
      </c>
      <c r="BU68" s="170">
        <f t="shared" si="207"/>
        <v>0.37480000000000002</v>
      </c>
      <c r="BV68" s="140">
        <f t="shared" si="207"/>
        <v>0.37819999999999998</v>
      </c>
      <c r="BW68" s="114">
        <f t="shared" si="207"/>
        <v>0.37370000000000003</v>
      </c>
      <c r="BX68" s="170">
        <f t="shared" si="207"/>
        <v>0.372</v>
      </c>
      <c r="BY68" s="219">
        <f t="shared" si="207"/>
        <v>0.41650000000000004</v>
      </c>
      <c r="BZ68" s="87">
        <f t="shared" si="207"/>
        <v>0.42730000000000001</v>
      </c>
      <c r="CA68" s="144">
        <f t="shared" si="207"/>
        <v>0.3987</v>
      </c>
      <c r="CB68" s="140">
        <f t="shared" si="207"/>
        <v>0.33439999999999998</v>
      </c>
      <c r="CC68" s="114">
        <f t="shared" si="207"/>
        <v>0.34109999999999996</v>
      </c>
      <c r="CD68" s="173">
        <f t="shared" si="207"/>
        <v>0.34699999999999998</v>
      </c>
      <c r="CE68" s="140">
        <f t="shared" si="207"/>
        <v>0.34620000000000001</v>
      </c>
      <c r="CF68" s="114">
        <f t="shared" si="207"/>
        <v>0.32150000000000001</v>
      </c>
      <c r="CG68" s="173">
        <f t="shared" si="207"/>
        <v>0.35730000000000001</v>
      </c>
      <c r="CH68" s="140">
        <f t="shared" si="207"/>
        <v>0.34920000000000001</v>
      </c>
      <c r="CI68" s="114">
        <f t="shared" si="207"/>
        <v>0.35310000000000002</v>
      </c>
      <c r="CJ68" s="173">
        <f t="shared" si="207"/>
        <v>0.33829999999999999</v>
      </c>
      <c r="CK68" s="140">
        <f t="shared" si="207"/>
        <v>0.32700000000000001</v>
      </c>
      <c r="CL68" s="114">
        <f t="shared" ref="CL68:CR68" si="208">SUM(CL52, -CL58)</f>
        <v>0.34289999999999998</v>
      </c>
      <c r="CM68" s="173">
        <f t="shared" si="208"/>
        <v>0.31979999999999997</v>
      </c>
      <c r="CN68" s="140">
        <f t="shared" si="208"/>
        <v>0.32979999999999998</v>
      </c>
      <c r="CO68" s="114">
        <f t="shared" si="208"/>
        <v>0.35650000000000004</v>
      </c>
      <c r="CP68" s="173">
        <f t="shared" si="208"/>
        <v>0.36570000000000003</v>
      </c>
      <c r="CQ68" s="140">
        <f t="shared" si="208"/>
        <v>0.38119999999999998</v>
      </c>
      <c r="CR68" s="114">
        <f t="shared" si="208"/>
        <v>0.37290000000000001</v>
      </c>
      <c r="CS68" s="173">
        <f>SUM(CS51, -CS57)</f>
        <v>0.36199999999999999</v>
      </c>
      <c r="CT68" s="147">
        <f t="shared" ref="CT68:DN68" si="209">SUM(CT52, -CT58)</f>
        <v>0.37779999999999997</v>
      </c>
      <c r="CU68" s="109">
        <f t="shared" si="209"/>
        <v>0.37570000000000003</v>
      </c>
      <c r="CV68" s="169">
        <f t="shared" si="209"/>
        <v>0.35199999999999998</v>
      </c>
      <c r="CW68" s="147">
        <f t="shared" si="209"/>
        <v>0.3402</v>
      </c>
      <c r="CX68" s="109">
        <f t="shared" si="209"/>
        <v>0.38439999999999996</v>
      </c>
      <c r="CY68" s="169">
        <f t="shared" si="209"/>
        <v>0.3821</v>
      </c>
      <c r="CZ68" s="147">
        <f t="shared" si="209"/>
        <v>0.37609999999999999</v>
      </c>
      <c r="DA68" s="109">
        <f t="shared" si="209"/>
        <v>0.37839999999999996</v>
      </c>
      <c r="DB68" s="173">
        <f t="shared" si="209"/>
        <v>0.37219999999999998</v>
      </c>
      <c r="DC68" s="140">
        <f t="shared" si="209"/>
        <v>0.37109999999999999</v>
      </c>
      <c r="DD68" s="114">
        <f t="shared" si="209"/>
        <v>0.38900000000000001</v>
      </c>
      <c r="DE68" s="173">
        <f t="shared" si="209"/>
        <v>0.40539999999999998</v>
      </c>
      <c r="DF68" s="140">
        <f t="shared" si="209"/>
        <v>0.42230000000000001</v>
      </c>
      <c r="DG68" s="114">
        <f t="shared" si="209"/>
        <v>0.4173</v>
      </c>
      <c r="DH68" s="173">
        <f t="shared" si="209"/>
        <v>0.42520000000000002</v>
      </c>
      <c r="DI68" s="140">
        <f t="shared" si="209"/>
        <v>0.42180000000000001</v>
      </c>
      <c r="DJ68" s="114">
        <f t="shared" si="209"/>
        <v>0.4279</v>
      </c>
      <c r="DK68" s="173">
        <f t="shared" si="209"/>
        <v>0.40039999999999998</v>
      </c>
      <c r="DL68" s="114">
        <f t="shared" si="209"/>
        <v>0.40390000000000004</v>
      </c>
      <c r="DM68" s="114">
        <f t="shared" si="209"/>
        <v>0.3957</v>
      </c>
      <c r="DN68" s="323">
        <f t="shared" si="209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0">SUM(DQ51, -DQ57)</f>
        <v>0.44079999999999997</v>
      </c>
      <c r="DR68" s="147">
        <f t="shared" si="210"/>
        <v>0.45929999999999999</v>
      </c>
      <c r="DS68" s="109">
        <f t="shared" si="210"/>
        <v>0.49309999999999998</v>
      </c>
      <c r="DT68" s="169">
        <f t="shared" si="210"/>
        <v>0.50080000000000002</v>
      </c>
      <c r="DU68" s="147">
        <f t="shared" si="210"/>
        <v>0.49399999999999999</v>
      </c>
      <c r="DV68" s="109">
        <f t="shared" si="210"/>
        <v>0.5464</v>
      </c>
      <c r="DW68" s="169">
        <f t="shared" si="210"/>
        <v>0.56799999999999995</v>
      </c>
      <c r="DX68" s="109">
        <f t="shared" si="210"/>
        <v>0.53810000000000002</v>
      </c>
      <c r="DY68" s="114">
        <f t="shared" si="210"/>
        <v>0.52139999999999997</v>
      </c>
      <c r="DZ68" s="114">
        <f t="shared" si="210"/>
        <v>0.53939999999999999</v>
      </c>
      <c r="EA68" s="6">
        <f t="shared" si="210"/>
        <v>0</v>
      </c>
      <c r="EB68" s="6">
        <f t="shared" si="210"/>
        <v>0</v>
      </c>
      <c r="EC68" s="6">
        <f t="shared" si="210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1">SUM(EK51, -EK57)</f>
        <v>0.53959999999999997</v>
      </c>
      <c r="EL68" s="114">
        <f t="shared" si="211"/>
        <v>0.53439999999999999</v>
      </c>
      <c r="EM68" s="173">
        <f t="shared" si="211"/>
        <v>0.51929999999999998</v>
      </c>
      <c r="EN68" s="140">
        <f t="shared" si="211"/>
        <v>0.55420000000000003</v>
      </c>
      <c r="EO68" s="114">
        <f t="shared" si="211"/>
        <v>0.53920000000000001</v>
      </c>
      <c r="EP68" s="173">
        <f t="shared" si="211"/>
        <v>0.50639999999999996</v>
      </c>
      <c r="EQ68" s="140">
        <f t="shared" si="211"/>
        <v>0.51200000000000001</v>
      </c>
      <c r="ER68" s="114">
        <f t="shared" si="211"/>
        <v>0.49129999999999996</v>
      </c>
      <c r="ES68" s="173">
        <f t="shared" si="211"/>
        <v>0.55149999999999999</v>
      </c>
      <c r="ET68" s="140">
        <f t="shared" si="211"/>
        <v>0.53849999999999998</v>
      </c>
      <c r="EU68" s="114">
        <f t="shared" si="211"/>
        <v>0.5353</v>
      </c>
      <c r="EV68" s="173">
        <f t="shared" si="211"/>
        <v>0.55289999999999995</v>
      </c>
      <c r="EW68" s="140">
        <f t="shared" si="211"/>
        <v>0.54709999999999992</v>
      </c>
      <c r="EX68" s="109">
        <f t="shared" si="211"/>
        <v>0.53580000000000005</v>
      </c>
      <c r="EY68" s="169">
        <f t="shared" ref="EY68:FK68" si="212">SUM(EY51, -EY57)</f>
        <v>0.49740000000000001</v>
      </c>
      <c r="EZ68" s="147">
        <f t="shared" si="212"/>
        <v>0.46350000000000002</v>
      </c>
      <c r="FA68" s="109">
        <f t="shared" si="212"/>
        <v>0.45340000000000003</v>
      </c>
      <c r="FB68" s="169">
        <f t="shared" si="212"/>
        <v>0.43049999999999999</v>
      </c>
      <c r="FC68" s="413">
        <f t="shared" si="212"/>
        <v>0.41459999999999997</v>
      </c>
      <c r="FD68" s="370">
        <f t="shared" si="212"/>
        <v>0.42659999999999998</v>
      </c>
      <c r="FE68" s="414">
        <f t="shared" si="212"/>
        <v>0.51949999999999996</v>
      </c>
      <c r="FF68" s="147">
        <f t="shared" si="212"/>
        <v>0.56230000000000002</v>
      </c>
      <c r="FG68" s="109">
        <f t="shared" si="212"/>
        <v>0.45320000000000005</v>
      </c>
      <c r="FH68" s="169">
        <f t="shared" si="212"/>
        <v>0.4793</v>
      </c>
      <c r="FI68" s="147">
        <f t="shared" si="212"/>
        <v>0.48919999999999997</v>
      </c>
      <c r="FJ68" s="109">
        <f t="shared" si="212"/>
        <v>0.53710000000000002</v>
      </c>
      <c r="FK68" s="169">
        <f t="shared" si="212"/>
        <v>0.63319999999999999</v>
      </c>
      <c r="FL68" s="140">
        <f t="shared" ref="FL68:FQ68" si="213">SUM(FL51, -FL57)</f>
        <v>0.61640000000000006</v>
      </c>
      <c r="FM68" s="114">
        <f t="shared" si="213"/>
        <v>0.59840000000000004</v>
      </c>
      <c r="FN68" s="173">
        <f t="shared" si="213"/>
        <v>0.58979999999999999</v>
      </c>
      <c r="FO68" s="140">
        <f t="shared" si="213"/>
        <v>0.58499999999999996</v>
      </c>
      <c r="FP68" s="114">
        <f t="shared" si="213"/>
        <v>0.60450000000000004</v>
      </c>
      <c r="FQ68" s="173">
        <f t="shared" si="213"/>
        <v>0.60589999999999999</v>
      </c>
      <c r="FR68" s="140">
        <f t="shared" ref="FR68:GE68" si="214">SUM(FR51, -FR57)</f>
        <v>0.60440000000000005</v>
      </c>
      <c r="FS68" s="114">
        <f t="shared" si="214"/>
        <v>0.58129999999999993</v>
      </c>
      <c r="FT68" s="173">
        <f t="shared" si="214"/>
        <v>0.57499999999999996</v>
      </c>
      <c r="FU68" s="140">
        <f t="shared" si="214"/>
        <v>0.58199999999999996</v>
      </c>
      <c r="FV68" s="114">
        <f t="shared" si="214"/>
        <v>0.58099999999999996</v>
      </c>
      <c r="FW68" s="173">
        <f t="shared" si="214"/>
        <v>0.56720000000000004</v>
      </c>
      <c r="FX68" s="140">
        <f t="shared" si="214"/>
        <v>0.56420000000000003</v>
      </c>
      <c r="FY68" s="114">
        <f t="shared" si="214"/>
        <v>0.53859999999999997</v>
      </c>
      <c r="FZ68" s="173">
        <f t="shared" si="214"/>
        <v>0.46939999999999998</v>
      </c>
      <c r="GA68" s="140">
        <f t="shared" si="214"/>
        <v>0.47499999999999998</v>
      </c>
      <c r="GB68" s="114">
        <f t="shared" si="214"/>
        <v>0.43679999999999997</v>
      </c>
      <c r="GC68" s="173">
        <f t="shared" si="214"/>
        <v>0.41699999999999998</v>
      </c>
      <c r="GD68" s="140">
        <f t="shared" si="214"/>
        <v>0.44890000000000002</v>
      </c>
      <c r="GE68" s="114">
        <f t="shared" si="214"/>
        <v>0.46040000000000003</v>
      </c>
      <c r="GF68" s="169">
        <f t="shared" ref="GF68:GO68" si="215">SUM(GF51, -GF57)</f>
        <v>0.4778</v>
      </c>
      <c r="GG68" s="223">
        <f t="shared" si="215"/>
        <v>0.45589999999999997</v>
      </c>
      <c r="GH68" s="88">
        <f t="shared" si="215"/>
        <v>0.47709999999999997</v>
      </c>
      <c r="GI68" s="139">
        <f t="shared" si="215"/>
        <v>0.47989999999999999</v>
      </c>
      <c r="GJ68" s="140">
        <f t="shared" si="215"/>
        <v>0.48719999999999997</v>
      </c>
      <c r="GK68" s="114">
        <f t="shared" si="215"/>
        <v>0.5121</v>
      </c>
      <c r="GL68" s="173">
        <f t="shared" si="215"/>
        <v>0.50890000000000002</v>
      </c>
      <c r="GM68" s="140">
        <f t="shared" si="215"/>
        <v>0.51190000000000002</v>
      </c>
      <c r="GN68" s="114">
        <f t="shared" si="215"/>
        <v>0.51229999999999998</v>
      </c>
      <c r="GO68" s="173">
        <f t="shared" si="215"/>
        <v>0.51780000000000004</v>
      </c>
      <c r="GP68" s="147">
        <f t="shared" ref="GP68:GU68" si="216">SUM(GP51, -GP57)</f>
        <v>0.50550000000000006</v>
      </c>
      <c r="GQ68" s="109">
        <f t="shared" si="216"/>
        <v>0.47660000000000002</v>
      </c>
      <c r="GR68" s="173">
        <f t="shared" si="216"/>
        <v>0.44069999999999998</v>
      </c>
      <c r="GS68" s="114">
        <f t="shared" si="216"/>
        <v>0.47020000000000001</v>
      </c>
      <c r="GT68" s="114">
        <f t="shared" si="216"/>
        <v>0.48019999999999996</v>
      </c>
      <c r="GU68" s="114">
        <f t="shared" si="216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17">SUM(HC51, -HC57)</f>
        <v>0.45860000000000001</v>
      </c>
      <c r="HD68" s="114">
        <f t="shared" si="217"/>
        <v>0.47220000000000001</v>
      </c>
      <c r="HE68" s="173">
        <f t="shared" si="217"/>
        <v>0.51080000000000003</v>
      </c>
      <c r="HF68" s="140">
        <f t="shared" si="217"/>
        <v>0.48199999999999998</v>
      </c>
      <c r="HG68" s="114">
        <f t="shared" si="217"/>
        <v>0.47839999999999999</v>
      </c>
      <c r="HH68" s="173">
        <f t="shared" si="217"/>
        <v>0.52710000000000001</v>
      </c>
      <c r="HI68" s="140">
        <f t="shared" si="217"/>
        <v>0.54980000000000007</v>
      </c>
      <c r="HJ68" s="114">
        <f t="shared" si="217"/>
        <v>0.53309999999999991</v>
      </c>
      <c r="HK68" s="173">
        <f t="shared" si="217"/>
        <v>0.5423</v>
      </c>
      <c r="HL68" s="140">
        <f t="shared" si="217"/>
        <v>0.55840000000000001</v>
      </c>
      <c r="HM68" s="114">
        <f t="shared" ref="HM68:HY68" si="218">SUM(HM51, -HM57)</f>
        <v>0.53680000000000005</v>
      </c>
      <c r="HN68" s="173">
        <f t="shared" si="218"/>
        <v>0.50669999999999993</v>
      </c>
      <c r="HO68" s="140">
        <f t="shared" si="218"/>
        <v>0.52200000000000002</v>
      </c>
      <c r="HP68" s="114">
        <f t="shared" si="218"/>
        <v>0.50880000000000003</v>
      </c>
      <c r="HQ68" s="173">
        <f t="shared" si="218"/>
        <v>0.48370000000000002</v>
      </c>
      <c r="HR68" s="140">
        <f t="shared" si="218"/>
        <v>0.49070000000000003</v>
      </c>
      <c r="HS68" s="114">
        <f t="shared" si="218"/>
        <v>0.48729999999999996</v>
      </c>
      <c r="HT68" s="173">
        <f t="shared" si="218"/>
        <v>0.4914</v>
      </c>
      <c r="HU68" s="140">
        <f t="shared" si="218"/>
        <v>0.50880000000000003</v>
      </c>
      <c r="HV68" s="114">
        <f t="shared" si="218"/>
        <v>0.50790000000000002</v>
      </c>
      <c r="HW68" s="173">
        <f t="shared" si="218"/>
        <v>0.49459999999999998</v>
      </c>
      <c r="HX68" s="140">
        <f t="shared" si="218"/>
        <v>0.51190000000000002</v>
      </c>
      <c r="HY68" s="114">
        <f t="shared" si="218"/>
        <v>0.52490000000000003</v>
      </c>
      <c r="HZ68" s="169">
        <f t="shared" ref="HZ68:IF68" si="219">SUM(HZ51, -HZ57)</f>
        <v>0.52269999999999994</v>
      </c>
      <c r="IA68" s="147">
        <f t="shared" si="219"/>
        <v>0.53179999999999994</v>
      </c>
      <c r="IB68" s="109">
        <f t="shared" si="219"/>
        <v>0.5343</v>
      </c>
      <c r="IC68" s="173">
        <f t="shared" si="219"/>
        <v>0.5302</v>
      </c>
      <c r="ID68" s="217">
        <f t="shared" si="219"/>
        <v>0.53069999999999995</v>
      </c>
      <c r="IE68" s="15">
        <f t="shared" si="219"/>
        <v>0.53749999999999998</v>
      </c>
      <c r="IF68" s="173">
        <f t="shared" si="219"/>
        <v>0.53679999999999994</v>
      </c>
      <c r="IG68" s="217">
        <f t="shared" ref="IG68:IM68" si="220">SUM(IG51, -IG57)</f>
        <v>0.53939999999999999</v>
      </c>
      <c r="IH68" s="15">
        <f t="shared" si="220"/>
        <v>0.56410000000000005</v>
      </c>
      <c r="II68" s="173">
        <f t="shared" si="220"/>
        <v>0.5696</v>
      </c>
      <c r="IJ68" s="217">
        <f t="shared" si="220"/>
        <v>0.56529999999999991</v>
      </c>
      <c r="IK68" s="15">
        <f t="shared" si="220"/>
        <v>0.58040000000000003</v>
      </c>
      <c r="IL68" s="145">
        <f t="shared" si="220"/>
        <v>0.56980000000000008</v>
      </c>
      <c r="IM68" s="140">
        <f t="shared" si="220"/>
        <v>0.57469999999999999</v>
      </c>
      <c r="IN68" s="109">
        <f t="shared" ref="IN68:IT68" si="221">SUM(IN51, -IN57)</f>
        <v>0.58489999999999998</v>
      </c>
      <c r="IO68" s="169">
        <f t="shared" si="221"/>
        <v>0.58089999999999997</v>
      </c>
      <c r="IP68" s="147">
        <f t="shared" si="221"/>
        <v>0.57780000000000009</v>
      </c>
      <c r="IQ68" s="109">
        <f t="shared" si="221"/>
        <v>0.55940000000000001</v>
      </c>
      <c r="IR68" s="169">
        <f t="shared" si="221"/>
        <v>0.54499999999999993</v>
      </c>
      <c r="IS68" s="223">
        <f t="shared" si="221"/>
        <v>0.55089999999999995</v>
      </c>
      <c r="IT68" s="88">
        <f t="shared" si="221"/>
        <v>0.55659999999999998</v>
      </c>
      <c r="IU68" s="139">
        <f t="shared" ref="IU68:JP68" si="222">SUM(IU51, -IU57)</f>
        <v>0.54749999999999999</v>
      </c>
      <c r="IV68" s="147">
        <f t="shared" si="222"/>
        <v>0.55570000000000008</v>
      </c>
      <c r="IW68" s="109">
        <f t="shared" si="222"/>
        <v>0.5524</v>
      </c>
      <c r="IX68" s="169">
        <f t="shared" si="222"/>
        <v>0.54719999999999991</v>
      </c>
      <c r="IY68" s="147">
        <f t="shared" si="222"/>
        <v>0.54649999999999999</v>
      </c>
      <c r="IZ68" s="109">
        <f t="shared" si="222"/>
        <v>0.56200000000000006</v>
      </c>
      <c r="JA68" s="325">
        <f t="shared" si="222"/>
        <v>0.51490000000000002</v>
      </c>
      <c r="JB68" s="147">
        <f t="shared" si="222"/>
        <v>0.50280000000000002</v>
      </c>
      <c r="JC68" s="109">
        <f t="shared" si="222"/>
        <v>0.51749999999999996</v>
      </c>
      <c r="JD68" s="169">
        <f t="shared" si="222"/>
        <v>0.51490000000000002</v>
      </c>
      <c r="JE68" s="147">
        <f t="shared" si="222"/>
        <v>0.50219999999999998</v>
      </c>
      <c r="JF68" s="109">
        <f t="shared" si="222"/>
        <v>0.48109999999999997</v>
      </c>
      <c r="JG68" s="169">
        <f t="shared" si="222"/>
        <v>0.47650000000000003</v>
      </c>
      <c r="JH68" s="147">
        <f t="shared" si="222"/>
        <v>0.48949999999999999</v>
      </c>
      <c r="JI68" s="109">
        <f t="shared" si="222"/>
        <v>0.49269999999999997</v>
      </c>
      <c r="JJ68" s="169">
        <f t="shared" si="222"/>
        <v>0.4899</v>
      </c>
      <c r="JK68" s="147">
        <f t="shared" si="222"/>
        <v>0.51270000000000004</v>
      </c>
      <c r="JL68" s="109">
        <f t="shared" si="222"/>
        <v>0.51359999999999995</v>
      </c>
      <c r="JM68" s="169">
        <f t="shared" si="222"/>
        <v>0.51119999999999999</v>
      </c>
      <c r="JN68" s="109">
        <f t="shared" si="222"/>
        <v>0.49729999999999996</v>
      </c>
      <c r="JO68" s="109">
        <f t="shared" si="222"/>
        <v>0.53139999999999998</v>
      </c>
      <c r="JP68" s="109">
        <f t="shared" si="222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3">SUM(JU51, -JU57)</f>
        <v>0.57650000000000001</v>
      </c>
      <c r="JV68" s="109">
        <f t="shared" si="223"/>
        <v>0.57850000000000001</v>
      </c>
      <c r="JW68" s="169">
        <f t="shared" si="223"/>
        <v>0.57240000000000002</v>
      </c>
      <c r="JX68" s="147">
        <f t="shared" si="223"/>
        <v>0.58940000000000003</v>
      </c>
      <c r="JY68" s="109">
        <f t="shared" si="223"/>
        <v>0.58089999999999997</v>
      </c>
      <c r="JZ68" s="169">
        <f t="shared" si="223"/>
        <v>0.57240000000000002</v>
      </c>
      <c r="KA68" s="147">
        <f t="shared" si="223"/>
        <v>0.57040000000000002</v>
      </c>
      <c r="KB68" s="109">
        <f t="shared" si="223"/>
        <v>0.55879999999999996</v>
      </c>
      <c r="KC68" s="169">
        <f t="shared" si="223"/>
        <v>0.63029999999999997</v>
      </c>
      <c r="KD68" s="147">
        <f t="shared" si="223"/>
        <v>0.57679999999999998</v>
      </c>
      <c r="KE68" s="109">
        <f t="shared" si="223"/>
        <v>0.5706</v>
      </c>
      <c r="KF68" s="169">
        <f t="shared" si="223"/>
        <v>0.57420000000000004</v>
      </c>
      <c r="KG68" s="147">
        <f t="shared" si="223"/>
        <v>0.58889999999999998</v>
      </c>
      <c r="KH68" s="109">
        <f t="shared" si="223"/>
        <v>0.55269999999999997</v>
      </c>
      <c r="KI68" s="169">
        <f t="shared" si="223"/>
        <v>0.52200000000000002</v>
      </c>
      <c r="KJ68" s="147">
        <f t="shared" si="223"/>
        <v>0.50349999999999995</v>
      </c>
      <c r="KK68" s="109">
        <f t="shared" si="223"/>
        <v>0.47229999999999994</v>
      </c>
      <c r="KL68" s="169">
        <f t="shared" si="223"/>
        <v>0.47170000000000001</v>
      </c>
      <c r="KM68" s="147">
        <f t="shared" si="223"/>
        <v>0.4627</v>
      </c>
      <c r="KN68" s="109">
        <f t="shared" si="223"/>
        <v>0.44400000000000001</v>
      </c>
      <c r="KO68" s="169">
        <f t="shared" si="223"/>
        <v>0.4476</v>
      </c>
      <c r="KP68" s="147">
        <f t="shared" si="223"/>
        <v>0.44640000000000002</v>
      </c>
      <c r="KQ68" s="109">
        <f t="shared" si="223"/>
        <v>0.4536</v>
      </c>
      <c r="KR68" s="169">
        <f t="shared" si="223"/>
        <v>0.46229999999999993</v>
      </c>
      <c r="KS68" s="147">
        <f t="shared" si="223"/>
        <v>0.45960000000000001</v>
      </c>
      <c r="KT68" s="114">
        <f t="shared" ref="KT68:LF68" si="224">SUM(KT51, -KT57)</f>
        <v>0.45740000000000003</v>
      </c>
      <c r="KU68" s="173">
        <f t="shared" si="224"/>
        <v>0.4335</v>
      </c>
      <c r="KV68" s="140">
        <f t="shared" si="224"/>
        <v>0.41259999999999997</v>
      </c>
      <c r="KW68" s="114">
        <f t="shared" si="224"/>
        <v>0.41979999999999995</v>
      </c>
      <c r="KX68" s="173">
        <f t="shared" si="224"/>
        <v>0.39500000000000002</v>
      </c>
      <c r="KY68" s="140">
        <f t="shared" si="224"/>
        <v>0.40950000000000003</v>
      </c>
      <c r="KZ68" s="114">
        <f t="shared" si="224"/>
        <v>0.41399999999999998</v>
      </c>
      <c r="LA68" s="173">
        <f t="shared" si="224"/>
        <v>0.37419999999999998</v>
      </c>
      <c r="LB68" s="140">
        <f t="shared" si="224"/>
        <v>0.38219999999999998</v>
      </c>
      <c r="LC68" s="114">
        <f t="shared" si="224"/>
        <v>0.34189999999999998</v>
      </c>
      <c r="LD68" s="173">
        <f t="shared" si="224"/>
        <v>0.37509999999999999</v>
      </c>
      <c r="LE68" s="140">
        <f t="shared" si="224"/>
        <v>0.36270000000000002</v>
      </c>
      <c r="LF68" s="114">
        <f t="shared" si="224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5">SUM(LI51, -LI57)</f>
        <v>0.34360000000000002</v>
      </c>
      <c r="LJ68" s="173">
        <f t="shared" si="225"/>
        <v>0.33650000000000002</v>
      </c>
      <c r="LK68" s="140">
        <f t="shared" si="225"/>
        <v>0.36030000000000001</v>
      </c>
      <c r="LL68" s="114">
        <f t="shared" si="225"/>
        <v>0.35550000000000004</v>
      </c>
      <c r="LM68" s="173">
        <f t="shared" si="225"/>
        <v>0.35509999999999997</v>
      </c>
      <c r="LN68" s="140">
        <f t="shared" si="225"/>
        <v>0.35589999999999999</v>
      </c>
      <c r="LO68" s="114">
        <f>SUM(LO52, -LO58)</f>
        <v>0.33189999999999997</v>
      </c>
      <c r="LP68" s="173">
        <f t="shared" ref="LP68:LU68" si="226">SUM(LP51, -LP57)</f>
        <v>0.34179999999999999</v>
      </c>
      <c r="LQ68" s="140">
        <f t="shared" si="226"/>
        <v>0.3226</v>
      </c>
      <c r="LR68" s="114">
        <f t="shared" si="226"/>
        <v>0.33609999999999995</v>
      </c>
      <c r="LS68" s="173">
        <f t="shared" si="226"/>
        <v>0.31469999999999998</v>
      </c>
      <c r="LT68" s="140">
        <f t="shared" si="226"/>
        <v>0.32330000000000003</v>
      </c>
      <c r="LU68" s="114">
        <f t="shared" si="226"/>
        <v>0.30080000000000001</v>
      </c>
      <c r="LV68" s="173">
        <f t="shared" ref="LV68" si="227">SUM(LV51, -LV57)</f>
        <v>0.31169999999999998</v>
      </c>
      <c r="LW68" s="140">
        <f t="shared" ref="LW68" si="228">SUM(LW51, -LW57)</f>
        <v>0.32779999999999998</v>
      </c>
      <c r="LX68" s="114">
        <f t="shared" ref="LX68" si="229">SUM(LX51, -LX57)</f>
        <v>0.30509999999999998</v>
      </c>
      <c r="LY68" s="173">
        <f t="shared" ref="LY68" si="230">SUM(LY51, -LY57)</f>
        <v>0.30059999999999998</v>
      </c>
      <c r="LZ68" s="140">
        <f t="shared" ref="LZ68" si="231">SUM(LZ51, -LZ57)</f>
        <v>0.29759999999999998</v>
      </c>
      <c r="MA68" s="114">
        <f t="shared" ref="MA68" si="232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3">SUM(MM51, -MM57)</f>
        <v>0.28170000000000001</v>
      </c>
      <c r="MN68" s="114">
        <f t="shared" si="233"/>
        <v>0.2457</v>
      </c>
      <c r="MO68" s="173">
        <f t="shared" si="233"/>
        <v>0.23449999999999999</v>
      </c>
      <c r="MP68" s="140">
        <f t="shared" si="233"/>
        <v>0.2487</v>
      </c>
      <c r="MQ68" s="114">
        <f t="shared" si="233"/>
        <v>0.24870000000000003</v>
      </c>
      <c r="MR68" s="173">
        <f t="shared" si="233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>SUM(MX52, -MX58)</f>
        <v>0.22520000000000001</v>
      </c>
      <c r="MY68" s="160">
        <f>SUM(MY52, -MY58)</f>
        <v>0.23809999999999998</v>
      </c>
      <c r="MZ68" s="201">
        <f>SUM(MZ52, -MZ58)</f>
        <v>0.2397</v>
      </c>
      <c r="NA68" s="181">
        <f>SUM(NA52, -NA58)</f>
        <v>0.2407</v>
      </c>
      <c r="NB68" s="140">
        <f>SUM(NB52, -NB58)</f>
        <v>0.2661</v>
      </c>
      <c r="NC68" s="114">
        <f>SUM(NC52, -NC58)</f>
        <v>0.26500000000000001</v>
      </c>
      <c r="ND68" s="173">
        <f>SUM(ND52, -ND58)</f>
        <v>0.25729999999999997</v>
      </c>
      <c r="NE68" s="114">
        <f>SUM(NE52, -NE58)</f>
        <v>0.26269999999999999</v>
      </c>
      <c r="NF68" s="114">
        <f>SUM(NF51, -NF57)</f>
        <v>0.2878</v>
      </c>
      <c r="NG68" s="114">
        <f>SUM(NG51, -NG57)</f>
        <v>0.2959</v>
      </c>
      <c r="NH68" s="6">
        <f>SUM(NH51, -NH56,)</f>
        <v>0</v>
      </c>
      <c r="NI68" s="6">
        <f>SUM(NI52, -NI58)</f>
        <v>0</v>
      </c>
      <c r="NJ68" s="6">
        <f>SUM(NJ51, -NJ56)</f>
        <v>0</v>
      </c>
      <c r="NK68" s="6">
        <f>SUM(NK51, -NK56,)</f>
        <v>0</v>
      </c>
      <c r="NL68" s="6">
        <f>SUM(NL52, -NL58)</f>
        <v>0</v>
      </c>
      <c r="NM68" s="6">
        <f>SUM(NM51, -NM56)</f>
        <v>0</v>
      </c>
      <c r="NN68" s="6">
        <f>SUM(NN51, -NN56,)</f>
        <v>0</v>
      </c>
      <c r="NO68" s="6">
        <f>SUM(NO52, -NO58)</f>
        <v>0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16" t="s">
        <v>45</v>
      </c>
      <c r="NF69" s="111" t="s">
        <v>60</v>
      </c>
      <c r="NG69" s="116" t="s">
        <v>45</v>
      </c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4">SUM(L51, -L56)</f>
        <v>0.16260000000000002</v>
      </c>
      <c r="M70" s="140">
        <f t="shared" si="234"/>
        <v>0.1641</v>
      </c>
      <c r="N70" s="114">
        <f t="shared" si="234"/>
        <v>0.16570000000000001</v>
      </c>
      <c r="O70" s="173">
        <f t="shared" si="234"/>
        <v>0.1774</v>
      </c>
      <c r="P70" s="140">
        <f t="shared" si="234"/>
        <v>0.20530000000000001</v>
      </c>
      <c r="Q70" s="114">
        <f t="shared" si="234"/>
        <v>0.19670000000000001</v>
      </c>
      <c r="R70" s="173">
        <f t="shared" si="234"/>
        <v>0.21190000000000001</v>
      </c>
      <c r="S70" s="217">
        <f t="shared" si="234"/>
        <v>0.23110000000000003</v>
      </c>
      <c r="T70" s="90">
        <f t="shared" si="234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5">SUM(AS53, -AS58)</f>
        <v>0.248</v>
      </c>
      <c r="AT70" s="217">
        <f t="shared" si="235"/>
        <v>0.23809999999999998</v>
      </c>
      <c r="AU70" s="15">
        <f t="shared" si="235"/>
        <v>0.25509999999999999</v>
      </c>
      <c r="AV70" s="144">
        <f t="shared" si="235"/>
        <v>0.249</v>
      </c>
      <c r="AW70" s="138">
        <f t="shared" si="235"/>
        <v>0.26829999999999998</v>
      </c>
      <c r="AX70" s="110">
        <f t="shared" si="235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36">SUM(BD51, -BD57)</f>
        <v>0.30359999999999998</v>
      </c>
      <c r="BE70" s="169">
        <f t="shared" si="236"/>
        <v>0.33729999999999999</v>
      </c>
      <c r="BF70" s="147">
        <f t="shared" si="236"/>
        <v>0.31259999999999999</v>
      </c>
      <c r="BG70" s="109">
        <f t="shared" si="236"/>
        <v>0.3034</v>
      </c>
      <c r="BH70" s="169">
        <f t="shared" si="236"/>
        <v>0.30179999999999996</v>
      </c>
      <c r="BI70" s="147">
        <f t="shared" si="236"/>
        <v>0.28360000000000002</v>
      </c>
      <c r="BJ70" s="114">
        <f>SUM(BJ52, -BJ58)</f>
        <v>0.31879999999999997</v>
      </c>
      <c r="BK70" s="170">
        <f t="shared" ref="BK70:BQ70" si="237">SUM(BK53, -BK58)</f>
        <v>0.26200000000000001</v>
      </c>
      <c r="BL70" s="138">
        <f t="shared" si="237"/>
        <v>0.3226</v>
      </c>
      <c r="BM70" s="110">
        <f t="shared" si="237"/>
        <v>0.32889999999999997</v>
      </c>
      <c r="BN70" s="170">
        <f t="shared" si="237"/>
        <v>0.3639</v>
      </c>
      <c r="BO70" s="110">
        <f t="shared" si="237"/>
        <v>0.37929999999999997</v>
      </c>
      <c r="BP70" s="114">
        <f t="shared" si="237"/>
        <v>0.37050000000000005</v>
      </c>
      <c r="BQ70" s="114">
        <f t="shared" si="237"/>
        <v>0.37329999999999997</v>
      </c>
      <c r="BS70" s="138">
        <f t="shared" ref="BS70:CC70" si="238">SUM(BS53, -BS58)</f>
        <v>0.37</v>
      </c>
      <c r="BT70" s="109">
        <f t="shared" si="238"/>
        <v>0.34289999999999998</v>
      </c>
      <c r="BU70" s="173">
        <f t="shared" si="238"/>
        <v>0.36609999999999998</v>
      </c>
      <c r="BV70" s="138">
        <f t="shared" si="238"/>
        <v>0.37419999999999998</v>
      </c>
      <c r="BW70" s="110">
        <f t="shared" si="238"/>
        <v>0.36470000000000002</v>
      </c>
      <c r="BX70" s="173">
        <f t="shared" si="238"/>
        <v>0.36280000000000001</v>
      </c>
      <c r="BY70" s="217">
        <f t="shared" si="238"/>
        <v>0.37780000000000002</v>
      </c>
      <c r="BZ70" s="88">
        <f t="shared" si="238"/>
        <v>0.38500000000000001</v>
      </c>
      <c r="CA70" s="139">
        <f t="shared" si="238"/>
        <v>0.36849999999999999</v>
      </c>
      <c r="CB70" s="147">
        <f t="shared" si="238"/>
        <v>0.3332</v>
      </c>
      <c r="CC70" s="109">
        <f t="shared" si="238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39">SUM(CV53, -CV58)</f>
        <v>0.31340000000000001</v>
      </c>
      <c r="CW70" s="140">
        <f t="shared" si="239"/>
        <v>0.30549999999999999</v>
      </c>
      <c r="CX70" s="110">
        <f t="shared" si="239"/>
        <v>0.3342</v>
      </c>
      <c r="CY70" s="170">
        <f>SUM(CY54, -CY58)</f>
        <v>0.35319999999999996</v>
      </c>
      <c r="CZ70" s="140">
        <f t="shared" si="239"/>
        <v>0.36080000000000001</v>
      </c>
      <c r="DA70" s="114">
        <f t="shared" si="239"/>
        <v>0.36449999999999999</v>
      </c>
      <c r="DB70" s="169">
        <f t="shared" si="239"/>
        <v>0.35870000000000002</v>
      </c>
      <c r="DC70" s="147">
        <f t="shared" si="239"/>
        <v>0.34139999999999998</v>
      </c>
      <c r="DD70" s="114">
        <f t="shared" ref="DD70:DN70" si="240">SUM(DD51, -DD57)</f>
        <v>0.34640000000000004</v>
      </c>
      <c r="DE70" s="169">
        <f t="shared" si="240"/>
        <v>0.38500000000000001</v>
      </c>
      <c r="DF70" s="147">
        <f t="shared" si="240"/>
        <v>0.40039999999999998</v>
      </c>
      <c r="DG70" s="114">
        <f t="shared" si="240"/>
        <v>0.38780000000000003</v>
      </c>
      <c r="DH70" s="173">
        <f t="shared" si="240"/>
        <v>0.3962</v>
      </c>
      <c r="DI70" s="147">
        <f t="shared" si="240"/>
        <v>0.38619999999999999</v>
      </c>
      <c r="DJ70" s="109">
        <f t="shared" si="240"/>
        <v>0.40500000000000003</v>
      </c>
      <c r="DK70" s="169">
        <f t="shared" si="240"/>
        <v>0.375</v>
      </c>
      <c r="DL70" s="109">
        <f t="shared" si="240"/>
        <v>0.38150000000000001</v>
      </c>
      <c r="DM70" s="114">
        <f t="shared" si="240"/>
        <v>0.378</v>
      </c>
      <c r="DN70" s="323">
        <f t="shared" si="240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1">SUM(DQ52, -DQ58)</f>
        <v>0.41539999999999999</v>
      </c>
      <c r="DR70" s="140">
        <f t="shared" si="241"/>
        <v>0.4042</v>
      </c>
      <c r="DS70" s="114">
        <f t="shared" si="241"/>
        <v>0.39899999999999997</v>
      </c>
      <c r="DT70" s="173">
        <f t="shared" si="241"/>
        <v>0.42180000000000001</v>
      </c>
      <c r="DU70" s="140">
        <f t="shared" si="241"/>
        <v>0.41859999999999997</v>
      </c>
      <c r="DV70" s="114">
        <f t="shared" si="241"/>
        <v>0.41359999999999997</v>
      </c>
      <c r="DW70" s="173">
        <f t="shared" si="241"/>
        <v>0.44290000000000002</v>
      </c>
      <c r="DX70" s="114">
        <f t="shared" si="241"/>
        <v>0.40010000000000001</v>
      </c>
      <c r="DY70" s="114">
        <f t="shared" si="241"/>
        <v>0.39729999999999999</v>
      </c>
      <c r="DZ70" s="114">
        <f t="shared" si="241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2">SUM(EK52, -EK58)</f>
        <v>0.49580000000000002</v>
      </c>
      <c r="EL70" s="114">
        <f t="shared" si="242"/>
        <v>0.49549999999999994</v>
      </c>
      <c r="EM70" s="173">
        <f t="shared" si="242"/>
        <v>0.40469999999999995</v>
      </c>
      <c r="EN70" s="140">
        <f t="shared" si="242"/>
        <v>0.41389999999999999</v>
      </c>
      <c r="EO70" s="114">
        <f t="shared" si="242"/>
        <v>0.39730000000000004</v>
      </c>
      <c r="EP70" s="173">
        <f t="shared" si="242"/>
        <v>0.39080000000000004</v>
      </c>
      <c r="EQ70" s="140">
        <f t="shared" si="242"/>
        <v>0.38290000000000002</v>
      </c>
      <c r="ER70" s="114">
        <f t="shared" si="242"/>
        <v>0.3775</v>
      </c>
      <c r="ES70" s="173">
        <f t="shared" si="242"/>
        <v>0.36970000000000003</v>
      </c>
      <c r="ET70" s="140">
        <f t="shared" si="242"/>
        <v>0.3548</v>
      </c>
      <c r="EU70" s="114">
        <f t="shared" si="242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3">SUM(FA52, -FA58)</f>
        <v>0.3599</v>
      </c>
      <c r="FB70" s="169">
        <f t="shared" si="243"/>
        <v>0.37009999999999998</v>
      </c>
      <c r="FC70" s="413">
        <f t="shared" si="243"/>
        <v>0.37670000000000003</v>
      </c>
      <c r="FD70" s="370">
        <f t="shared" si="243"/>
        <v>0.38179999999999997</v>
      </c>
      <c r="FE70" s="414">
        <f t="shared" si="243"/>
        <v>0.42479999999999996</v>
      </c>
      <c r="FF70" s="147">
        <f t="shared" si="243"/>
        <v>0.44109999999999999</v>
      </c>
      <c r="FG70" s="109">
        <f t="shared" si="243"/>
        <v>0.42649999999999999</v>
      </c>
      <c r="FH70" s="169">
        <f t="shared" si="243"/>
        <v>0.43640000000000001</v>
      </c>
      <c r="FI70" s="147">
        <f t="shared" si="243"/>
        <v>0.41039999999999999</v>
      </c>
      <c r="FJ70" s="109">
        <f t="shared" si="243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4">SUM(FR52, -FR58)</f>
        <v>0.43690000000000001</v>
      </c>
      <c r="FS70" s="201">
        <f t="shared" si="244"/>
        <v>0.43069999999999997</v>
      </c>
      <c r="FT70" s="181">
        <f t="shared" si="244"/>
        <v>0.40890000000000004</v>
      </c>
      <c r="FU70" s="160">
        <f t="shared" si="244"/>
        <v>0.40659999999999996</v>
      </c>
      <c r="FV70" s="201">
        <f t="shared" si="244"/>
        <v>0.40600000000000003</v>
      </c>
      <c r="FW70" s="181">
        <f t="shared" si="244"/>
        <v>0.40749999999999997</v>
      </c>
      <c r="FX70" s="160">
        <f t="shared" si="244"/>
        <v>0.4007</v>
      </c>
      <c r="FY70" s="201">
        <f t="shared" si="244"/>
        <v>0.41189999999999999</v>
      </c>
      <c r="FZ70" s="181">
        <f t="shared" si="244"/>
        <v>0.3896</v>
      </c>
      <c r="GA70" s="160">
        <f t="shared" si="244"/>
        <v>0.41599999999999998</v>
      </c>
      <c r="GB70" s="201">
        <f t="shared" si="244"/>
        <v>0.39639999999999997</v>
      </c>
      <c r="GC70" s="181">
        <f t="shared" si="244"/>
        <v>0.38980000000000004</v>
      </c>
      <c r="GD70" s="160">
        <f t="shared" si="244"/>
        <v>0.40670000000000001</v>
      </c>
      <c r="GE70" s="201">
        <f t="shared" si="244"/>
        <v>0.35319999999999996</v>
      </c>
      <c r="GF70" s="173">
        <f>SUM(GF51, -GF56)</f>
        <v>0.36709999999999998</v>
      </c>
      <c r="GG70" s="223">
        <f t="shared" ref="GG70:GL70" si="245">SUM(GG52, -GG58)</f>
        <v>0.36570000000000003</v>
      </c>
      <c r="GH70" s="88">
        <f t="shared" si="245"/>
        <v>0.35509999999999997</v>
      </c>
      <c r="GI70" s="139">
        <f t="shared" si="245"/>
        <v>0.37609999999999999</v>
      </c>
      <c r="GJ70" s="160">
        <f t="shared" si="245"/>
        <v>0.37809999999999999</v>
      </c>
      <c r="GK70" s="201">
        <f t="shared" si="245"/>
        <v>0.40390000000000004</v>
      </c>
      <c r="GL70" s="181">
        <f t="shared" si="245"/>
        <v>0.41930000000000001</v>
      </c>
      <c r="GM70" s="140">
        <f t="shared" ref="GM70:GU70" si="246">SUM(GM51, -GM56)</f>
        <v>0.38280000000000003</v>
      </c>
      <c r="GN70" s="114">
        <f t="shared" si="246"/>
        <v>0.39070000000000005</v>
      </c>
      <c r="GO70" s="173">
        <f t="shared" si="246"/>
        <v>0.4052</v>
      </c>
      <c r="GP70" s="140">
        <f t="shared" si="246"/>
        <v>0.3972</v>
      </c>
      <c r="GQ70" s="114">
        <f t="shared" si="246"/>
        <v>0.37430000000000002</v>
      </c>
      <c r="GR70" s="173">
        <f t="shared" si="246"/>
        <v>0.33329999999999999</v>
      </c>
      <c r="GS70" s="114">
        <f t="shared" si="246"/>
        <v>0.3493</v>
      </c>
      <c r="GT70" s="114">
        <f t="shared" si="246"/>
        <v>0.36109999999999998</v>
      </c>
      <c r="GU70" s="114">
        <f t="shared" si="246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47">SUM(HH51, -HH56)</f>
        <v>0.40460000000000002</v>
      </c>
      <c r="HI70" s="140">
        <f t="shared" si="247"/>
        <v>0.4133</v>
      </c>
      <c r="HJ70" s="114">
        <f t="shared" si="247"/>
        <v>0.39129999999999998</v>
      </c>
      <c r="HK70" s="173">
        <f t="shared" si="247"/>
        <v>0.39790000000000003</v>
      </c>
      <c r="HL70" s="140">
        <f t="shared" si="247"/>
        <v>0.41160000000000002</v>
      </c>
      <c r="HM70" s="114">
        <f t="shared" si="247"/>
        <v>0.38970000000000005</v>
      </c>
      <c r="HN70" s="170">
        <f t="shared" ref="HN70:IF70" si="248">SUM(HN52, -HN58)</f>
        <v>0.39360000000000001</v>
      </c>
      <c r="HO70" s="138">
        <f t="shared" si="248"/>
        <v>0.40949999999999998</v>
      </c>
      <c r="HP70" s="110">
        <f t="shared" si="248"/>
        <v>0.40129999999999999</v>
      </c>
      <c r="HQ70" s="170">
        <f t="shared" si="248"/>
        <v>0.38850000000000001</v>
      </c>
      <c r="HR70" s="138">
        <f t="shared" si="248"/>
        <v>0.3649</v>
      </c>
      <c r="HS70" s="110">
        <f t="shared" si="248"/>
        <v>0.37470000000000003</v>
      </c>
      <c r="HT70" s="170">
        <f t="shared" si="248"/>
        <v>0.39940000000000003</v>
      </c>
      <c r="HU70" s="138">
        <f t="shared" si="248"/>
        <v>0.41159999999999997</v>
      </c>
      <c r="HV70" s="110">
        <f t="shared" si="248"/>
        <v>0.41010000000000002</v>
      </c>
      <c r="HW70" s="170">
        <f t="shared" si="248"/>
        <v>0.37590000000000001</v>
      </c>
      <c r="HX70" s="138">
        <f t="shared" si="248"/>
        <v>0.40400000000000003</v>
      </c>
      <c r="HY70" s="110">
        <f t="shared" si="248"/>
        <v>0.40890000000000004</v>
      </c>
      <c r="HZ70" s="170">
        <f t="shared" si="248"/>
        <v>0.43740000000000001</v>
      </c>
      <c r="IA70" s="138">
        <f t="shared" si="248"/>
        <v>0.4224</v>
      </c>
      <c r="IB70" s="110">
        <f t="shared" si="248"/>
        <v>0.42180000000000001</v>
      </c>
      <c r="IC70" s="170">
        <f t="shared" si="248"/>
        <v>0.41139999999999999</v>
      </c>
      <c r="ID70" s="219">
        <f t="shared" si="248"/>
        <v>0.4304</v>
      </c>
      <c r="IE70" s="87">
        <f t="shared" si="248"/>
        <v>0.48949999999999999</v>
      </c>
      <c r="IF70" s="170">
        <f t="shared" si="248"/>
        <v>0.49319999999999997</v>
      </c>
      <c r="IG70" s="219">
        <f t="shared" ref="IG70:IM70" si="249">SUM(IG52, -IG58)</f>
        <v>0.4844</v>
      </c>
      <c r="IH70" s="87">
        <f t="shared" si="249"/>
        <v>0.49480000000000002</v>
      </c>
      <c r="II70" s="170">
        <f t="shared" si="249"/>
        <v>0.49759999999999999</v>
      </c>
      <c r="IJ70" s="219">
        <f t="shared" si="249"/>
        <v>0.45989999999999998</v>
      </c>
      <c r="IK70" s="87">
        <f t="shared" si="249"/>
        <v>0.47359999999999997</v>
      </c>
      <c r="IL70" s="144">
        <f t="shared" si="249"/>
        <v>0.49840000000000001</v>
      </c>
      <c r="IM70" s="138">
        <f t="shared" si="249"/>
        <v>0.51880000000000004</v>
      </c>
      <c r="IN70" s="110">
        <f t="shared" ref="IN70:IT70" si="250">SUM(IN52, -IN58)</f>
        <v>0.51729999999999998</v>
      </c>
      <c r="IO70" s="170">
        <f t="shared" si="250"/>
        <v>0.51480000000000004</v>
      </c>
      <c r="IP70" s="138">
        <f t="shared" si="250"/>
        <v>0.5151</v>
      </c>
      <c r="IQ70" s="110">
        <f t="shared" si="250"/>
        <v>0.49919999999999998</v>
      </c>
      <c r="IR70" s="170">
        <f t="shared" si="250"/>
        <v>0.52249999999999996</v>
      </c>
      <c r="IS70" s="219">
        <f t="shared" si="250"/>
        <v>0.51580000000000004</v>
      </c>
      <c r="IT70" s="87">
        <f t="shared" si="250"/>
        <v>0.51329999999999998</v>
      </c>
      <c r="IU70" s="144">
        <f t="shared" ref="IU70:JQ70" si="251">SUM(IU52, -IU58)</f>
        <v>0.51580000000000004</v>
      </c>
      <c r="IV70" s="138">
        <f t="shared" si="251"/>
        <v>0.50459999999999994</v>
      </c>
      <c r="IW70" s="110">
        <f t="shared" si="251"/>
        <v>0.504</v>
      </c>
      <c r="IX70" s="170">
        <f t="shared" si="251"/>
        <v>0.50950000000000006</v>
      </c>
      <c r="IY70" s="138">
        <f t="shared" si="251"/>
        <v>0.50080000000000002</v>
      </c>
      <c r="IZ70" s="110">
        <f t="shared" si="251"/>
        <v>0.52</v>
      </c>
      <c r="JA70" s="328">
        <f t="shared" si="251"/>
        <v>0.50860000000000005</v>
      </c>
      <c r="JB70" s="138">
        <f t="shared" si="251"/>
        <v>0.43440000000000001</v>
      </c>
      <c r="JC70" s="110">
        <f t="shared" si="251"/>
        <v>0.41539999999999999</v>
      </c>
      <c r="JD70" s="170">
        <f t="shared" si="251"/>
        <v>0.41000000000000003</v>
      </c>
      <c r="JE70" s="138">
        <f t="shared" si="251"/>
        <v>0.41549999999999998</v>
      </c>
      <c r="JF70" s="110">
        <f t="shared" si="251"/>
        <v>0.41</v>
      </c>
      <c r="JG70" s="170">
        <f t="shared" si="251"/>
        <v>0.41459999999999997</v>
      </c>
      <c r="JH70" s="138">
        <f t="shared" si="251"/>
        <v>0.43059999999999998</v>
      </c>
      <c r="JI70" s="110">
        <f t="shared" si="251"/>
        <v>0.45119999999999999</v>
      </c>
      <c r="JJ70" s="170">
        <f t="shared" si="251"/>
        <v>0.44180000000000003</v>
      </c>
      <c r="JK70" s="138">
        <f t="shared" si="251"/>
        <v>0.46450000000000002</v>
      </c>
      <c r="JL70" s="110">
        <f t="shared" si="251"/>
        <v>0.45979999999999999</v>
      </c>
      <c r="JM70" s="170">
        <f t="shared" si="251"/>
        <v>0.46240000000000003</v>
      </c>
      <c r="JN70" s="110">
        <f t="shared" si="251"/>
        <v>0.43540000000000001</v>
      </c>
      <c r="JO70" s="110">
        <f t="shared" si="251"/>
        <v>0.45609999999999995</v>
      </c>
      <c r="JP70" s="110">
        <f t="shared" si="251"/>
        <v>0.45169999999999999</v>
      </c>
      <c r="JQ70" s="6">
        <f t="shared" si="251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2">SUM(KC51, -KC56)</f>
        <v>0.45910000000000001</v>
      </c>
      <c r="KD70" s="140">
        <f t="shared" si="252"/>
        <v>0.45579999999999998</v>
      </c>
      <c r="KE70" s="114">
        <f t="shared" si="252"/>
        <v>0.4541</v>
      </c>
      <c r="KF70" s="173">
        <f t="shared" si="252"/>
        <v>0.46260000000000001</v>
      </c>
      <c r="KG70" s="140">
        <f t="shared" si="252"/>
        <v>0.4723</v>
      </c>
      <c r="KH70" s="114">
        <f t="shared" si="252"/>
        <v>0.46060000000000001</v>
      </c>
      <c r="KI70" s="173">
        <f t="shared" si="252"/>
        <v>0.45899999999999996</v>
      </c>
      <c r="KJ70" s="140">
        <f t="shared" si="252"/>
        <v>0.46399999999999997</v>
      </c>
      <c r="KK70" s="114">
        <f t="shared" si="252"/>
        <v>0.43929999999999997</v>
      </c>
      <c r="KL70" s="173">
        <f t="shared" si="252"/>
        <v>0.45019999999999999</v>
      </c>
      <c r="KM70" s="140">
        <f t="shared" si="252"/>
        <v>0.45829999999999999</v>
      </c>
      <c r="KN70" s="114">
        <f t="shared" si="252"/>
        <v>0.44110000000000005</v>
      </c>
      <c r="KO70" s="173">
        <f t="shared" si="252"/>
        <v>0.43630000000000002</v>
      </c>
      <c r="KP70" s="140">
        <f t="shared" si="252"/>
        <v>0.43130000000000002</v>
      </c>
      <c r="KQ70" s="114">
        <f t="shared" si="252"/>
        <v>0.432</v>
      </c>
      <c r="KR70" s="173">
        <f t="shared" si="252"/>
        <v>0.42429999999999995</v>
      </c>
      <c r="KS70" s="140">
        <f>SUM(KS51, -KS56)</f>
        <v>0.45760000000000001</v>
      </c>
      <c r="KT70" s="109">
        <f t="shared" ref="KT70:LE70" si="253">SUM(KT51, -KT56)</f>
        <v>0.45100000000000001</v>
      </c>
      <c r="KU70" s="169">
        <f t="shared" si="253"/>
        <v>0.39100000000000001</v>
      </c>
      <c r="KV70" s="147">
        <f t="shared" si="253"/>
        <v>0.4113</v>
      </c>
      <c r="KW70" s="109">
        <f t="shared" si="253"/>
        <v>0.41799999999999998</v>
      </c>
      <c r="KX70" s="169">
        <f t="shared" si="253"/>
        <v>0.3836</v>
      </c>
      <c r="KY70" s="147">
        <f t="shared" si="253"/>
        <v>0.39250000000000002</v>
      </c>
      <c r="KZ70" s="109">
        <f t="shared" si="253"/>
        <v>0.35639999999999994</v>
      </c>
      <c r="LA70" s="169">
        <f t="shared" si="253"/>
        <v>0.34320000000000001</v>
      </c>
      <c r="LB70" s="147">
        <f t="shared" si="253"/>
        <v>0.33340000000000003</v>
      </c>
      <c r="LC70" s="109">
        <f t="shared" si="253"/>
        <v>0.32689999999999997</v>
      </c>
      <c r="LD70" s="169">
        <f t="shared" si="253"/>
        <v>0.33019999999999999</v>
      </c>
      <c r="LE70" s="147">
        <f t="shared" si="253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4">SUM(LI52, -LI58)</f>
        <v>0.308</v>
      </c>
      <c r="LJ70" s="173">
        <f t="shared" si="254"/>
        <v>0.31180000000000002</v>
      </c>
      <c r="LK70" s="140">
        <f t="shared" si="254"/>
        <v>0.33760000000000001</v>
      </c>
      <c r="LL70" s="114">
        <f t="shared" si="254"/>
        <v>0.33760000000000001</v>
      </c>
      <c r="LM70" s="173">
        <f t="shared" si="254"/>
        <v>0.34620000000000001</v>
      </c>
      <c r="LN70" s="140">
        <f t="shared" si="254"/>
        <v>0.34870000000000001</v>
      </c>
      <c r="LO70" s="114">
        <f>SUM(LO51, -LO57)</f>
        <v>0.3271</v>
      </c>
      <c r="LP70" s="173">
        <f t="shared" ref="LP70:LU70" si="255">SUM(LP52, -LP58)</f>
        <v>0.32090000000000002</v>
      </c>
      <c r="LQ70" s="142">
        <f t="shared" si="255"/>
        <v>0.30320000000000003</v>
      </c>
      <c r="LR70" s="112">
        <f t="shared" si="255"/>
        <v>0.29910000000000003</v>
      </c>
      <c r="LS70" s="172">
        <f t="shared" si="255"/>
        <v>0.26040000000000002</v>
      </c>
      <c r="LT70" s="142">
        <f t="shared" si="255"/>
        <v>0.25590000000000002</v>
      </c>
      <c r="LU70" s="112">
        <f t="shared" si="255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56">SUM(MM52, -MM58)</f>
        <v>0.23559999999999998</v>
      </c>
      <c r="MN70" s="112">
        <f t="shared" si="256"/>
        <v>0.23119999999999999</v>
      </c>
      <c r="MO70" s="181">
        <f t="shared" si="256"/>
        <v>0.20200000000000001</v>
      </c>
      <c r="MP70" s="160">
        <f t="shared" si="256"/>
        <v>0.21650000000000003</v>
      </c>
      <c r="MQ70" s="201">
        <f t="shared" si="256"/>
        <v>0.22010000000000002</v>
      </c>
      <c r="MR70" s="181">
        <f t="shared" si="256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>SUM(MY53, -MY58)</f>
        <v>0.2354</v>
      </c>
      <c r="MZ70" s="114">
        <f>SUM(MZ53, -MZ58)</f>
        <v>0.23519999999999999</v>
      </c>
      <c r="NA70" s="173">
        <f>SUM(NA53, -NA58)</f>
        <v>0.23799999999999999</v>
      </c>
      <c r="NB70" s="160">
        <f>SUM(NB53, -NB58)</f>
        <v>0.25040000000000001</v>
      </c>
      <c r="NC70" s="201">
        <f>SUM(NC53, -NC58)</f>
        <v>0.248</v>
      </c>
      <c r="ND70" s="181">
        <f>SUM(ND53, -ND58)</f>
        <v>0.24769999999999998</v>
      </c>
      <c r="NE70" s="201">
        <f>SUM(NE53, -NE58)</f>
        <v>0.25650000000000001</v>
      </c>
      <c r="NF70" s="114">
        <f>SUM(NF52, -NF58)</f>
        <v>0.28289999999999998</v>
      </c>
      <c r="NG70" s="201">
        <f>SUM(NG52, -NG58)</f>
        <v>0.27900000000000003</v>
      </c>
      <c r="NH70" s="6">
        <f>SUM(NH52, -NH58)</f>
        <v>0</v>
      </c>
      <c r="NI70" s="6">
        <f>SUM(NI51, -NI56)</f>
        <v>0</v>
      </c>
      <c r="NJ70" s="6">
        <f>SUM(NJ52, -NJ58)</f>
        <v>0</v>
      </c>
      <c r="NK70" s="6">
        <f>SUM(NK52, -NK58)</f>
        <v>0</v>
      </c>
      <c r="NL70" s="6">
        <f>SUM(NL51, -NL56)</f>
        <v>0</v>
      </c>
      <c r="NM70" s="6">
        <f>SUM(NM52, -NM58)</f>
        <v>0</v>
      </c>
      <c r="NN70" s="6">
        <f>SUM(NN52, -NN58)</f>
        <v>0</v>
      </c>
      <c r="NO70" s="6">
        <f>SUM(NO51, -NO56)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253" t="s">
        <v>54</v>
      </c>
      <c r="NF71" s="116" t="s">
        <v>45</v>
      </c>
      <c r="NG71" s="111" t="s">
        <v>60</v>
      </c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57">SUM(L51, -L55)</f>
        <v>0.15260000000000001</v>
      </c>
      <c r="M72" s="142">
        <f t="shared" si="257"/>
        <v>0.15459999999999999</v>
      </c>
      <c r="N72" s="112">
        <f t="shared" si="257"/>
        <v>0.15390000000000001</v>
      </c>
      <c r="O72" s="172">
        <f t="shared" si="257"/>
        <v>0.1736</v>
      </c>
      <c r="P72" s="142">
        <f t="shared" si="257"/>
        <v>0.18690000000000001</v>
      </c>
      <c r="Q72" s="112">
        <f t="shared" si="257"/>
        <v>0.19530000000000003</v>
      </c>
      <c r="R72" s="173">
        <f t="shared" si="257"/>
        <v>0.20900000000000002</v>
      </c>
      <c r="S72" s="217">
        <f t="shared" si="257"/>
        <v>0.21690000000000001</v>
      </c>
      <c r="T72" s="15">
        <f t="shared" si="257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58">SUM(AZ51, -AZ56)</f>
        <v>0.24559999999999998</v>
      </c>
      <c r="BA72" s="114">
        <f t="shared" si="258"/>
        <v>0.24430000000000002</v>
      </c>
      <c r="BB72" s="169">
        <f t="shared" si="258"/>
        <v>0.26329999999999998</v>
      </c>
      <c r="BC72" s="147">
        <f t="shared" si="258"/>
        <v>0.30299999999999999</v>
      </c>
      <c r="BD72" s="114">
        <f t="shared" si="258"/>
        <v>0.29220000000000002</v>
      </c>
      <c r="BE72" s="173">
        <f t="shared" si="258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59">SUM(CP53, -CP58)</f>
        <v>0.31230000000000002</v>
      </c>
      <c r="CQ72" s="147">
        <f t="shared" si="259"/>
        <v>0.36319999999999997</v>
      </c>
      <c r="CR72" s="109">
        <f t="shared" si="259"/>
        <v>0.33150000000000002</v>
      </c>
      <c r="CS72" s="169">
        <f t="shared" si="259"/>
        <v>0.33660000000000001</v>
      </c>
      <c r="CT72" s="140">
        <f t="shared" si="259"/>
        <v>0.36480000000000001</v>
      </c>
      <c r="CU72" s="110">
        <f t="shared" si="259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0">SUM(DF52, -DF57)</f>
        <v>0.3911</v>
      </c>
      <c r="DG72" s="109">
        <f t="shared" si="260"/>
        <v>0.38300000000000001</v>
      </c>
      <c r="DH72" s="169">
        <f t="shared" si="260"/>
        <v>0.39580000000000004</v>
      </c>
      <c r="DI72" s="140">
        <f t="shared" si="260"/>
        <v>0.3836</v>
      </c>
      <c r="DJ72" s="114">
        <f t="shared" si="260"/>
        <v>0.39</v>
      </c>
      <c r="DK72" s="173">
        <f t="shared" si="260"/>
        <v>0.35570000000000002</v>
      </c>
      <c r="DL72" s="114">
        <f t="shared" si="260"/>
        <v>0.3659</v>
      </c>
      <c r="DM72" s="109">
        <f t="shared" si="260"/>
        <v>0.36159999999999998</v>
      </c>
      <c r="DN72" s="325">
        <f t="shared" si="260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1">SUM(EC57, -EC68)</f>
        <v>0</v>
      </c>
      <c r="ED72" s="6">
        <f t="shared" si="261"/>
        <v>0</v>
      </c>
      <c r="EE72" s="6">
        <f t="shared" si="261"/>
        <v>0</v>
      </c>
      <c r="EF72" s="6">
        <f t="shared" si="261"/>
        <v>0</v>
      </c>
      <c r="EG72" s="6">
        <f t="shared" si="261"/>
        <v>0</v>
      </c>
      <c r="EH72" s="6">
        <f t="shared" si="261"/>
        <v>0</v>
      </c>
      <c r="EI72" s="6">
        <f t="shared" si="261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2">SUM(FS51, -FS56)</f>
        <v>0.39199999999999996</v>
      </c>
      <c r="FT72" s="173">
        <f t="shared" si="262"/>
        <v>0.37969999999999998</v>
      </c>
      <c r="FU72" s="140">
        <f t="shared" si="262"/>
        <v>0.39229999999999998</v>
      </c>
      <c r="FV72" s="114">
        <f t="shared" si="262"/>
        <v>0.39410000000000001</v>
      </c>
      <c r="FW72" s="173">
        <f t="shared" si="262"/>
        <v>0.38779999999999998</v>
      </c>
      <c r="FX72" s="140">
        <f t="shared" si="262"/>
        <v>0.38300000000000001</v>
      </c>
      <c r="FY72" s="114">
        <f t="shared" si="262"/>
        <v>0.35949999999999999</v>
      </c>
      <c r="FZ72" s="173">
        <f t="shared" si="262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3">SUM(GM51, -GM55)</f>
        <v>0.35200000000000004</v>
      </c>
      <c r="GN72" s="114">
        <f t="shared" si="263"/>
        <v>0.37280000000000002</v>
      </c>
      <c r="GO72" s="173">
        <f t="shared" si="263"/>
        <v>0.3624</v>
      </c>
      <c r="GP72" s="140">
        <f t="shared" si="263"/>
        <v>0.3669</v>
      </c>
      <c r="GQ72" s="114">
        <f t="shared" si="263"/>
        <v>0.32110000000000005</v>
      </c>
      <c r="GR72" s="173">
        <f t="shared" si="263"/>
        <v>0.27829999999999999</v>
      </c>
      <c r="GS72" s="114">
        <f t="shared" si="263"/>
        <v>0.30430000000000001</v>
      </c>
      <c r="GT72" s="114">
        <f t="shared" si="263"/>
        <v>0.31669999999999998</v>
      </c>
      <c r="GU72" s="201">
        <f>SUM(GU52, -GU58)</f>
        <v>0.31779999999999997</v>
      </c>
      <c r="GV72" s="6">
        <f t="shared" ref="GV72:HA72" si="264">SUM(GV57, -GV68)</f>
        <v>0</v>
      </c>
      <c r="GW72" s="6">
        <f t="shared" si="264"/>
        <v>0</v>
      </c>
      <c r="GX72" s="6">
        <f t="shared" si="264"/>
        <v>0</v>
      </c>
      <c r="GY72" s="6">
        <f t="shared" si="264"/>
        <v>0</v>
      </c>
      <c r="GZ72" s="6">
        <f t="shared" si="264"/>
        <v>0</v>
      </c>
      <c r="HA72" s="6">
        <f t="shared" si="264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65">SUM(HH52, -HH58)</f>
        <v>0.34210000000000002</v>
      </c>
      <c r="HI72" s="138">
        <f t="shared" si="265"/>
        <v>0.38739999999999997</v>
      </c>
      <c r="HJ72" s="110">
        <f t="shared" si="265"/>
        <v>0.3891</v>
      </c>
      <c r="HK72" s="170">
        <f t="shared" si="265"/>
        <v>0.37960000000000005</v>
      </c>
      <c r="HL72" s="138">
        <f t="shared" si="265"/>
        <v>0.3765</v>
      </c>
      <c r="HM72" s="110">
        <f t="shared" si="265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66">SUM(HU52, -HU57)</f>
        <v>0.37239999999999995</v>
      </c>
      <c r="HV72" s="110">
        <f t="shared" si="266"/>
        <v>0.37959999999999999</v>
      </c>
      <c r="HW72" s="170">
        <f t="shared" si="266"/>
        <v>0.36199999999999999</v>
      </c>
      <c r="HX72" s="138">
        <f t="shared" si="266"/>
        <v>0.3911</v>
      </c>
      <c r="HY72" s="110">
        <f t="shared" si="266"/>
        <v>0.3947</v>
      </c>
      <c r="HZ72" s="170">
        <f t="shared" si="266"/>
        <v>0.41570000000000001</v>
      </c>
      <c r="IA72" s="138">
        <f t="shared" si="266"/>
        <v>0.41410000000000002</v>
      </c>
      <c r="IB72" s="110">
        <f t="shared" si="266"/>
        <v>0.41189999999999999</v>
      </c>
      <c r="IC72" s="170">
        <f t="shared" si="266"/>
        <v>0.39139999999999997</v>
      </c>
      <c r="ID72" s="219">
        <f t="shared" si="266"/>
        <v>0.39150000000000001</v>
      </c>
      <c r="IE72" s="87">
        <f t="shared" si="266"/>
        <v>0.42410000000000003</v>
      </c>
      <c r="IF72" s="170">
        <f t="shared" si="266"/>
        <v>0.44179999999999997</v>
      </c>
      <c r="IG72" s="219">
        <f t="shared" ref="IG72:IM72" si="267">SUM(IG52, -IG57)</f>
        <v>0.42899999999999999</v>
      </c>
      <c r="IH72" s="87">
        <f t="shared" si="267"/>
        <v>0.4486</v>
      </c>
      <c r="II72" s="170">
        <f t="shared" si="267"/>
        <v>0.45619999999999999</v>
      </c>
      <c r="IJ72" s="219">
        <f t="shared" si="267"/>
        <v>0.42609999999999998</v>
      </c>
      <c r="IK72" s="87">
        <f t="shared" si="267"/>
        <v>0.45379999999999998</v>
      </c>
      <c r="IL72" s="144">
        <f t="shared" si="267"/>
        <v>0.48699999999999999</v>
      </c>
      <c r="IM72" s="138">
        <f t="shared" si="267"/>
        <v>0.50860000000000005</v>
      </c>
      <c r="IN72" s="110">
        <f t="shared" ref="IN72:IT72" si="268">SUM(IN52, -IN57)</f>
        <v>0.51679999999999993</v>
      </c>
      <c r="IO72" s="170">
        <f t="shared" si="268"/>
        <v>0.50619999999999998</v>
      </c>
      <c r="IP72" s="138">
        <f t="shared" si="268"/>
        <v>0.50560000000000005</v>
      </c>
      <c r="IQ72" s="110">
        <f t="shared" si="268"/>
        <v>0.47260000000000002</v>
      </c>
      <c r="IR72" s="170">
        <f t="shared" si="268"/>
        <v>0.46860000000000002</v>
      </c>
      <c r="IS72" s="219">
        <f t="shared" si="268"/>
        <v>0.46929999999999999</v>
      </c>
      <c r="IT72" s="87">
        <f t="shared" si="268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69">SUM(IZ53, -IZ58)</f>
        <v>0.45499999999999996</v>
      </c>
      <c r="JA72" s="323">
        <f t="shared" si="269"/>
        <v>0.42220000000000002</v>
      </c>
      <c r="JB72" s="140">
        <f t="shared" si="269"/>
        <v>0.40390000000000004</v>
      </c>
      <c r="JC72" s="114">
        <f t="shared" si="269"/>
        <v>0.39090000000000003</v>
      </c>
      <c r="JD72" s="173">
        <f t="shared" si="269"/>
        <v>0.38419999999999999</v>
      </c>
      <c r="JE72" s="140">
        <f t="shared" si="269"/>
        <v>0.39049999999999996</v>
      </c>
      <c r="JF72" s="112">
        <f t="shared" si="269"/>
        <v>0.40110000000000001</v>
      </c>
      <c r="JG72" s="173">
        <f t="shared" ref="JG72:JP72" si="270">SUM(JG53, -JG58)</f>
        <v>0.38769999999999999</v>
      </c>
      <c r="JH72" s="140">
        <f t="shared" si="270"/>
        <v>0.3891</v>
      </c>
      <c r="JI72" s="114">
        <f t="shared" si="270"/>
        <v>0.39960000000000001</v>
      </c>
      <c r="JJ72" s="173">
        <f t="shared" si="270"/>
        <v>0.39460000000000001</v>
      </c>
      <c r="JK72" s="140">
        <f t="shared" si="270"/>
        <v>0.39400000000000002</v>
      </c>
      <c r="JL72" s="114">
        <f t="shared" si="270"/>
        <v>0.39080000000000004</v>
      </c>
      <c r="JM72" s="173">
        <f t="shared" si="270"/>
        <v>0.39419999999999999</v>
      </c>
      <c r="JN72" s="114">
        <f t="shared" si="270"/>
        <v>0.37839999999999996</v>
      </c>
      <c r="JO72" s="114">
        <f t="shared" si="270"/>
        <v>0.39810000000000001</v>
      </c>
      <c r="JP72" s="114">
        <f t="shared" si="270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1">SUM(KE52, -KE58)</f>
        <v>0.38330000000000003</v>
      </c>
      <c r="KF72" s="170">
        <f t="shared" si="271"/>
        <v>0.38450000000000001</v>
      </c>
      <c r="KG72" s="138">
        <f t="shared" si="271"/>
        <v>0.42279999999999995</v>
      </c>
      <c r="KH72" s="110">
        <f t="shared" si="271"/>
        <v>0.43469999999999998</v>
      </c>
      <c r="KI72" s="170">
        <f t="shared" si="271"/>
        <v>0.41770000000000002</v>
      </c>
      <c r="KJ72" s="138">
        <f t="shared" si="271"/>
        <v>0.42559999999999998</v>
      </c>
      <c r="KK72" s="110">
        <f t="shared" si="271"/>
        <v>0.39169999999999999</v>
      </c>
      <c r="KL72" s="170">
        <f t="shared" si="271"/>
        <v>0.40139999999999998</v>
      </c>
      <c r="KM72" s="138">
        <f t="shared" si="271"/>
        <v>0.38219999999999998</v>
      </c>
      <c r="KN72" s="112">
        <f t="shared" si="271"/>
        <v>0.37490000000000001</v>
      </c>
      <c r="KO72" s="170">
        <f t="shared" si="271"/>
        <v>0.35950000000000004</v>
      </c>
      <c r="KP72" s="138">
        <f t="shared" si="271"/>
        <v>0.3659</v>
      </c>
      <c r="KQ72" s="110">
        <f t="shared" si="271"/>
        <v>0.35589999999999999</v>
      </c>
      <c r="KR72" s="173">
        <f t="shared" si="271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2">SUM(KV52, -KV58)</f>
        <v>0.27679999999999999</v>
      </c>
      <c r="KW72" s="114">
        <f t="shared" si="272"/>
        <v>0.28820000000000001</v>
      </c>
      <c r="KX72" s="173">
        <f t="shared" si="272"/>
        <v>0.2969</v>
      </c>
      <c r="KY72" s="142">
        <f t="shared" si="272"/>
        <v>0.2974</v>
      </c>
      <c r="KZ72" s="112">
        <f t="shared" si="272"/>
        <v>0.29359999999999997</v>
      </c>
      <c r="LA72" s="173">
        <f t="shared" si="272"/>
        <v>0.31</v>
      </c>
      <c r="LB72" s="140">
        <f t="shared" si="272"/>
        <v>0.30310000000000004</v>
      </c>
      <c r="LC72" s="114">
        <f t="shared" si="272"/>
        <v>0.32579999999999998</v>
      </c>
      <c r="LD72" s="172">
        <f t="shared" si="272"/>
        <v>0.30779999999999996</v>
      </c>
      <c r="LE72" s="142">
        <f t="shared" si="272"/>
        <v>0.3024</v>
      </c>
      <c r="LF72" s="114">
        <f t="shared" ref="LF72:LN72" si="273">SUM(LF53, -LF58)</f>
        <v>0.29460000000000003</v>
      </c>
      <c r="LG72" s="173">
        <f t="shared" si="273"/>
        <v>0.30870000000000003</v>
      </c>
      <c r="LH72" s="142">
        <f t="shared" si="273"/>
        <v>0.32579999999999998</v>
      </c>
      <c r="LI72" s="112">
        <f t="shared" si="273"/>
        <v>0.30590000000000001</v>
      </c>
      <c r="LJ72" s="172">
        <f t="shared" si="273"/>
        <v>0.30049999999999999</v>
      </c>
      <c r="LK72" s="142">
        <f t="shared" si="273"/>
        <v>0.3256</v>
      </c>
      <c r="LL72" s="112">
        <f t="shared" si="273"/>
        <v>0.31680000000000003</v>
      </c>
      <c r="LM72" s="172">
        <f t="shared" si="273"/>
        <v>0.32020000000000004</v>
      </c>
      <c r="LN72" s="142">
        <f t="shared" si="273"/>
        <v>0.32379999999999998</v>
      </c>
      <c r="LO72" s="110">
        <f>SUM(LO52, -LO57)</f>
        <v>0.29880000000000001</v>
      </c>
      <c r="LP72" s="172">
        <f t="shared" ref="LP72:LU72" si="274">SUM(LP53, -LP58)</f>
        <v>0.3095</v>
      </c>
      <c r="LQ72" s="140">
        <f t="shared" si="274"/>
        <v>0.30080000000000001</v>
      </c>
      <c r="LR72" s="114">
        <f t="shared" si="274"/>
        <v>0.29089999999999999</v>
      </c>
      <c r="LS72" s="173">
        <f t="shared" si="274"/>
        <v>0.24910000000000002</v>
      </c>
      <c r="LT72" s="140">
        <f t="shared" si="274"/>
        <v>0.25429999999999997</v>
      </c>
      <c r="LU72" s="114">
        <f t="shared" si="274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75">SUM(LX53, -LX58)</f>
        <v>0.27290000000000003</v>
      </c>
      <c r="LY72" s="172">
        <f t="shared" si="275"/>
        <v>0.26400000000000001</v>
      </c>
      <c r="LZ72" s="142">
        <f t="shared" si="275"/>
        <v>0.2666</v>
      </c>
      <c r="MA72" s="114">
        <f t="shared" si="275"/>
        <v>0.26569999999999999</v>
      </c>
      <c r="MB72" s="173">
        <f t="shared" si="275"/>
        <v>0.2712</v>
      </c>
      <c r="MC72" s="140">
        <f t="shared" si="275"/>
        <v>0.25570000000000004</v>
      </c>
      <c r="MD72" s="114">
        <f t="shared" si="275"/>
        <v>0.2505</v>
      </c>
      <c r="ME72" s="173">
        <f t="shared" si="275"/>
        <v>0.26169999999999999</v>
      </c>
      <c r="MF72" s="140">
        <f t="shared" si="275"/>
        <v>0.27160000000000001</v>
      </c>
      <c r="MG72" s="114">
        <f t="shared" si="275"/>
        <v>0.28410000000000002</v>
      </c>
      <c r="MH72" s="173">
        <f t="shared" si="275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>SUM(MY51, -MY57)</f>
        <v>0.23530000000000001</v>
      </c>
      <c r="MZ72" s="114">
        <f>SUM(MZ51, -MZ57)</f>
        <v>0.23519999999999999</v>
      </c>
      <c r="NA72" s="169">
        <f>SUM(NA51, -NA57)</f>
        <v>0.2107</v>
      </c>
      <c r="NB72" s="147">
        <f>SUM(NB51, -NB57)</f>
        <v>0.23210000000000003</v>
      </c>
      <c r="NC72" s="114">
        <f>SUM(NC51, -NC57)</f>
        <v>0.2203</v>
      </c>
      <c r="ND72" s="173">
        <f>SUM(ND51, -ND57)</f>
        <v>0.24429999999999999</v>
      </c>
      <c r="NE72" s="114">
        <f>SUM(NE51, -NE57)</f>
        <v>0.25069999999999998</v>
      </c>
      <c r="NF72" s="201">
        <f>SUM(NF53, -NF58)</f>
        <v>0.26779999999999998</v>
      </c>
      <c r="NG72" s="114">
        <f>SUM(NG53, -NG58)</f>
        <v>0.26769999999999999</v>
      </c>
      <c r="NH72" s="6">
        <f>SUM(NH56, -NH68)</f>
        <v>0</v>
      </c>
      <c r="NI72" s="6">
        <f>SUM(NI56, -NI68)</f>
        <v>0</v>
      </c>
      <c r="NJ72" s="6">
        <f>SUM(NJ56, -NJ68)</f>
        <v>0</v>
      </c>
      <c r="NK72" s="6">
        <f>SUM(NK56, -NK68)</f>
        <v>0</v>
      </c>
      <c r="NL72" s="6">
        <f>SUM(NL56, -NL68)</f>
        <v>0</v>
      </c>
      <c r="NM72" s="6">
        <f>SUM(NM56, -NM68)</f>
        <v>0</v>
      </c>
      <c r="NN72" s="6">
        <f>SUM(NN56, -NN68)</f>
        <v>0</v>
      </c>
      <c r="NO72" s="6">
        <f>SUM(NO56, -NO68)</f>
        <v>0</v>
      </c>
      <c r="NP72" s="6">
        <f>SUM(NP56, -NP68)</f>
        <v>0</v>
      </c>
      <c r="NQ72" s="6">
        <f t="shared" ref="NQ72:OX72" si="276">SUM(NQ57, -NQ68)</f>
        <v>0</v>
      </c>
      <c r="NR72" s="6">
        <f t="shared" si="276"/>
        <v>0</v>
      </c>
      <c r="NS72" s="6">
        <f t="shared" si="276"/>
        <v>0</v>
      </c>
      <c r="NT72" s="6">
        <f t="shared" si="276"/>
        <v>0</v>
      </c>
      <c r="NU72" s="6">
        <f t="shared" si="276"/>
        <v>0</v>
      </c>
      <c r="NV72" s="6">
        <f t="shared" si="276"/>
        <v>0</v>
      </c>
      <c r="NW72" s="6">
        <f t="shared" si="276"/>
        <v>0</v>
      </c>
      <c r="NX72" s="6">
        <f t="shared" si="276"/>
        <v>0</v>
      </c>
      <c r="NY72" s="6">
        <f t="shared" si="276"/>
        <v>0</v>
      </c>
      <c r="NZ72" s="6">
        <f t="shared" si="276"/>
        <v>0</v>
      </c>
      <c r="OA72" s="6">
        <f t="shared" si="276"/>
        <v>0</v>
      </c>
      <c r="OB72" s="6">
        <f t="shared" si="276"/>
        <v>0</v>
      </c>
      <c r="OC72" s="6">
        <f t="shared" si="276"/>
        <v>0</v>
      </c>
      <c r="OD72" s="6">
        <f t="shared" si="276"/>
        <v>0</v>
      </c>
      <c r="OE72" s="6">
        <f t="shared" si="276"/>
        <v>0</v>
      </c>
      <c r="OF72" s="6">
        <f t="shared" si="276"/>
        <v>0</v>
      </c>
      <c r="OG72" s="6">
        <f t="shared" si="276"/>
        <v>0</v>
      </c>
      <c r="OH72" s="6">
        <f t="shared" si="276"/>
        <v>0</v>
      </c>
      <c r="OI72" s="6">
        <f t="shared" si="276"/>
        <v>0</v>
      </c>
      <c r="OJ72" s="6">
        <f t="shared" si="276"/>
        <v>0</v>
      </c>
      <c r="OK72" s="6">
        <f t="shared" si="276"/>
        <v>0</v>
      </c>
      <c r="OL72" s="6">
        <f t="shared" si="276"/>
        <v>0</v>
      </c>
      <c r="OM72" s="6">
        <f t="shared" si="276"/>
        <v>0</v>
      </c>
      <c r="ON72" s="6">
        <f t="shared" si="276"/>
        <v>0</v>
      </c>
      <c r="OO72" s="6">
        <f t="shared" si="276"/>
        <v>0</v>
      </c>
      <c r="OP72" s="6">
        <f t="shared" si="276"/>
        <v>0</v>
      </c>
      <c r="OQ72" s="6">
        <f t="shared" si="276"/>
        <v>0</v>
      </c>
      <c r="OR72" s="6">
        <f t="shared" si="276"/>
        <v>0</v>
      </c>
      <c r="OS72" s="6">
        <f t="shared" si="276"/>
        <v>0</v>
      </c>
      <c r="OT72" s="6">
        <f t="shared" si="276"/>
        <v>0</v>
      </c>
      <c r="OU72" s="6">
        <f t="shared" si="276"/>
        <v>0</v>
      </c>
      <c r="OV72" s="6">
        <f t="shared" si="276"/>
        <v>0</v>
      </c>
      <c r="OW72" s="6">
        <f t="shared" si="276"/>
        <v>0</v>
      </c>
      <c r="OX72" s="6">
        <f t="shared" si="276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77">SUM(PE57, -PE68)</f>
        <v>0</v>
      </c>
      <c r="PF72" s="6">
        <f t="shared" si="277"/>
        <v>0</v>
      </c>
      <c r="PG72" s="6">
        <f t="shared" si="277"/>
        <v>0</v>
      </c>
      <c r="PH72" s="6">
        <f t="shared" si="277"/>
        <v>0</v>
      </c>
      <c r="PI72" s="6">
        <f t="shared" si="277"/>
        <v>0</v>
      </c>
      <c r="PJ72" s="6">
        <f t="shared" si="277"/>
        <v>0</v>
      </c>
      <c r="PK72" s="6">
        <f t="shared" si="277"/>
        <v>0</v>
      </c>
      <c r="PL72" s="6">
        <f t="shared" si="277"/>
        <v>0</v>
      </c>
      <c r="PM72" s="6">
        <f t="shared" si="277"/>
        <v>0</v>
      </c>
      <c r="PN72" s="6">
        <f t="shared" si="277"/>
        <v>0</v>
      </c>
      <c r="PO72" s="6">
        <f t="shared" si="277"/>
        <v>0</v>
      </c>
      <c r="PP72" s="6">
        <f t="shared" si="277"/>
        <v>0</v>
      </c>
      <c r="PQ72" s="6">
        <f t="shared" si="277"/>
        <v>0</v>
      </c>
      <c r="PR72" s="6">
        <f t="shared" si="277"/>
        <v>0</v>
      </c>
      <c r="PS72" s="6">
        <f t="shared" si="277"/>
        <v>0</v>
      </c>
      <c r="PT72" s="6">
        <f t="shared" si="277"/>
        <v>0</v>
      </c>
      <c r="PU72" s="6">
        <f t="shared" si="277"/>
        <v>0</v>
      </c>
      <c r="PV72" s="6">
        <f t="shared" si="277"/>
        <v>0</v>
      </c>
      <c r="PW72" s="6">
        <f t="shared" si="277"/>
        <v>0</v>
      </c>
      <c r="PX72" s="6">
        <f t="shared" si="277"/>
        <v>0</v>
      </c>
      <c r="PY72" s="6">
        <f t="shared" si="277"/>
        <v>0</v>
      </c>
      <c r="PZ72" s="6">
        <f t="shared" si="277"/>
        <v>0</v>
      </c>
      <c r="QA72" s="6">
        <f t="shared" si="277"/>
        <v>0</v>
      </c>
      <c r="QB72" s="6">
        <f t="shared" si="277"/>
        <v>0</v>
      </c>
      <c r="QC72" s="6">
        <f t="shared" si="277"/>
        <v>0</v>
      </c>
      <c r="QD72" s="6">
        <f t="shared" si="277"/>
        <v>0</v>
      </c>
      <c r="QE72" s="6">
        <f t="shared" si="277"/>
        <v>0</v>
      </c>
      <c r="QF72" s="6">
        <f t="shared" si="277"/>
        <v>0</v>
      </c>
      <c r="QG72" s="6">
        <f t="shared" si="277"/>
        <v>0</v>
      </c>
      <c r="QH72" s="6">
        <f t="shared" si="277"/>
        <v>0</v>
      </c>
      <c r="QI72" s="6">
        <f t="shared" si="277"/>
        <v>0</v>
      </c>
      <c r="QJ72" s="6">
        <f t="shared" si="277"/>
        <v>0</v>
      </c>
      <c r="QK72" s="6">
        <f t="shared" si="277"/>
        <v>0</v>
      </c>
      <c r="QL72" s="6">
        <f t="shared" si="277"/>
        <v>0</v>
      </c>
      <c r="QM72" s="6">
        <f t="shared" si="277"/>
        <v>0</v>
      </c>
      <c r="QN72" s="6">
        <f t="shared" si="277"/>
        <v>0</v>
      </c>
      <c r="QO72" s="6">
        <f t="shared" si="277"/>
        <v>0</v>
      </c>
      <c r="QP72" s="6">
        <f t="shared" si="277"/>
        <v>0</v>
      </c>
      <c r="QQ72" s="6">
        <f t="shared" si="277"/>
        <v>0</v>
      </c>
      <c r="QR72" s="6">
        <f t="shared" si="277"/>
        <v>0</v>
      </c>
      <c r="QS72" s="6">
        <f t="shared" si="277"/>
        <v>0</v>
      </c>
      <c r="QT72" s="6">
        <f t="shared" si="277"/>
        <v>0</v>
      </c>
      <c r="QU72" s="6">
        <f t="shared" si="277"/>
        <v>0</v>
      </c>
      <c r="QV72" s="6">
        <f t="shared" si="277"/>
        <v>0</v>
      </c>
      <c r="QW72" s="6">
        <f t="shared" si="277"/>
        <v>0</v>
      </c>
      <c r="QX72" s="6">
        <f t="shared" si="277"/>
        <v>0</v>
      </c>
      <c r="QY72" s="6">
        <f t="shared" si="277"/>
        <v>0</v>
      </c>
      <c r="QZ72" s="6">
        <f t="shared" si="277"/>
        <v>0</v>
      </c>
      <c r="RA72" s="6">
        <f t="shared" si="277"/>
        <v>0</v>
      </c>
      <c r="RB72" s="6">
        <f t="shared" si="277"/>
        <v>0</v>
      </c>
      <c r="RC72" s="6">
        <f t="shared" si="277"/>
        <v>0</v>
      </c>
      <c r="RD72" s="6">
        <f t="shared" si="277"/>
        <v>0</v>
      </c>
      <c r="RE72" s="6">
        <f t="shared" si="277"/>
        <v>0</v>
      </c>
      <c r="RF72" s="6">
        <f t="shared" si="277"/>
        <v>0</v>
      </c>
      <c r="RG72" s="6">
        <f t="shared" si="277"/>
        <v>0</v>
      </c>
      <c r="RH72" s="6">
        <f t="shared" si="277"/>
        <v>0</v>
      </c>
      <c r="RI72" s="6">
        <f t="shared" si="277"/>
        <v>0</v>
      </c>
      <c r="RJ72" s="6">
        <f t="shared" si="277"/>
        <v>0</v>
      </c>
      <c r="RK72" s="6">
        <f t="shared" si="277"/>
        <v>0</v>
      </c>
      <c r="RL72" s="6">
        <f t="shared" si="277"/>
        <v>0</v>
      </c>
      <c r="RM72" s="6">
        <f t="shared" si="277"/>
        <v>0</v>
      </c>
      <c r="RN72" s="6">
        <f t="shared" si="277"/>
        <v>0</v>
      </c>
      <c r="RO72" s="6">
        <f t="shared" si="277"/>
        <v>0</v>
      </c>
      <c r="RP72" s="6">
        <f t="shared" si="277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11" t="s">
        <v>68</v>
      </c>
      <c r="NF73" s="111" t="s">
        <v>68</v>
      </c>
      <c r="NG73" s="116" t="s">
        <v>48</v>
      </c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78">SUM(O51, -O54)</f>
        <v>0.1535</v>
      </c>
      <c r="P74" s="140">
        <f t="shared" si="278"/>
        <v>0.18510000000000001</v>
      </c>
      <c r="Q74" s="110">
        <f t="shared" si="278"/>
        <v>0.17920000000000003</v>
      </c>
      <c r="R74" s="170">
        <f t="shared" si="278"/>
        <v>0.1988</v>
      </c>
      <c r="S74" s="217">
        <f t="shared" si="278"/>
        <v>0.21400000000000002</v>
      </c>
      <c r="T74" s="15">
        <f t="shared" si="278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79">SUM(CQ54, -CQ58)</f>
        <v>0.34360000000000002</v>
      </c>
      <c r="CR74" s="110">
        <f t="shared" si="279"/>
        <v>0.32479999999999998</v>
      </c>
      <c r="CS74" s="170">
        <f t="shared" si="279"/>
        <v>0.32750000000000001</v>
      </c>
      <c r="CT74" s="138">
        <f t="shared" si="279"/>
        <v>0.3614</v>
      </c>
      <c r="CU74" s="114">
        <f t="shared" si="279"/>
        <v>0.3337</v>
      </c>
      <c r="CV74" s="173">
        <f t="shared" si="279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0">SUM(DF53, -DF58)</f>
        <v>0.35589999999999999</v>
      </c>
      <c r="DG74" s="109">
        <f t="shared" si="280"/>
        <v>0.35389999999999999</v>
      </c>
      <c r="DH74" s="170">
        <f t="shared" si="280"/>
        <v>0.35060000000000002</v>
      </c>
      <c r="DI74" s="147">
        <f t="shared" si="280"/>
        <v>0.30449999999999999</v>
      </c>
      <c r="DJ74" s="109">
        <f t="shared" si="280"/>
        <v>0.29660000000000003</v>
      </c>
      <c r="DK74" s="169">
        <f t="shared" si="280"/>
        <v>0.28620000000000001</v>
      </c>
      <c r="DL74" s="110">
        <f t="shared" si="280"/>
        <v>0.29700000000000004</v>
      </c>
      <c r="DM74" s="110">
        <f t="shared" si="280"/>
        <v>0.30230000000000001</v>
      </c>
      <c r="DN74" s="325">
        <f t="shared" si="280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1">SUM(HU53, -HU58)</f>
        <v>0.371</v>
      </c>
      <c r="HV74" s="114">
        <f t="shared" si="281"/>
        <v>0.373</v>
      </c>
      <c r="HW74" s="173">
        <f t="shared" si="281"/>
        <v>0.33739999999999998</v>
      </c>
      <c r="HX74" s="140">
        <f t="shared" si="281"/>
        <v>0.34109999999999996</v>
      </c>
      <c r="HY74" s="114">
        <f t="shared" si="281"/>
        <v>0.34429999999999999</v>
      </c>
      <c r="HZ74" s="173">
        <f t="shared" si="281"/>
        <v>0.3493</v>
      </c>
      <c r="IA74" s="140">
        <f t="shared" si="281"/>
        <v>0.32879999999999998</v>
      </c>
      <c r="IB74" s="114">
        <f t="shared" si="281"/>
        <v>0.32950000000000002</v>
      </c>
      <c r="IC74" s="173">
        <f t="shared" si="281"/>
        <v>0.33960000000000001</v>
      </c>
      <c r="ID74" s="217">
        <f t="shared" si="281"/>
        <v>0.3619</v>
      </c>
      <c r="IE74" s="15">
        <f t="shared" si="281"/>
        <v>0.39269999999999999</v>
      </c>
      <c r="IF74" s="173">
        <f t="shared" si="281"/>
        <v>0.3977</v>
      </c>
      <c r="IG74" s="217">
        <f t="shared" ref="IG74:IM74" si="282">SUM(IG53, -IG58)</f>
        <v>0.38469999999999999</v>
      </c>
      <c r="IH74" s="15">
        <f t="shared" si="282"/>
        <v>0.40050000000000002</v>
      </c>
      <c r="II74" s="173">
        <f t="shared" si="282"/>
        <v>0.37390000000000001</v>
      </c>
      <c r="IJ74" s="217">
        <f t="shared" si="282"/>
        <v>0.34859999999999997</v>
      </c>
      <c r="IK74" s="15">
        <f t="shared" si="282"/>
        <v>0.36159999999999998</v>
      </c>
      <c r="IL74" s="145">
        <f t="shared" si="282"/>
        <v>0.38160000000000005</v>
      </c>
      <c r="IM74" s="140">
        <f t="shared" si="282"/>
        <v>0.3901</v>
      </c>
      <c r="IN74" s="114">
        <f t="shared" ref="IN74:IT74" si="283">SUM(IN53, -IN58)</f>
        <v>0.3891</v>
      </c>
      <c r="IO74" s="173">
        <f t="shared" si="283"/>
        <v>0.4002</v>
      </c>
      <c r="IP74" s="140">
        <f t="shared" si="283"/>
        <v>0.38580000000000003</v>
      </c>
      <c r="IQ74" s="114">
        <f t="shared" si="283"/>
        <v>0.38700000000000001</v>
      </c>
      <c r="IR74" s="173">
        <f t="shared" si="283"/>
        <v>0.41259999999999997</v>
      </c>
      <c r="IS74" s="217">
        <f t="shared" si="283"/>
        <v>0.40939999999999999</v>
      </c>
      <c r="IT74" s="15">
        <f t="shared" si="283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84">SUM(JB54, -JB58)</f>
        <v>0.38119999999999998</v>
      </c>
      <c r="JC74" s="112">
        <f t="shared" si="284"/>
        <v>0.36699999999999999</v>
      </c>
      <c r="JD74" s="172">
        <f t="shared" si="284"/>
        <v>0.38340000000000002</v>
      </c>
      <c r="JE74" s="142">
        <f t="shared" si="284"/>
        <v>0.3831</v>
      </c>
      <c r="JF74" s="114">
        <f t="shared" si="284"/>
        <v>0.39369999999999999</v>
      </c>
      <c r="JG74" s="172">
        <f t="shared" si="284"/>
        <v>0.38290000000000002</v>
      </c>
      <c r="JH74" s="142">
        <f t="shared" si="284"/>
        <v>0.38270000000000004</v>
      </c>
      <c r="JI74" s="112">
        <f t="shared" si="284"/>
        <v>0.39410000000000001</v>
      </c>
      <c r="JJ74" s="172">
        <f t="shared" si="284"/>
        <v>0.37630000000000002</v>
      </c>
      <c r="JK74" s="142">
        <f t="shared" si="284"/>
        <v>0.37620000000000003</v>
      </c>
      <c r="JL74" s="112">
        <f t="shared" si="284"/>
        <v>0.38100000000000001</v>
      </c>
      <c r="JM74" s="172">
        <f t="shared" si="284"/>
        <v>0.376</v>
      </c>
      <c r="JN74" s="112">
        <f t="shared" si="284"/>
        <v>0.372</v>
      </c>
      <c r="JO74" s="112">
        <f t="shared" si="284"/>
        <v>0.37189999999999995</v>
      </c>
      <c r="JP74" s="112">
        <f t="shared" si="284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85">SUM(KE53, -KE58)</f>
        <v>0.37409999999999999</v>
      </c>
      <c r="KF74" s="173">
        <f t="shared" si="285"/>
        <v>0.38330000000000003</v>
      </c>
      <c r="KG74" s="140">
        <f t="shared" si="285"/>
        <v>0.38769999999999999</v>
      </c>
      <c r="KH74" s="114">
        <f t="shared" si="285"/>
        <v>0.39229999999999998</v>
      </c>
      <c r="KI74" s="173">
        <f t="shared" si="285"/>
        <v>0.38059999999999999</v>
      </c>
      <c r="KJ74" s="140">
        <f t="shared" si="285"/>
        <v>0.38429999999999997</v>
      </c>
      <c r="KK74" s="114">
        <f t="shared" si="285"/>
        <v>0.36609999999999998</v>
      </c>
      <c r="KL74" s="173">
        <f t="shared" si="285"/>
        <v>0.38700000000000001</v>
      </c>
      <c r="KM74" s="142">
        <f t="shared" si="285"/>
        <v>0.37980000000000003</v>
      </c>
      <c r="KN74" s="114">
        <f t="shared" si="285"/>
        <v>0.37480000000000002</v>
      </c>
      <c r="KO74" s="173">
        <f t="shared" si="285"/>
        <v>0.34989999999999999</v>
      </c>
      <c r="KP74" s="140">
        <f t="shared" si="285"/>
        <v>0.35559999999999997</v>
      </c>
      <c r="KQ74" s="114">
        <f t="shared" si="285"/>
        <v>0.3402</v>
      </c>
      <c r="KR74" s="170">
        <f t="shared" si="285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86">SUM(KX53, -KX58)</f>
        <v>0.2944</v>
      </c>
      <c r="KY74" s="140">
        <f t="shared" si="286"/>
        <v>0.29499999999999998</v>
      </c>
      <c r="KZ74" s="114">
        <f t="shared" si="286"/>
        <v>0.28649999999999998</v>
      </c>
      <c r="LA74" s="172">
        <f t="shared" si="286"/>
        <v>0.29599999999999999</v>
      </c>
      <c r="LB74" s="142">
        <f t="shared" si="286"/>
        <v>0.29100000000000004</v>
      </c>
      <c r="LC74" s="112">
        <f t="shared" si="286"/>
        <v>0.30130000000000001</v>
      </c>
      <c r="LD74" s="173">
        <f t="shared" si="286"/>
        <v>0.3044</v>
      </c>
      <c r="LE74" s="140">
        <f t="shared" si="286"/>
        <v>0.28999999999999998</v>
      </c>
      <c r="LF74" s="109">
        <f t="shared" ref="LF74:LN74" si="287">SUM(LF51, -LF56)</f>
        <v>0.28170000000000001</v>
      </c>
      <c r="LG74" s="169">
        <f t="shared" si="287"/>
        <v>0.29749999999999999</v>
      </c>
      <c r="LH74" s="147">
        <f t="shared" si="287"/>
        <v>0.31120000000000003</v>
      </c>
      <c r="LI74" s="109">
        <f t="shared" si="287"/>
        <v>0.3004</v>
      </c>
      <c r="LJ74" s="169">
        <f t="shared" si="287"/>
        <v>0.29880000000000001</v>
      </c>
      <c r="LK74" s="147">
        <f t="shared" si="287"/>
        <v>0.30280000000000001</v>
      </c>
      <c r="LL74" s="109">
        <f t="shared" si="287"/>
        <v>0.30599999999999999</v>
      </c>
      <c r="LM74" s="169">
        <f t="shared" si="287"/>
        <v>0.31779999999999997</v>
      </c>
      <c r="LN74" s="147">
        <f t="shared" si="287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10">
        <f>SUM(NE52, -NE57)</f>
        <v>0.2374</v>
      </c>
      <c r="NF74" s="110">
        <f>SUM(NF52, -NF57)</f>
        <v>0.26229999999999998</v>
      </c>
      <c r="NG74" s="114">
        <f>SUM(NG52, -NG57)</f>
        <v>0.2525</v>
      </c>
      <c r="NH74" s="6">
        <f>SUM(NH56, -NH67,)</f>
        <v>0</v>
      </c>
      <c r="NI74" s="6">
        <f>SUM(NI58, -NI68)</f>
        <v>0</v>
      </c>
      <c r="NJ74" s="6">
        <f>SUM(NJ56, -NJ67)</f>
        <v>0</v>
      </c>
      <c r="NK74" s="6">
        <f>SUM(NK56, -NK67,)</f>
        <v>0</v>
      </c>
      <c r="NL74" s="6">
        <f>SUM(NL58, -NL68)</f>
        <v>0</v>
      </c>
      <c r="NM74" s="6">
        <f>SUM(NM56, -NM67)</f>
        <v>0</v>
      </c>
      <c r="NN74" s="6">
        <f>SUM(NN56, -NN67,)</f>
        <v>0</v>
      </c>
      <c r="NO74" s="6">
        <f>SUM(NO58, -NO68)</f>
        <v>0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16" t="s">
        <v>48</v>
      </c>
      <c r="NF75" s="116" t="s">
        <v>48</v>
      </c>
      <c r="NG75" s="111" t="s">
        <v>68</v>
      </c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88">SUM(O51, -O53)</f>
        <v>0.15140000000000001</v>
      </c>
      <c r="P76" s="138">
        <f t="shared" si="288"/>
        <v>0.18140000000000001</v>
      </c>
      <c r="Q76" s="114">
        <f t="shared" si="288"/>
        <v>0.15870000000000001</v>
      </c>
      <c r="R76" s="173">
        <f t="shared" si="288"/>
        <v>0.17290000000000003</v>
      </c>
      <c r="S76" s="219">
        <f t="shared" si="288"/>
        <v>0.18450000000000003</v>
      </c>
      <c r="T76" s="87">
        <f t="shared" si="288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89">SUM(AA52, -AA56)</f>
        <v>0.18609999999999999</v>
      </c>
      <c r="AB76" s="140">
        <f t="shared" si="289"/>
        <v>0.15279999999999999</v>
      </c>
      <c r="AC76" s="114">
        <f t="shared" si="289"/>
        <v>0.1673</v>
      </c>
      <c r="AD76" s="173">
        <f t="shared" si="289"/>
        <v>0.16539999999999999</v>
      </c>
      <c r="AE76" s="217">
        <f t="shared" si="289"/>
        <v>0.18379999999999999</v>
      </c>
      <c r="AF76" s="15">
        <f t="shared" si="289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0">SUM(AJ52, -AJ57)</f>
        <v>0.184</v>
      </c>
      <c r="AK76" s="217">
        <f t="shared" si="290"/>
        <v>0.17449999999999999</v>
      </c>
      <c r="AL76" s="15">
        <f t="shared" si="290"/>
        <v>0.1774</v>
      </c>
      <c r="AM76" s="145">
        <f t="shared" si="290"/>
        <v>0.21359999999999998</v>
      </c>
      <c r="AN76" s="138">
        <f t="shared" si="290"/>
        <v>0.20939999999999998</v>
      </c>
      <c r="AO76" s="110">
        <f t="shared" si="290"/>
        <v>0.22120000000000001</v>
      </c>
      <c r="AP76" s="170">
        <f t="shared" si="290"/>
        <v>0.20449999999999999</v>
      </c>
      <c r="AQ76" s="138">
        <f t="shared" si="290"/>
        <v>0.20030000000000001</v>
      </c>
      <c r="AR76" s="110">
        <f t="shared" si="290"/>
        <v>0.18330000000000002</v>
      </c>
      <c r="AS76" s="170">
        <f t="shared" si="290"/>
        <v>0.1966</v>
      </c>
      <c r="AT76" s="217">
        <f t="shared" si="290"/>
        <v>0.16650000000000001</v>
      </c>
      <c r="AU76" s="15">
        <f t="shared" si="290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1">SUM(BV52, -BV57)</f>
        <v>0.30099999999999999</v>
      </c>
      <c r="BW76" s="109">
        <f t="shared" si="291"/>
        <v>0.29299999999999998</v>
      </c>
      <c r="BX76" s="170">
        <f t="shared" si="291"/>
        <v>0.29100000000000004</v>
      </c>
      <c r="BY76" s="219">
        <f t="shared" si="291"/>
        <v>0.32620000000000005</v>
      </c>
      <c r="BZ76" s="87">
        <f t="shared" si="291"/>
        <v>0.3236</v>
      </c>
      <c r="CA76" s="144">
        <f t="shared" si="291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2">SUM(CX52, -CX57)</f>
        <v>0.28749999999999998</v>
      </c>
      <c r="CY76" s="181">
        <f t="shared" si="292"/>
        <v>0.29159999999999997</v>
      </c>
      <c r="CZ76" s="160">
        <f t="shared" si="292"/>
        <v>0.30359999999999998</v>
      </c>
      <c r="DA76" s="201">
        <f t="shared" si="292"/>
        <v>0.3135</v>
      </c>
      <c r="DB76" s="169">
        <f t="shared" si="292"/>
        <v>0.29959999999999998</v>
      </c>
      <c r="DC76" s="147">
        <f t="shared" si="292"/>
        <v>0.29769999999999996</v>
      </c>
      <c r="DD76" s="109">
        <f t="shared" si="292"/>
        <v>0.31810000000000005</v>
      </c>
      <c r="DE76" s="170">
        <f t="shared" ref="DE76:DN76" si="293">SUM(DE54, -DE58)</f>
        <v>0.35189999999999999</v>
      </c>
      <c r="DF76" s="138">
        <f t="shared" si="293"/>
        <v>0.35470000000000002</v>
      </c>
      <c r="DG76" s="110">
        <f t="shared" si="293"/>
        <v>0.34589999999999999</v>
      </c>
      <c r="DH76" s="169">
        <f t="shared" si="293"/>
        <v>0.34189999999999998</v>
      </c>
      <c r="DI76" s="138">
        <f t="shared" si="293"/>
        <v>0.30280000000000001</v>
      </c>
      <c r="DJ76" s="110">
        <f t="shared" si="293"/>
        <v>0.28839999999999999</v>
      </c>
      <c r="DK76" s="170">
        <f t="shared" si="293"/>
        <v>0.2742</v>
      </c>
      <c r="DL76" s="109">
        <f t="shared" si="293"/>
        <v>0.2717</v>
      </c>
      <c r="DM76" s="109">
        <f t="shared" si="293"/>
        <v>0.29559999999999997</v>
      </c>
      <c r="DN76" s="328">
        <f t="shared" si="293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94">SUM(IL53, -IL57)</f>
        <v>0.37019999999999997</v>
      </c>
      <c r="IM76" s="140">
        <f t="shared" si="294"/>
        <v>0.37990000000000002</v>
      </c>
      <c r="IN76" s="114">
        <f t="shared" si="294"/>
        <v>0.38859999999999995</v>
      </c>
      <c r="IO76" s="173">
        <f t="shared" si="294"/>
        <v>0.39159999999999995</v>
      </c>
      <c r="IP76" s="140">
        <f t="shared" si="294"/>
        <v>0.37630000000000002</v>
      </c>
      <c r="IQ76" s="114">
        <f t="shared" si="294"/>
        <v>0.3604</v>
      </c>
      <c r="IR76" s="173">
        <f t="shared" si="294"/>
        <v>0.35870000000000002</v>
      </c>
      <c r="IS76" s="217">
        <f t="shared" si="294"/>
        <v>0.3629</v>
      </c>
      <c r="IT76" s="15">
        <f t="shared" si="294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95">SUM(JH52, -JH57)</f>
        <v>0.32479999999999998</v>
      </c>
      <c r="JI76" s="110">
        <f t="shared" si="295"/>
        <v>0.34139999999999998</v>
      </c>
      <c r="JJ76" s="170">
        <f t="shared" si="295"/>
        <v>0.33789999999999998</v>
      </c>
      <c r="JK76" s="138">
        <f t="shared" si="295"/>
        <v>0.36860000000000004</v>
      </c>
      <c r="JL76" s="110">
        <f t="shared" si="295"/>
        <v>0.36699999999999999</v>
      </c>
      <c r="JM76" s="170">
        <f t="shared" si="295"/>
        <v>0.36680000000000001</v>
      </c>
      <c r="JN76" s="110">
        <f t="shared" si="295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96">SUM(JV54, -JV58)</f>
        <v>0.35509999999999997</v>
      </c>
      <c r="JW76" s="172">
        <f t="shared" si="296"/>
        <v>0.3674</v>
      </c>
      <c r="JX76" s="142">
        <f t="shared" si="296"/>
        <v>0.36930000000000002</v>
      </c>
      <c r="JY76" s="112">
        <f t="shared" si="296"/>
        <v>0.37830000000000003</v>
      </c>
      <c r="JZ76" s="172">
        <f t="shared" si="296"/>
        <v>0.37819999999999998</v>
      </c>
      <c r="KA76" s="142">
        <f t="shared" si="296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97">SUM(KH54, -KH58)</f>
        <v>0.38</v>
      </c>
      <c r="KI76" s="172">
        <f t="shared" si="297"/>
        <v>0.37680000000000002</v>
      </c>
      <c r="KJ76" s="142">
        <f t="shared" si="297"/>
        <v>0.37370000000000003</v>
      </c>
      <c r="KK76" s="112">
        <f t="shared" si="297"/>
        <v>0.36019999999999996</v>
      </c>
      <c r="KL76" s="172">
        <f t="shared" si="297"/>
        <v>0.38700000000000001</v>
      </c>
      <c r="KM76" s="140">
        <f t="shared" si="297"/>
        <v>0.37059999999999998</v>
      </c>
      <c r="KN76" s="110">
        <f t="shared" si="297"/>
        <v>0.3735</v>
      </c>
      <c r="KO76" s="172">
        <f t="shared" si="297"/>
        <v>0.34700000000000003</v>
      </c>
      <c r="KP76" s="142">
        <f t="shared" si="297"/>
        <v>0.34759999999999996</v>
      </c>
      <c r="KQ76" s="112">
        <f t="shared" si="297"/>
        <v>0.33510000000000001</v>
      </c>
      <c r="KR76" s="172">
        <f t="shared" si="297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98">SUM(LA54, -LA58)</f>
        <v>0.26839999999999997</v>
      </c>
      <c r="LB76" s="160">
        <f t="shared" si="298"/>
        <v>0.2661</v>
      </c>
      <c r="LC76" s="201">
        <f t="shared" si="298"/>
        <v>0.2712</v>
      </c>
      <c r="LD76" s="181">
        <f t="shared" si="298"/>
        <v>0.25750000000000001</v>
      </c>
      <c r="LE76" s="160">
        <f t="shared" si="298"/>
        <v>0.2586</v>
      </c>
      <c r="LF76" s="201">
        <f t="shared" si="298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>SUM(ND53, -ND57)</f>
        <v>0.21239999999999998</v>
      </c>
      <c r="NE76" s="114">
        <f>SUM(NE53, -NE57)</f>
        <v>0.23119999999999999</v>
      </c>
      <c r="NF76" s="114">
        <f>SUM(NF53, -NF57)</f>
        <v>0.24719999999999998</v>
      </c>
      <c r="NG76" s="110">
        <f>SUM(NG53, -NG57)</f>
        <v>0.2412</v>
      </c>
      <c r="NH76" s="6">
        <f>SUM(NH58, -NH68)</f>
        <v>0</v>
      </c>
      <c r="NI76" s="6">
        <f>SUM(NI56, -NI67)</f>
        <v>0</v>
      </c>
      <c r="NJ76" s="6">
        <f>SUM(NJ58, -NJ68)</f>
        <v>0</v>
      </c>
      <c r="NK76" s="6">
        <f>SUM(NK58, -NK68)</f>
        <v>0</v>
      </c>
      <c r="NL76" s="6">
        <f>SUM(NL56, -NL67)</f>
        <v>0</v>
      </c>
      <c r="NM76" s="6">
        <f>SUM(NM58, -NM68)</f>
        <v>0</v>
      </c>
      <c r="NN76" s="6">
        <f>SUM(NN58, -NN68)</f>
        <v>0</v>
      </c>
      <c r="NO76" s="6">
        <f>SUM(NO56,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82" t="s">
        <v>52</v>
      </c>
      <c r="NF77" s="182" t="s">
        <v>52</v>
      </c>
      <c r="NG77" s="182" t="s">
        <v>52</v>
      </c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99">SUM(CZ53, -CZ57)</f>
        <v>0.2883</v>
      </c>
      <c r="DA78" s="109">
        <f t="shared" si="299"/>
        <v>0.29959999999999998</v>
      </c>
      <c r="DB78" s="181">
        <f t="shared" si="299"/>
        <v>0.28610000000000002</v>
      </c>
      <c r="DC78" s="160">
        <f t="shared" si="299"/>
        <v>0.26800000000000002</v>
      </c>
      <c r="DD78" s="201">
        <f t="shared" si="299"/>
        <v>0.26529999999999998</v>
      </c>
      <c r="DE78" s="181">
        <f t="shared" si="299"/>
        <v>0.32490000000000002</v>
      </c>
      <c r="DF78" s="160">
        <f t="shared" si="299"/>
        <v>0.32469999999999999</v>
      </c>
      <c r="DG78" s="201">
        <f t="shared" si="299"/>
        <v>0.3196</v>
      </c>
      <c r="DH78" s="170">
        <f t="shared" si="299"/>
        <v>0.32120000000000004</v>
      </c>
      <c r="DI78" s="160">
        <f t="shared" si="299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0">SUM(EC67, -EC74)</f>
        <v>0</v>
      </c>
      <c r="ED78" s="6">
        <f t="shared" si="300"/>
        <v>0</v>
      </c>
      <c r="EE78" s="6">
        <f t="shared" si="300"/>
        <v>0</v>
      </c>
      <c r="EF78" s="6">
        <f t="shared" si="300"/>
        <v>0</v>
      </c>
      <c r="EG78" s="6">
        <f t="shared" si="300"/>
        <v>0</v>
      </c>
      <c r="EH78" s="6">
        <f t="shared" si="300"/>
        <v>0</v>
      </c>
      <c r="EI78" s="6">
        <f t="shared" si="300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1">SUM(FP53, -FP58)</f>
        <v>0.38100000000000001</v>
      </c>
      <c r="FQ78" s="173">
        <f t="shared" si="301"/>
        <v>0.35270000000000001</v>
      </c>
      <c r="FR78" s="140">
        <f t="shared" si="301"/>
        <v>0.37519999999999998</v>
      </c>
      <c r="FS78" s="114">
        <f t="shared" si="301"/>
        <v>0.36569999999999997</v>
      </c>
      <c r="FT78" s="173">
        <f t="shared" si="301"/>
        <v>0.35360000000000003</v>
      </c>
      <c r="FU78" s="140">
        <f t="shared" si="301"/>
        <v>0.34229999999999999</v>
      </c>
      <c r="FV78" s="114">
        <f t="shared" si="301"/>
        <v>0.35670000000000002</v>
      </c>
      <c r="FW78" s="173">
        <f t="shared" si="301"/>
        <v>0.35670000000000002</v>
      </c>
      <c r="FX78" s="147">
        <f>SUM(FX52, -FX57)</f>
        <v>0.34570000000000001</v>
      </c>
      <c r="FY78" s="110">
        <f t="shared" ref="FY78:GD78" si="302">SUM(FY54, -FY58)</f>
        <v>0.34179999999999999</v>
      </c>
      <c r="FZ78" s="170">
        <f t="shared" si="302"/>
        <v>0.30620000000000003</v>
      </c>
      <c r="GA78" s="140">
        <f t="shared" si="302"/>
        <v>0.30419999999999997</v>
      </c>
      <c r="GB78" s="114">
        <f t="shared" si="302"/>
        <v>0.2868</v>
      </c>
      <c r="GC78" s="173">
        <f t="shared" si="302"/>
        <v>0.28289999999999998</v>
      </c>
      <c r="GD78" s="140">
        <f t="shared" si="302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03">SUM(GV67, -GV74)</f>
        <v>0</v>
      </c>
      <c r="GW78" s="6">
        <f t="shared" si="303"/>
        <v>0</v>
      </c>
      <c r="GX78" s="6">
        <f t="shared" si="303"/>
        <v>0</v>
      </c>
      <c r="GY78" s="6">
        <f t="shared" si="303"/>
        <v>0</v>
      </c>
      <c r="GZ78" s="6">
        <f t="shared" si="303"/>
        <v>0</v>
      </c>
      <c r="HA78" s="6">
        <f t="shared" si="303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04">SUM(IL54, -IL58)</f>
        <v>0.3543</v>
      </c>
      <c r="IM78" s="160">
        <f t="shared" si="304"/>
        <v>0.32600000000000001</v>
      </c>
      <c r="IN78" s="109">
        <f t="shared" si="304"/>
        <v>0.31469999999999998</v>
      </c>
      <c r="IO78" s="169">
        <f t="shared" si="304"/>
        <v>0.32250000000000001</v>
      </c>
      <c r="IP78" s="160">
        <f t="shared" si="304"/>
        <v>0.31260000000000004</v>
      </c>
      <c r="IQ78" s="112">
        <f t="shared" si="304"/>
        <v>0.30830000000000002</v>
      </c>
      <c r="IR78" s="172">
        <f t="shared" si="304"/>
        <v>0.3422</v>
      </c>
      <c r="IS78" s="218">
        <f t="shared" si="304"/>
        <v>0.33309999999999995</v>
      </c>
      <c r="IT78" s="90">
        <f t="shared" si="304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05">SUM(JH55, -JH58)</f>
        <v>0.3034</v>
      </c>
      <c r="JI78" s="109">
        <f t="shared" si="305"/>
        <v>0.32340000000000002</v>
      </c>
      <c r="JJ78" s="169">
        <f t="shared" si="305"/>
        <v>0.3155</v>
      </c>
      <c r="JK78" s="147">
        <f t="shared" si="305"/>
        <v>0.33710000000000001</v>
      </c>
      <c r="JL78" s="109">
        <f t="shared" si="305"/>
        <v>0.33260000000000001</v>
      </c>
      <c r="JM78" s="181">
        <f t="shared" si="305"/>
        <v>0.32900000000000001</v>
      </c>
      <c r="JN78" s="201">
        <f t="shared" si="305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06">SUM(KJ55, -KJ58)</f>
        <v>0.34760000000000002</v>
      </c>
      <c r="KK78" s="201">
        <f t="shared" si="306"/>
        <v>0.33139999999999997</v>
      </c>
      <c r="KL78" s="181">
        <f t="shared" si="306"/>
        <v>0.34899999999999998</v>
      </c>
      <c r="KM78" s="160">
        <f t="shared" si="306"/>
        <v>0.34970000000000001</v>
      </c>
      <c r="KN78" s="201">
        <f t="shared" si="306"/>
        <v>0.33490000000000003</v>
      </c>
      <c r="KO78" s="181">
        <f t="shared" si="306"/>
        <v>0.32350000000000001</v>
      </c>
      <c r="KP78" s="160">
        <f t="shared" si="306"/>
        <v>0.3296</v>
      </c>
      <c r="KQ78" s="201">
        <f t="shared" si="306"/>
        <v>0.3296</v>
      </c>
      <c r="KR78" s="181">
        <f t="shared" si="306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>SUM(ND51, -ND56)</f>
        <v>0.20499999999999999</v>
      </c>
      <c r="NE78" s="109">
        <f>SUM(NE51, -NE56)</f>
        <v>0.21039999999999998</v>
      </c>
      <c r="NF78" s="109">
        <f>SUM(NF51, -NF56)</f>
        <v>0.23880000000000001</v>
      </c>
      <c r="NG78" s="109">
        <f>SUM(NG51, -NG56)</f>
        <v>0.2329</v>
      </c>
      <c r="NH78" s="6">
        <f t="shared" ref="NG78:OX78" si="307">SUM(NH67, -NH74)</f>
        <v>0</v>
      </c>
      <c r="NI78" s="6">
        <f t="shared" si="307"/>
        <v>0</v>
      </c>
      <c r="NJ78" s="6">
        <f t="shared" si="307"/>
        <v>0</v>
      </c>
      <c r="NK78" s="6">
        <f t="shared" si="307"/>
        <v>0</v>
      </c>
      <c r="NL78" s="6">
        <f t="shared" si="307"/>
        <v>0</v>
      </c>
      <c r="NM78" s="6">
        <f t="shared" si="307"/>
        <v>0</v>
      </c>
      <c r="NN78" s="6">
        <f t="shared" si="307"/>
        <v>0</v>
      </c>
      <c r="NO78" s="6">
        <f t="shared" si="307"/>
        <v>0</v>
      </c>
      <c r="NP78" s="6">
        <f t="shared" si="307"/>
        <v>0</v>
      </c>
      <c r="NQ78" s="6">
        <f t="shared" si="307"/>
        <v>0</v>
      </c>
      <c r="NR78" s="6">
        <f t="shared" si="307"/>
        <v>0</v>
      </c>
      <c r="NS78" s="6">
        <f t="shared" si="307"/>
        <v>0</v>
      </c>
      <c r="NT78" s="6">
        <f t="shared" si="307"/>
        <v>0</v>
      </c>
      <c r="NU78" s="6">
        <f t="shared" si="307"/>
        <v>0</v>
      </c>
      <c r="NV78" s="6">
        <f t="shared" si="307"/>
        <v>0</v>
      </c>
      <c r="NW78" s="6">
        <f t="shared" si="307"/>
        <v>0</v>
      </c>
      <c r="NX78" s="6">
        <f t="shared" si="307"/>
        <v>0</v>
      </c>
      <c r="NY78" s="6">
        <f t="shared" si="307"/>
        <v>0</v>
      </c>
      <c r="NZ78" s="6">
        <f t="shared" si="307"/>
        <v>0</v>
      </c>
      <c r="OA78" s="6">
        <f t="shared" si="307"/>
        <v>0</v>
      </c>
      <c r="OB78" s="6">
        <f t="shared" si="307"/>
        <v>0</v>
      </c>
      <c r="OC78" s="6">
        <f t="shared" si="307"/>
        <v>0</v>
      </c>
      <c r="OD78" s="6">
        <f t="shared" si="307"/>
        <v>0</v>
      </c>
      <c r="OE78" s="6">
        <f t="shared" si="307"/>
        <v>0</v>
      </c>
      <c r="OF78" s="6">
        <f t="shared" si="307"/>
        <v>0</v>
      </c>
      <c r="OG78" s="6">
        <f t="shared" si="307"/>
        <v>0</v>
      </c>
      <c r="OH78" s="6">
        <f t="shared" si="307"/>
        <v>0</v>
      </c>
      <c r="OI78" s="6">
        <f t="shared" si="307"/>
        <v>0</v>
      </c>
      <c r="OJ78" s="6">
        <f t="shared" si="307"/>
        <v>0</v>
      </c>
      <c r="OK78" s="6">
        <f t="shared" si="307"/>
        <v>0</v>
      </c>
      <c r="OL78" s="6">
        <f t="shared" si="307"/>
        <v>0</v>
      </c>
      <c r="OM78" s="6">
        <f t="shared" si="307"/>
        <v>0</v>
      </c>
      <c r="ON78" s="6">
        <f t="shared" si="307"/>
        <v>0</v>
      </c>
      <c r="OO78" s="6">
        <f t="shared" si="307"/>
        <v>0</v>
      </c>
      <c r="OP78" s="6">
        <f t="shared" si="307"/>
        <v>0</v>
      </c>
      <c r="OQ78" s="6">
        <f t="shared" si="307"/>
        <v>0</v>
      </c>
      <c r="OR78" s="6">
        <f t="shared" si="307"/>
        <v>0</v>
      </c>
      <c r="OS78" s="6">
        <f t="shared" si="307"/>
        <v>0</v>
      </c>
      <c r="OT78" s="6">
        <f t="shared" si="307"/>
        <v>0</v>
      </c>
      <c r="OU78" s="6">
        <f t="shared" si="307"/>
        <v>0</v>
      </c>
      <c r="OV78" s="6">
        <f t="shared" si="307"/>
        <v>0</v>
      </c>
      <c r="OW78" s="6">
        <f t="shared" si="307"/>
        <v>0</v>
      </c>
      <c r="OX78" s="6">
        <f t="shared" si="307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08">SUM(PE67, -PE74)</f>
        <v>0</v>
      </c>
      <c r="PF78" s="6">
        <f t="shared" si="308"/>
        <v>0</v>
      </c>
      <c r="PG78" s="6">
        <f t="shared" si="308"/>
        <v>0</v>
      </c>
      <c r="PH78" s="6">
        <f t="shared" si="308"/>
        <v>0</v>
      </c>
      <c r="PI78" s="6">
        <f t="shared" si="308"/>
        <v>0</v>
      </c>
      <c r="PJ78" s="6">
        <f t="shared" si="308"/>
        <v>0</v>
      </c>
      <c r="PK78" s="6">
        <f t="shared" si="308"/>
        <v>0</v>
      </c>
      <c r="PL78" s="6">
        <f t="shared" si="308"/>
        <v>0</v>
      </c>
      <c r="PM78" s="6">
        <f t="shared" si="308"/>
        <v>0</v>
      </c>
      <c r="PN78" s="6">
        <f t="shared" si="308"/>
        <v>0</v>
      </c>
      <c r="PO78" s="6">
        <f t="shared" si="308"/>
        <v>0</v>
      </c>
      <c r="PP78" s="6">
        <f t="shared" si="308"/>
        <v>0</v>
      </c>
      <c r="PQ78" s="6">
        <f t="shared" si="308"/>
        <v>0</v>
      </c>
      <c r="PR78" s="6">
        <f t="shared" si="308"/>
        <v>0</v>
      </c>
      <c r="PS78" s="6">
        <f t="shared" si="308"/>
        <v>0</v>
      </c>
      <c r="PT78" s="6">
        <f t="shared" si="308"/>
        <v>0</v>
      </c>
      <c r="PU78" s="6">
        <f t="shared" si="308"/>
        <v>0</v>
      </c>
      <c r="PV78" s="6">
        <f t="shared" si="308"/>
        <v>0</v>
      </c>
      <c r="PW78" s="6">
        <f t="shared" si="308"/>
        <v>0</v>
      </c>
      <c r="PX78" s="6">
        <f t="shared" si="308"/>
        <v>0</v>
      </c>
      <c r="PY78" s="6">
        <f t="shared" si="308"/>
        <v>0</v>
      </c>
      <c r="PZ78" s="6">
        <f t="shared" si="308"/>
        <v>0</v>
      </c>
      <c r="QA78" s="6">
        <f t="shared" si="308"/>
        <v>0</v>
      </c>
      <c r="QB78" s="6">
        <f t="shared" si="308"/>
        <v>0</v>
      </c>
      <c r="QC78" s="6">
        <f t="shared" si="308"/>
        <v>0</v>
      </c>
      <c r="QD78" s="6">
        <f t="shared" si="308"/>
        <v>0</v>
      </c>
      <c r="QE78" s="6">
        <f t="shared" si="308"/>
        <v>0</v>
      </c>
      <c r="QF78" s="6">
        <f t="shared" si="308"/>
        <v>0</v>
      </c>
      <c r="QG78" s="6">
        <f t="shared" si="308"/>
        <v>0</v>
      </c>
      <c r="QH78" s="6">
        <f t="shared" si="308"/>
        <v>0</v>
      </c>
      <c r="QI78" s="6">
        <f t="shared" si="308"/>
        <v>0</v>
      </c>
      <c r="QJ78" s="6">
        <f t="shared" si="308"/>
        <v>0</v>
      </c>
      <c r="QK78" s="6">
        <f t="shared" si="308"/>
        <v>0</v>
      </c>
      <c r="QL78" s="6">
        <f t="shared" si="308"/>
        <v>0</v>
      </c>
      <c r="QM78" s="6">
        <f t="shared" si="308"/>
        <v>0</v>
      </c>
      <c r="QN78" s="6">
        <f t="shared" si="308"/>
        <v>0</v>
      </c>
      <c r="QO78" s="6">
        <f t="shared" si="308"/>
        <v>0</v>
      </c>
      <c r="QP78" s="6">
        <f t="shared" si="308"/>
        <v>0</v>
      </c>
      <c r="QQ78" s="6">
        <f t="shared" si="308"/>
        <v>0</v>
      </c>
      <c r="QR78" s="6">
        <f t="shared" si="308"/>
        <v>0</v>
      </c>
      <c r="QS78" s="6">
        <f t="shared" si="308"/>
        <v>0</v>
      </c>
      <c r="QT78" s="6">
        <f t="shared" si="308"/>
        <v>0</v>
      </c>
      <c r="QU78" s="6">
        <f t="shared" si="308"/>
        <v>0</v>
      </c>
      <c r="QV78" s="6">
        <f t="shared" si="308"/>
        <v>0</v>
      </c>
      <c r="QW78" s="6">
        <f t="shared" si="308"/>
        <v>0</v>
      </c>
      <c r="QX78" s="6">
        <f t="shared" si="308"/>
        <v>0</v>
      </c>
      <c r="QY78" s="6">
        <f t="shared" si="308"/>
        <v>0</v>
      </c>
      <c r="QZ78" s="6">
        <f t="shared" si="308"/>
        <v>0</v>
      </c>
      <c r="RA78" s="6">
        <f t="shared" si="308"/>
        <v>0</v>
      </c>
      <c r="RB78" s="6">
        <f t="shared" si="308"/>
        <v>0</v>
      </c>
      <c r="RC78" s="6">
        <f t="shared" si="308"/>
        <v>0</v>
      </c>
      <c r="RD78" s="6">
        <f t="shared" si="308"/>
        <v>0</v>
      </c>
      <c r="RE78" s="6">
        <f t="shared" si="308"/>
        <v>0</v>
      </c>
      <c r="RF78" s="6">
        <f t="shared" si="308"/>
        <v>0</v>
      </c>
      <c r="RG78" s="6">
        <f t="shared" si="308"/>
        <v>0</v>
      </c>
      <c r="RH78" s="6">
        <f t="shared" si="308"/>
        <v>0</v>
      </c>
      <c r="RI78" s="6">
        <f t="shared" si="308"/>
        <v>0</v>
      </c>
      <c r="RJ78" s="6">
        <f t="shared" si="308"/>
        <v>0</v>
      </c>
      <c r="RK78" s="6">
        <f t="shared" si="308"/>
        <v>0</v>
      </c>
      <c r="RL78" s="6">
        <f t="shared" si="308"/>
        <v>0</v>
      </c>
      <c r="RM78" s="6">
        <f t="shared" si="308"/>
        <v>0</v>
      </c>
      <c r="RN78" s="6">
        <f t="shared" si="308"/>
        <v>0</v>
      </c>
      <c r="RO78" s="6">
        <f t="shared" si="308"/>
        <v>0</v>
      </c>
      <c r="RP78" s="6">
        <f t="shared" si="308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11" t="s">
        <v>70</v>
      </c>
      <c r="NF79" s="111" t="s">
        <v>70</v>
      </c>
      <c r="NG79" s="116" t="s">
        <v>46</v>
      </c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09">SUM(FK53, -FK57)</f>
        <v>0.35099999999999998</v>
      </c>
      <c r="FL80" s="140">
        <f t="shared" si="309"/>
        <v>0.36620000000000003</v>
      </c>
      <c r="FM80" s="114">
        <f t="shared" si="309"/>
        <v>0.35860000000000003</v>
      </c>
      <c r="FN80" s="173">
        <f t="shared" si="309"/>
        <v>0.35160000000000002</v>
      </c>
      <c r="FO80" s="140">
        <f t="shared" si="309"/>
        <v>0.36059999999999998</v>
      </c>
      <c r="FP80" s="114">
        <f t="shared" si="309"/>
        <v>0.35639999999999994</v>
      </c>
      <c r="FQ80" s="173">
        <f t="shared" si="309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0">SUM(HS51, -HS55)</f>
        <v>0.2833</v>
      </c>
      <c r="HT80" s="173">
        <f t="shared" si="310"/>
        <v>0.2923</v>
      </c>
      <c r="HU80" s="140">
        <f t="shared" si="310"/>
        <v>0.31230000000000002</v>
      </c>
      <c r="HV80" s="114">
        <f t="shared" si="310"/>
        <v>0.30420000000000003</v>
      </c>
      <c r="HW80" s="173">
        <f t="shared" si="310"/>
        <v>0.28759999999999997</v>
      </c>
      <c r="HX80" s="140">
        <f t="shared" si="310"/>
        <v>0.30209999999999998</v>
      </c>
      <c r="HY80" s="114">
        <f t="shared" si="310"/>
        <v>0.31420000000000003</v>
      </c>
      <c r="HZ80" s="173">
        <f t="shared" si="310"/>
        <v>0.31240000000000001</v>
      </c>
      <c r="IA80" s="140">
        <f t="shared" si="310"/>
        <v>0.31269999999999998</v>
      </c>
      <c r="IB80" s="114">
        <f t="shared" si="310"/>
        <v>0.3095</v>
      </c>
      <c r="IC80" s="173">
        <f t="shared" si="310"/>
        <v>0.29219999999999996</v>
      </c>
      <c r="ID80" s="217">
        <f t="shared" ref="ID80:II80" si="311">SUM(ID51, -ID56)</f>
        <v>0.29849999999999999</v>
      </c>
      <c r="IE80" s="15">
        <f t="shared" si="311"/>
        <v>0.32150000000000001</v>
      </c>
      <c r="IF80" s="173">
        <f t="shared" si="311"/>
        <v>0.30320000000000003</v>
      </c>
      <c r="IG80" s="217">
        <f t="shared" si="311"/>
        <v>0.31440000000000001</v>
      </c>
      <c r="IH80" s="15">
        <f t="shared" si="311"/>
        <v>0.32719999999999999</v>
      </c>
      <c r="II80" s="173">
        <f t="shared" si="311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12">SUM(IR55, -IR58)</f>
        <v>0.30959999999999999</v>
      </c>
      <c r="IS80" s="227">
        <f t="shared" si="312"/>
        <v>0.31339999999999996</v>
      </c>
      <c r="IT80" s="212">
        <f t="shared" si="312"/>
        <v>0.31009999999999999</v>
      </c>
      <c r="IU80" s="229">
        <f t="shared" si="312"/>
        <v>0.31190000000000001</v>
      </c>
      <c r="IV80" s="160">
        <f t="shared" si="312"/>
        <v>0.31709999999999999</v>
      </c>
      <c r="IW80" s="201">
        <f t="shared" si="312"/>
        <v>0.32289999999999996</v>
      </c>
      <c r="IX80" s="181">
        <f t="shared" si="312"/>
        <v>0.3362</v>
      </c>
      <c r="IY80" s="160">
        <f t="shared" si="312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13">SUM(JH56, -JH58)</f>
        <v>0.30030000000000001</v>
      </c>
      <c r="JI80" s="201">
        <f t="shared" si="313"/>
        <v>0.30819999999999997</v>
      </c>
      <c r="JJ80" s="181">
        <f t="shared" si="313"/>
        <v>0.29730000000000001</v>
      </c>
      <c r="JK80" s="160">
        <f t="shared" si="313"/>
        <v>0.31090000000000001</v>
      </c>
      <c r="JL80" s="201">
        <f t="shared" si="313"/>
        <v>0.31180000000000002</v>
      </c>
      <c r="JM80" s="169">
        <f t="shared" si="313"/>
        <v>0.32879999999999998</v>
      </c>
      <c r="JN80" s="109">
        <f t="shared" si="313"/>
        <v>0.31029999999999996</v>
      </c>
      <c r="JO80" s="109">
        <f t="shared" si="313"/>
        <v>0.3347</v>
      </c>
      <c r="JP80" s="109">
        <f t="shared" si="313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14">SUM(KJ51, -KJ55)</f>
        <v>0.34109999999999996</v>
      </c>
      <c r="KK80" s="114">
        <f t="shared" si="314"/>
        <v>0.31419999999999998</v>
      </c>
      <c r="KL80" s="173">
        <f t="shared" si="314"/>
        <v>0.3201</v>
      </c>
      <c r="KM80" s="140">
        <f t="shared" si="314"/>
        <v>0.32219999999999999</v>
      </c>
      <c r="KN80" s="114">
        <f t="shared" si="314"/>
        <v>0.3115</v>
      </c>
      <c r="KO80" s="173">
        <f t="shared" si="314"/>
        <v>0.30430000000000001</v>
      </c>
      <c r="KP80" s="140">
        <f t="shared" si="314"/>
        <v>0.2944</v>
      </c>
      <c r="KQ80" s="114">
        <f t="shared" si="314"/>
        <v>0.29260000000000003</v>
      </c>
      <c r="KR80" s="173">
        <f t="shared" si="314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14">
        <f>SUM(NE52, -NE56)</f>
        <v>0.1971</v>
      </c>
      <c r="NF80" s="114">
        <f>SUM(NF52, -NF56)</f>
        <v>0.21329999999999999</v>
      </c>
      <c r="NG80" s="240">
        <f>SUM(NG52, -NG56)</f>
        <v>0.1895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16" t="s">
        <v>46</v>
      </c>
      <c r="NF81" s="116" t="s">
        <v>46</v>
      </c>
      <c r="NG81" s="113" t="s">
        <v>38</v>
      </c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15">SUM(Q52, -Q56)</f>
        <v>0.107</v>
      </c>
      <c r="R82" s="170">
        <f t="shared" si="315"/>
        <v>0.11929999999999999</v>
      </c>
      <c r="S82" s="219">
        <f t="shared" si="315"/>
        <v>0.1293</v>
      </c>
      <c r="T82" s="87">
        <f t="shared" si="315"/>
        <v>0.13999999999999999</v>
      </c>
      <c r="U82" s="144">
        <f t="shared" si="315"/>
        <v>9.820000000000001E-2</v>
      </c>
      <c r="V82" s="219">
        <f t="shared" si="315"/>
        <v>0.1032</v>
      </c>
      <c r="W82" s="87">
        <f t="shared" si="315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16">SUM(BE52, -BE56)</f>
        <v>0.23449999999999999</v>
      </c>
      <c r="BF82" s="140">
        <f t="shared" si="316"/>
        <v>0.22810000000000002</v>
      </c>
      <c r="BG82" s="114">
        <f t="shared" si="316"/>
        <v>0.21359999999999998</v>
      </c>
      <c r="BH82" s="173">
        <f t="shared" si="316"/>
        <v>0.19950000000000001</v>
      </c>
      <c r="BI82" s="140">
        <f t="shared" si="316"/>
        <v>0.1976</v>
      </c>
      <c r="BJ82" s="114">
        <f t="shared" si="316"/>
        <v>0.2019</v>
      </c>
      <c r="BK82" s="173">
        <f t="shared" si="316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17">SUM(CD55, -CD58)</f>
        <v>0.19339999999999999</v>
      </c>
      <c r="CE82" s="142">
        <f t="shared" si="317"/>
        <v>0.1938</v>
      </c>
      <c r="CF82" s="112">
        <f t="shared" si="317"/>
        <v>0.18729999999999999</v>
      </c>
      <c r="CG82" s="172">
        <f t="shared" si="317"/>
        <v>0.1948</v>
      </c>
      <c r="CH82" s="142">
        <f t="shared" si="317"/>
        <v>0.19270000000000001</v>
      </c>
      <c r="CI82" s="112">
        <f t="shared" si="317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18">SUM(DT53, -DT57)</f>
        <v>0.3422</v>
      </c>
      <c r="DU82" s="160">
        <f t="shared" si="318"/>
        <v>0.3332</v>
      </c>
      <c r="DV82" s="201">
        <f t="shared" si="318"/>
        <v>0.30959999999999999</v>
      </c>
      <c r="DW82" s="181">
        <f t="shared" si="318"/>
        <v>0.3236</v>
      </c>
      <c r="DX82" s="201">
        <f t="shared" si="318"/>
        <v>0.30349999999999999</v>
      </c>
      <c r="DY82" s="110">
        <f t="shared" si="318"/>
        <v>0.27749999999999997</v>
      </c>
      <c r="DZ82" s="109">
        <f t="shared" si="318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19">SUM(EK53, -EK57)</f>
        <v>0.29409999999999997</v>
      </c>
      <c r="EL82" s="109">
        <f t="shared" si="319"/>
        <v>0.31609999999999999</v>
      </c>
      <c r="EM82" s="169">
        <f t="shared" si="319"/>
        <v>0.27789999999999998</v>
      </c>
      <c r="EN82" s="147">
        <f t="shared" si="319"/>
        <v>0.30230000000000001</v>
      </c>
      <c r="EO82" s="109">
        <f t="shared" si="319"/>
        <v>0.30509999999999998</v>
      </c>
      <c r="EP82" s="169">
        <f t="shared" si="319"/>
        <v>0.31040000000000001</v>
      </c>
      <c r="EQ82" s="147">
        <f t="shared" si="319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0">SUM(HH53, -HH57)</f>
        <v>0.28160000000000002</v>
      </c>
      <c r="HI82" s="140">
        <f t="shared" si="320"/>
        <v>0.32190000000000002</v>
      </c>
      <c r="HJ82" s="114">
        <f t="shared" si="320"/>
        <v>0.30790000000000001</v>
      </c>
      <c r="HK82" s="173">
        <f t="shared" si="320"/>
        <v>0.29680000000000001</v>
      </c>
      <c r="HL82" s="147">
        <f t="shared" si="320"/>
        <v>0.29410000000000003</v>
      </c>
      <c r="HM82" s="114">
        <f t="shared" si="320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1">SUM(HR54, -HR58)</f>
        <v>0.27639999999999998</v>
      </c>
      <c r="HS82" s="201">
        <f t="shared" si="321"/>
        <v>0.27979999999999999</v>
      </c>
      <c r="HT82" s="181">
        <f t="shared" si="321"/>
        <v>0.29020000000000001</v>
      </c>
      <c r="HU82" s="160">
        <f t="shared" si="321"/>
        <v>0.29309999999999997</v>
      </c>
      <c r="HV82" s="201">
        <f t="shared" si="321"/>
        <v>0.28459999999999996</v>
      </c>
      <c r="HW82" s="181">
        <f t="shared" si="321"/>
        <v>0.26989999999999997</v>
      </c>
      <c r="HX82" s="160">
        <f t="shared" si="321"/>
        <v>0.28270000000000001</v>
      </c>
      <c r="HY82" s="201">
        <f t="shared" si="321"/>
        <v>0.28739999999999999</v>
      </c>
      <c r="HZ82" s="169">
        <f t="shared" si="321"/>
        <v>0.30249999999999999</v>
      </c>
      <c r="IA82" s="147">
        <f t="shared" si="321"/>
        <v>0.28799999999999998</v>
      </c>
      <c r="IB82" s="109">
        <f t="shared" si="321"/>
        <v>0.28660000000000002</v>
      </c>
      <c r="IC82" s="181">
        <f t="shared" si="321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22">SUM(KH51, -KH54)</f>
        <v>0.32540000000000002</v>
      </c>
      <c r="KI82" s="173">
        <f t="shared" si="322"/>
        <v>0.32239999999999996</v>
      </c>
      <c r="KJ82" s="140">
        <f t="shared" si="322"/>
        <v>0.31499999999999995</v>
      </c>
      <c r="KK82" s="114">
        <f t="shared" si="322"/>
        <v>0.28539999999999999</v>
      </c>
      <c r="KL82" s="173">
        <f t="shared" si="322"/>
        <v>0.28209999999999996</v>
      </c>
      <c r="KM82" s="142">
        <f t="shared" si="322"/>
        <v>0.30130000000000001</v>
      </c>
      <c r="KN82" s="201">
        <f t="shared" si="322"/>
        <v>0.27290000000000003</v>
      </c>
      <c r="KO82" s="173">
        <f t="shared" si="322"/>
        <v>0.28079999999999999</v>
      </c>
      <c r="KP82" s="140">
        <f t="shared" si="322"/>
        <v>0.27640000000000003</v>
      </c>
      <c r="KQ82" s="114">
        <f t="shared" si="322"/>
        <v>0.28710000000000002</v>
      </c>
      <c r="KR82" s="173">
        <f t="shared" si="322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40">
        <f>SUM(NE53, -NE56)</f>
        <v>0.19090000000000001</v>
      </c>
      <c r="NF82" s="240">
        <f>SUM(NF53, -NF56)</f>
        <v>0.19819999999999999</v>
      </c>
      <c r="NG82" s="112">
        <f>SUM(NG54, -NG58)</f>
        <v>0.18009999999999998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13" t="s">
        <v>38</v>
      </c>
      <c r="NF83" s="113" t="s">
        <v>38</v>
      </c>
      <c r="NG83" s="111" t="s">
        <v>70</v>
      </c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23">SUM(BE52, -BE55)</f>
        <v>0.2238</v>
      </c>
      <c r="BF84" s="140">
        <f t="shared" si="323"/>
        <v>0.22100000000000003</v>
      </c>
      <c r="BG84" s="114">
        <f t="shared" si="323"/>
        <v>0.2127</v>
      </c>
      <c r="BH84" s="173">
        <f t="shared" si="323"/>
        <v>0.19350000000000001</v>
      </c>
      <c r="BI84" s="140">
        <f t="shared" si="323"/>
        <v>0.18340000000000001</v>
      </c>
      <c r="BJ84" s="114">
        <f t="shared" si="323"/>
        <v>0.19309999999999999</v>
      </c>
      <c r="BK84" s="173">
        <f t="shared" si="323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24">SUM(DS54, -DS57)</f>
        <v>0.31369999999999998</v>
      </c>
      <c r="DT84" s="170">
        <f t="shared" si="324"/>
        <v>0.33260000000000001</v>
      </c>
      <c r="DU84" s="138">
        <f t="shared" si="324"/>
        <v>0.318</v>
      </c>
      <c r="DV84" s="110">
        <f t="shared" si="324"/>
        <v>0.29580000000000001</v>
      </c>
      <c r="DW84" s="170">
        <f t="shared" si="324"/>
        <v>0.3145</v>
      </c>
      <c r="DX84" s="110">
        <f t="shared" si="324"/>
        <v>0.29530000000000001</v>
      </c>
      <c r="DY84" s="109">
        <f t="shared" si="324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25">SUM(EC73, -EC80)</f>
        <v>0</v>
      </c>
      <c r="ED84" s="6">
        <f t="shared" si="325"/>
        <v>0</v>
      </c>
      <c r="EE84" s="6">
        <f t="shared" si="325"/>
        <v>0</v>
      </c>
      <c r="EF84" s="6">
        <f t="shared" si="325"/>
        <v>0</v>
      </c>
      <c r="EG84" s="6">
        <f t="shared" si="325"/>
        <v>0</v>
      </c>
      <c r="EH84" s="6">
        <f t="shared" si="325"/>
        <v>0</v>
      </c>
      <c r="EI84" s="6">
        <f t="shared" si="325"/>
        <v>0</v>
      </c>
      <c r="EK84" s="138">
        <f t="shared" ref="EK84:ES84" si="326">SUM(EK54, -EK57)</f>
        <v>0.27239999999999998</v>
      </c>
      <c r="EL84" s="110">
        <f t="shared" si="326"/>
        <v>0.2974</v>
      </c>
      <c r="EM84" s="170">
        <f t="shared" si="326"/>
        <v>0.25990000000000002</v>
      </c>
      <c r="EN84" s="138">
        <f t="shared" si="326"/>
        <v>0.27800000000000002</v>
      </c>
      <c r="EO84" s="110">
        <f t="shared" si="326"/>
        <v>0.29089999999999999</v>
      </c>
      <c r="EP84" s="170">
        <f t="shared" si="326"/>
        <v>0.27529999999999999</v>
      </c>
      <c r="EQ84" s="138">
        <f t="shared" si="326"/>
        <v>0.26890000000000003</v>
      </c>
      <c r="ER84" s="110">
        <f t="shared" si="326"/>
        <v>0.27149999999999996</v>
      </c>
      <c r="ES84" s="170">
        <f t="shared" si="326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27">SUM(GV73, -GV80)</f>
        <v>0</v>
      </c>
      <c r="GW84" s="6">
        <f t="shared" si="327"/>
        <v>0</v>
      </c>
      <c r="GX84" s="6">
        <f t="shared" si="327"/>
        <v>0</v>
      </c>
      <c r="GY84" s="6">
        <f t="shared" si="327"/>
        <v>0</v>
      </c>
      <c r="GZ84" s="6">
        <f t="shared" si="327"/>
        <v>0</v>
      </c>
      <c r="HA84" s="6">
        <f t="shared" si="327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28">SUM(HI54, -HI57)</f>
        <v>0.29370000000000002</v>
      </c>
      <c r="HJ84" s="109">
        <f t="shared" si="328"/>
        <v>0.29149999999999998</v>
      </c>
      <c r="HK84" s="169">
        <f t="shared" si="328"/>
        <v>0.28470000000000001</v>
      </c>
      <c r="HL84" s="140">
        <f t="shared" si="328"/>
        <v>0.28700000000000003</v>
      </c>
      <c r="HM84" s="109">
        <f t="shared" si="328"/>
        <v>0.27929999999999999</v>
      </c>
      <c r="HN84" s="169">
        <f t="shared" si="328"/>
        <v>0.26890000000000003</v>
      </c>
      <c r="HO84" s="147">
        <f t="shared" si="328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29">SUM(HW54, -HW57)</f>
        <v>0.25600000000000001</v>
      </c>
      <c r="HX84" s="147">
        <f t="shared" si="329"/>
        <v>0.26979999999999998</v>
      </c>
      <c r="HY84" s="109">
        <f t="shared" si="329"/>
        <v>0.2732</v>
      </c>
      <c r="HZ84" s="181">
        <f t="shared" si="329"/>
        <v>0.28079999999999999</v>
      </c>
      <c r="IA84" s="160">
        <f t="shared" si="329"/>
        <v>0.2797</v>
      </c>
      <c r="IB84" s="201">
        <f t="shared" si="329"/>
        <v>0.2767</v>
      </c>
      <c r="IC84" s="169">
        <f t="shared" si="329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0">SUM(KE51, -KE53)</f>
        <v>0.33289999999999997</v>
      </c>
      <c r="KF84" s="172">
        <f t="shared" si="330"/>
        <v>0.31779999999999997</v>
      </c>
      <c r="KG84" s="142">
        <f t="shared" si="330"/>
        <v>0.32579999999999998</v>
      </c>
      <c r="KH84" s="112">
        <f t="shared" si="330"/>
        <v>0.31310000000000004</v>
      </c>
      <c r="KI84" s="172">
        <f t="shared" si="330"/>
        <v>0.31859999999999999</v>
      </c>
      <c r="KJ84" s="142">
        <f t="shared" si="330"/>
        <v>0.3044</v>
      </c>
      <c r="KK84" s="112">
        <f t="shared" si="330"/>
        <v>0.27949999999999997</v>
      </c>
      <c r="KL84" s="172">
        <f t="shared" si="330"/>
        <v>0.28209999999999996</v>
      </c>
      <c r="KM84" s="140">
        <f t="shared" si="330"/>
        <v>0.29209999999999997</v>
      </c>
      <c r="KN84" s="112">
        <f t="shared" si="330"/>
        <v>0.27160000000000001</v>
      </c>
      <c r="KO84" s="172">
        <f t="shared" si="330"/>
        <v>0.27790000000000004</v>
      </c>
      <c r="KP84" s="142">
        <f t="shared" si="330"/>
        <v>0.26840000000000003</v>
      </c>
      <c r="KQ84" s="112">
        <f t="shared" si="330"/>
        <v>0.28200000000000003</v>
      </c>
      <c r="KR84" s="181">
        <f t="shared" si="330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1">SUM(LV54, -LV57)</f>
        <v>0.1898</v>
      </c>
      <c r="LW84" s="140">
        <f t="shared" si="331"/>
        <v>0.18869999999999998</v>
      </c>
      <c r="LX84" s="114">
        <f t="shared" si="331"/>
        <v>0.19289999999999999</v>
      </c>
      <c r="LY84" s="173">
        <f t="shared" si="331"/>
        <v>0.1925</v>
      </c>
      <c r="LZ84" s="140">
        <f t="shared" si="331"/>
        <v>0.17299999999999999</v>
      </c>
      <c r="MA84" s="114">
        <f t="shared" si="331"/>
        <v>0.18640000000000001</v>
      </c>
      <c r="MB84" s="173">
        <f t="shared" si="331"/>
        <v>0.17519999999999999</v>
      </c>
      <c r="MC84" s="140">
        <f t="shared" ref="MC84:MH84" si="332">SUM(MC54, -MC57)</f>
        <v>0.18330000000000002</v>
      </c>
      <c r="MD84" s="114">
        <f t="shared" si="332"/>
        <v>0.19929999999999998</v>
      </c>
      <c r="ME84" s="173">
        <f t="shared" si="332"/>
        <v>0.19209999999999999</v>
      </c>
      <c r="MF84" s="140">
        <f t="shared" si="332"/>
        <v>0.193</v>
      </c>
      <c r="MG84" s="114">
        <f t="shared" si="332"/>
        <v>0.19389999999999999</v>
      </c>
      <c r="MH84" s="173">
        <f t="shared" si="332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12">
        <f>SUM(NE54, -NE58)</f>
        <v>0.16259999999999999</v>
      </c>
      <c r="NF84" s="112">
        <f>SUM(NF54, -NF58)</f>
        <v>0.17699999999999999</v>
      </c>
      <c r="NG84" s="114">
        <f>SUM(NG53, -NG56)</f>
        <v>0.1782</v>
      </c>
      <c r="NH84" s="6">
        <f t="shared" ref="NG84:OX84" si="333">SUM(NH73, -NH80)</f>
        <v>0</v>
      </c>
      <c r="NI84" s="6">
        <f t="shared" si="333"/>
        <v>0</v>
      </c>
      <c r="NJ84" s="6">
        <f t="shared" si="333"/>
        <v>0</v>
      </c>
      <c r="NK84" s="6">
        <f t="shared" si="333"/>
        <v>0</v>
      </c>
      <c r="NL84" s="6">
        <f t="shared" si="333"/>
        <v>0</v>
      </c>
      <c r="NM84" s="6">
        <f t="shared" si="333"/>
        <v>0</v>
      </c>
      <c r="NN84" s="6">
        <f t="shared" si="333"/>
        <v>0</v>
      </c>
      <c r="NO84" s="6">
        <f t="shared" si="333"/>
        <v>0</v>
      </c>
      <c r="NP84" s="6">
        <f t="shared" si="333"/>
        <v>0</v>
      </c>
      <c r="NQ84" s="6">
        <f t="shared" si="333"/>
        <v>0</v>
      </c>
      <c r="NR84" s="6">
        <f t="shared" si="333"/>
        <v>0</v>
      </c>
      <c r="NS84" s="6">
        <f t="shared" si="333"/>
        <v>0</v>
      </c>
      <c r="NT84" s="6">
        <f t="shared" si="333"/>
        <v>0</v>
      </c>
      <c r="NU84" s="6">
        <f t="shared" si="333"/>
        <v>0</v>
      </c>
      <c r="NV84" s="6">
        <f t="shared" si="333"/>
        <v>0</v>
      </c>
      <c r="NW84" s="6">
        <f t="shared" si="333"/>
        <v>0</v>
      </c>
      <c r="NX84" s="6">
        <f t="shared" si="333"/>
        <v>0</v>
      </c>
      <c r="NY84" s="6">
        <f t="shared" si="333"/>
        <v>0</v>
      </c>
      <c r="NZ84" s="6">
        <f t="shared" si="333"/>
        <v>0</v>
      </c>
      <c r="OA84" s="6">
        <f t="shared" si="333"/>
        <v>0</v>
      </c>
      <c r="OB84" s="6">
        <f t="shared" si="333"/>
        <v>0</v>
      </c>
      <c r="OC84" s="6">
        <f t="shared" si="333"/>
        <v>0</v>
      </c>
      <c r="OD84" s="6">
        <f t="shared" si="333"/>
        <v>0</v>
      </c>
      <c r="OE84" s="6">
        <f t="shared" si="333"/>
        <v>0</v>
      </c>
      <c r="OF84" s="6">
        <f t="shared" si="333"/>
        <v>0</v>
      </c>
      <c r="OG84" s="6">
        <f t="shared" si="333"/>
        <v>0</v>
      </c>
      <c r="OH84" s="6">
        <f t="shared" si="333"/>
        <v>0</v>
      </c>
      <c r="OI84" s="6">
        <f t="shared" si="333"/>
        <v>0</v>
      </c>
      <c r="OJ84" s="6">
        <f t="shared" si="333"/>
        <v>0</v>
      </c>
      <c r="OK84" s="6">
        <f t="shared" si="333"/>
        <v>0</v>
      </c>
      <c r="OL84" s="6">
        <f t="shared" si="333"/>
        <v>0</v>
      </c>
      <c r="OM84" s="6">
        <f t="shared" si="333"/>
        <v>0</v>
      </c>
      <c r="ON84" s="6">
        <f t="shared" si="333"/>
        <v>0</v>
      </c>
      <c r="OO84" s="6">
        <f t="shared" si="333"/>
        <v>0</v>
      </c>
      <c r="OP84" s="6">
        <f t="shared" si="333"/>
        <v>0</v>
      </c>
      <c r="OQ84" s="6">
        <f t="shared" si="333"/>
        <v>0</v>
      </c>
      <c r="OR84" s="6">
        <f t="shared" si="333"/>
        <v>0</v>
      </c>
      <c r="OS84" s="6">
        <f t="shared" si="333"/>
        <v>0</v>
      </c>
      <c r="OT84" s="6">
        <f t="shared" si="333"/>
        <v>0</v>
      </c>
      <c r="OU84" s="6">
        <f t="shared" si="333"/>
        <v>0</v>
      </c>
      <c r="OV84" s="6">
        <f t="shared" si="333"/>
        <v>0</v>
      </c>
      <c r="OW84" s="6">
        <f t="shared" si="333"/>
        <v>0</v>
      </c>
      <c r="OX84" s="6">
        <f t="shared" si="333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34">SUM(PE73, -PE80)</f>
        <v>0</v>
      </c>
      <c r="PF84" s="6">
        <f t="shared" si="334"/>
        <v>0</v>
      </c>
      <c r="PG84" s="6">
        <f t="shared" si="334"/>
        <v>0</v>
      </c>
      <c r="PH84" s="6">
        <f t="shared" si="334"/>
        <v>0</v>
      </c>
      <c r="PI84" s="6">
        <f t="shared" si="334"/>
        <v>0</v>
      </c>
      <c r="PJ84" s="6">
        <f t="shared" si="334"/>
        <v>0</v>
      </c>
      <c r="PK84" s="6">
        <f t="shared" si="334"/>
        <v>0</v>
      </c>
      <c r="PL84" s="6">
        <f t="shared" si="334"/>
        <v>0</v>
      </c>
      <c r="PM84" s="6">
        <f t="shared" si="334"/>
        <v>0</v>
      </c>
      <c r="PN84" s="6">
        <f t="shared" si="334"/>
        <v>0</v>
      </c>
      <c r="PO84" s="6">
        <f t="shared" si="334"/>
        <v>0</v>
      </c>
      <c r="PP84" s="6">
        <f t="shared" si="334"/>
        <v>0</v>
      </c>
      <c r="PQ84" s="6">
        <f t="shared" si="334"/>
        <v>0</v>
      </c>
      <c r="PR84" s="6">
        <f t="shared" si="334"/>
        <v>0</v>
      </c>
      <c r="PS84" s="6">
        <f t="shared" si="334"/>
        <v>0</v>
      </c>
      <c r="PT84" s="6">
        <f t="shared" si="334"/>
        <v>0</v>
      </c>
      <c r="PU84" s="6">
        <f t="shared" si="334"/>
        <v>0</v>
      </c>
      <c r="PV84" s="6">
        <f t="shared" si="334"/>
        <v>0</v>
      </c>
      <c r="PW84" s="6">
        <f t="shared" si="334"/>
        <v>0</v>
      </c>
      <c r="PX84" s="6">
        <f t="shared" si="334"/>
        <v>0</v>
      </c>
      <c r="PY84" s="6">
        <f t="shared" si="334"/>
        <v>0</v>
      </c>
      <c r="PZ84" s="6">
        <f t="shared" si="334"/>
        <v>0</v>
      </c>
      <c r="QA84" s="6">
        <f t="shared" si="334"/>
        <v>0</v>
      </c>
      <c r="QB84" s="6">
        <f t="shared" si="334"/>
        <v>0</v>
      </c>
      <c r="QC84" s="6">
        <f t="shared" si="334"/>
        <v>0</v>
      </c>
      <c r="QD84" s="6">
        <f t="shared" si="334"/>
        <v>0</v>
      </c>
      <c r="QE84" s="6">
        <f t="shared" si="334"/>
        <v>0</v>
      </c>
      <c r="QF84" s="6">
        <f t="shared" si="334"/>
        <v>0</v>
      </c>
      <c r="QG84" s="6">
        <f t="shared" si="334"/>
        <v>0</v>
      </c>
      <c r="QH84" s="6">
        <f t="shared" si="334"/>
        <v>0</v>
      </c>
      <c r="QI84" s="6">
        <f t="shared" si="334"/>
        <v>0</v>
      </c>
      <c r="QJ84" s="6">
        <f t="shared" si="334"/>
        <v>0</v>
      </c>
      <c r="QK84" s="6">
        <f t="shared" si="334"/>
        <v>0</v>
      </c>
      <c r="QL84" s="6">
        <f t="shared" si="334"/>
        <v>0</v>
      </c>
      <c r="QM84" s="6">
        <f t="shared" si="334"/>
        <v>0</v>
      </c>
      <c r="QN84" s="6">
        <f t="shared" si="334"/>
        <v>0</v>
      </c>
      <c r="QO84" s="6">
        <f t="shared" si="334"/>
        <v>0</v>
      </c>
      <c r="QP84" s="6">
        <f t="shared" si="334"/>
        <v>0</v>
      </c>
      <c r="QQ84" s="6">
        <f t="shared" si="334"/>
        <v>0</v>
      </c>
      <c r="QR84" s="6">
        <f t="shared" si="334"/>
        <v>0</v>
      </c>
      <c r="QS84" s="6">
        <f t="shared" si="334"/>
        <v>0</v>
      </c>
      <c r="QT84" s="6">
        <f t="shared" si="334"/>
        <v>0</v>
      </c>
      <c r="QU84" s="6">
        <f t="shared" si="334"/>
        <v>0</v>
      </c>
      <c r="QV84" s="6">
        <f t="shared" si="334"/>
        <v>0</v>
      </c>
      <c r="QW84" s="6">
        <f t="shared" si="334"/>
        <v>0</v>
      </c>
      <c r="QX84" s="6">
        <f t="shared" si="334"/>
        <v>0</v>
      </c>
      <c r="QY84" s="6">
        <f t="shared" si="334"/>
        <v>0</v>
      </c>
      <c r="QZ84" s="6">
        <f t="shared" si="334"/>
        <v>0</v>
      </c>
      <c r="RA84" s="6">
        <f t="shared" si="334"/>
        <v>0</v>
      </c>
      <c r="RB84" s="6">
        <f t="shared" si="334"/>
        <v>0</v>
      </c>
      <c r="RC84" s="6">
        <f t="shared" si="334"/>
        <v>0</v>
      </c>
      <c r="RD84" s="6">
        <f t="shared" si="334"/>
        <v>0</v>
      </c>
      <c r="RE84" s="6">
        <f t="shared" si="334"/>
        <v>0</v>
      </c>
      <c r="RF84" s="6">
        <f t="shared" si="334"/>
        <v>0</v>
      </c>
      <c r="RG84" s="6">
        <f t="shared" si="334"/>
        <v>0</v>
      </c>
      <c r="RH84" s="6">
        <f t="shared" si="334"/>
        <v>0</v>
      </c>
      <c r="RI84" s="6">
        <f t="shared" si="334"/>
        <v>0</v>
      </c>
      <c r="RJ84" s="6">
        <f t="shared" si="334"/>
        <v>0</v>
      </c>
      <c r="RK84" s="6">
        <f t="shared" si="334"/>
        <v>0</v>
      </c>
      <c r="RL84" s="6">
        <f t="shared" si="334"/>
        <v>0</v>
      </c>
      <c r="RM84" s="6">
        <f t="shared" si="334"/>
        <v>0</v>
      </c>
      <c r="RN84" s="6">
        <f t="shared" si="334"/>
        <v>0</v>
      </c>
      <c r="RO84" s="6">
        <f t="shared" si="334"/>
        <v>0</v>
      </c>
      <c r="RP84" s="6">
        <f t="shared" si="334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17" t="s">
        <v>84</v>
      </c>
      <c r="NF85" s="117" t="s">
        <v>84</v>
      </c>
      <c r="NG85" s="117" t="s">
        <v>84</v>
      </c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35">SUM(BD53, -BD57)</f>
        <v>0.15740000000000001</v>
      </c>
      <c r="BE86" s="170">
        <f t="shared" si="335"/>
        <v>0.2077</v>
      </c>
      <c r="BF86" s="138">
        <f t="shared" si="335"/>
        <v>0.20429999999999998</v>
      </c>
      <c r="BG86" s="110">
        <f t="shared" si="335"/>
        <v>0.19500000000000001</v>
      </c>
      <c r="BH86" s="170">
        <f t="shared" si="335"/>
        <v>0.17849999999999999</v>
      </c>
      <c r="BI86" s="160">
        <f t="shared" si="335"/>
        <v>0.16689999999999999</v>
      </c>
      <c r="BJ86" s="110">
        <f t="shared" si="335"/>
        <v>0.18679999999999999</v>
      </c>
      <c r="BK86" s="170">
        <f t="shared" si="335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36">SUM(BV52, -BV56)</f>
        <v>0.2329</v>
      </c>
      <c r="BW86" s="114">
        <f t="shared" si="336"/>
        <v>0.22009999999999999</v>
      </c>
      <c r="BX86" s="173">
        <f t="shared" si="336"/>
        <v>0.21760000000000002</v>
      </c>
      <c r="BY86" s="217">
        <f t="shared" si="336"/>
        <v>0.25340000000000001</v>
      </c>
      <c r="BZ86" s="15">
        <f t="shared" si="336"/>
        <v>0.24309999999999998</v>
      </c>
      <c r="CA86" s="145">
        <f t="shared" si="336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37">SUM(CR52, -CR56)</f>
        <v>0.20519999999999999</v>
      </c>
      <c r="CS86" s="173">
        <f t="shared" si="337"/>
        <v>0.19850000000000001</v>
      </c>
      <c r="CT86" s="140">
        <f t="shared" si="337"/>
        <v>0.20760000000000001</v>
      </c>
      <c r="CU86" s="114">
        <f t="shared" si="337"/>
        <v>0.2117</v>
      </c>
      <c r="CV86" s="173">
        <f t="shared" si="337"/>
        <v>0.1971</v>
      </c>
      <c r="CW86" s="140">
        <f t="shared" si="337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38">SUM(HP54, -HP57)</f>
        <v>0.25619999999999998</v>
      </c>
      <c r="HQ86" s="169">
        <f t="shared" si="338"/>
        <v>0.2442</v>
      </c>
      <c r="HR86" s="147">
        <f t="shared" si="338"/>
        <v>0.23980000000000001</v>
      </c>
      <c r="HS86" s="109">
        <f t="shared" si="338"/>
        <v>0.2427</v>
      </c>
      <c r="HT86" s="169">
        <f t="shared" si="338"/>
        <v>0.24509999999999998</v>
      </c>
      <c r="HU86" s="147">
        <f t="shared" si="338"/>
        <v>0.25390000000000001</v>
      </c>
      <c r="HV86" s="109">
        <f t="shared" si="338"/>
        <v>0.25409999999999999</v>
      </c>
      <c r="HW86" s="173">
        <f t="shared" ref="HW86:IC86" si="339">SUM(HW51, -HW54)</f>
        <v>0.23859999999999998</v>
      </c>
      <c r="HX86" s="140">
        <f t="shared" si="339"/>
        <v>0.24210000000000001</v>
      </c>
      <c r="HY86" s="114">
        <f t="shared" si="339"/>
        <v>0.25170000000000003</v>
      </c>
      <c r="HZ86" s="173">
        <f t="shared" si="339"/>
        <v>0.2419</v>
      </c>
      <c r="IA86" s="140">
        <f t="shared" si="339"/>
        <v>0.25209999999999999</v>
      </c>
      <c r="IB86" s="114">
        <f t="shared" si="339"/>
        <v>0.2576</v>
      </c>
      <c r="IC86" s="173">
        <f t="shared" si="339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0">SUM(IV54, -IV57)</f>
        <v>0.28839999999999999</v>
      </c>
      <c r="IW86" s="110">
        <f t="shared" si="340"/>
        <v>0.2893</v>
      </c>
      <c r="IX86" s="170">
        <f t="shared" si="340"/>
        <v>0.29009999999999997</v>
      </c>
      <c r="IY86" s="138">
        <f t="shared" si="340"/>
        <v>0.2858</v>
      </c>
      <c r="IZ86" s="110">
        <f t="shared" si="340"/>
        <v>0.28789999999999999</v>
      </c>
      <c r="JA86" s="328">
        <f t="shared" si="340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1">SUM(KI51, -KI52)</f>
        <v>0.28149999999999997</v>
      </c>
      <c r="KJ86" s="160">
        <f t="shared" si="341"/>
        <v>0.2631</v>
      </c>
      <c r="KK86" s="201">
        <f t="shared" si="341"/>
        <v>0.25389999999999996</v>
      </c>
      <c r="KL86" s="181">
        <f t="shared" si="341"/>
        <v>0.26769999999999994</v>
      </c>
      <c r="KM86" s="160">
        <f t="shared" si="341"/>
        <v>0.28970000000000001</v>
      </c>
      <c r="KN86" s="114">
        <f t="shared" si="341"/>
        <v>0.27150000000000002</v>
      </c>
      <c r="KO86" s="181">
        <f t="shared" si="341"/>
        <v>0.26829999999999998</v>
      </c>
      <c r="KP86" s="160">
        <f t="shared" si="341"/>
        <v>0.2581</v>
      </c>
      <c r="KQ86" s="201">
        <f t="shared" si="341"/>
        <v>0.26629999999999998</v>
      </c>
      <c r="KR86" s="172">
        <f t="shared" si="341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42">SUM(MA55, -MA57)</f>
        <v>0.15150000000000002</v>
      </c>
      <c r="MB86" s="173">
        <f t="shared" si="342"/>
        <v>0.15849999999999997</v>
      </c>
      <c r="MC86" s="140">
        <f t="shared" si="342"/>
        <v>0.16170000000000001</v>
      </c>
      <c r="MD86" s="114">
        <f t="shared" si="342"/>
        <v>0.18290000000000001</v>
      </c>
      <c r="ME86" s="173">
        <f t="shared" si="342"/>
        <v>0.18890000000000001</v>
      </c>
      <c r="MF86" s="140">
        <f t="shared" si="342"/>
        <v>0.1804</v>
      </c>
      <c r="MG86" s="114">
        <f t="shared" si="342"/>
        <v>0.18889999999999998</v>
      </c>
      <c r="MH86" s="173">
        <f t="shared" si="342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>SUM(NB55, -NB58)</f>
        <v>0.16399999999999998</v>
      </c>
      <c r="NC86" s="110">
        <f>SUM(NC55, -NC58)</f>
        <v>0.16689999999999999</v>
      </c>
      <c r="ND86" s="170">
        <f>SUM(ND55, -ND58)</f>
        <v>0.1573</v>
      </c>
      <c r="NE86" s="110">
        <f>SUM(NE55, -NE58)</f>
        <v>0.1545</v>
      </c>
      <c r="NF86" s="110">
        <f>SUM(NF55, -NF58)</f>
        <v>0.1681</v>
      </c>
      <c r="NG86" s="110">
        <f>SUM(NG55, -NG58)</f>
        <v>0.17799999999999999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13" t="s">
        <v>41</v>
      </c>
      <c r="NF87" s="113" t="s">
        <v>41</v>
      </c>
      <c r="NG87" s="113" t="s">
        <v>41</v>
      </c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43">SUM(DE52, -DE55)</f>
        <v>0.21659999999999999</v>
      </c>
      <c r="DF88" s="140">
        <f t="shared" si="343"/>
        <v>0.23190000000000002</v>
      </c>
      <c r="DG88" s="114">
        <f t="shared" si="343"/>
        <v>0.23139999999999999</v>
      </c>
      <c r="DH88" s="173">
        <f t="shared" si="343"/>
        <v>0.23710000000000001</v>
      </c>
      <c r="DI88" s="140">
        <f t="shared" si="343"/>
        <v>0.22919999999999999</v>
      </c>
      <c r="DJ88" s="114">
        <f t="shared" si="343"/>
        <v>0.2407</v>
      </c>
      <c r="DK88" s="173">
        <f t="shared" si="343"/>
        <v>0.2074</v>
      </c>
      <c r="DL88" s="114">
        <f t="shared" si="343"/>
        <v>0.214</v>
      </c>
      <c r="DM88" s="114">
        <f t="shared" si="343"/>
        <v>0.19929999999999998</v>
      </c>
      <c r="DN88" s="323">
        <f t="shared" si="343"/>
        <v>0.23680000000000001</v>
      </c>
      <c r="DO88" s="339">
        <f>SUM(DO73, -DO78)</f>
        <v>0</v>
      </c>
      <c r="DP88" s="114">
        <f t="shared" ref="DP88:DU88" si="344">SUM(DP52, -DP55)</f>
        <v>0.25539999999999996</v>
      </c>
      <c r="DQ88" s="173">
        <f t="shared" si="344"/>
        <v>0.22369999999999998</v>
      </c>
      <c r="DR88" s="140">
        <f t="shared" si="344"/>
        <v>0.21279999999999999</v>
      </c>
      <c r="DS88" s="114">
        <f t="shared" si="344"/>
        <v>0.20549999999999999</v>
      </c>
      <c r="DT88" s="173">
        <f t="shared" si="344"/>
        <v>0.21829999999999999</v>
      </c>
      <c r="DU88" s="140">
        <f t="shared" si="344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45">SUM(FP51, -FP53)</f>
        <v>0.24810000000000001</v>
      </c>
      <c r="FQ88" s="172">
        <f t="shared" si="345"/>
        <v>0.27559999999999996</v>
      </c>
      <c r="FR88" s="142">
        <f t="shared" si="345"/>
        <v>0.26170000000000004</v>
      </c>
      <c r="FS88" s="112">
        <f t="shared" si="345"/>
        <v>0.2591</v>
      </c>
      <c r="FT88" s="172">
        <f t="shared" si="345"/>
        <v>0.25209999999999999</v>
      </c>
      <c r="FU88" s="142">
        <f t="shared" si="345"/>
        <v>0.26449999999999996</v>
      </c>
      <c r="FV88" s="112">
        <f t="shared" si="345"/>
        <v>0.25339999999999996</v>
      </c>
      <c r="FW88" s="172">
        <f t="shared" si="345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46">SUM(HR55, -HR58)</f>
        <v>0.2389</v>
      </c>
      <c r="HS88" s="110">
        <f t="shared" si="346"/>
        <v>0.24110000000000001</v>
      </c>
      <c r="HT88" s="170">
        <f t="shared" si="346"/>
        <v>0.24420000000000003</v>
      </c>
      <c r="HU88" s="138">
        <f t="shared" si="346"/>
        <v>0.23569999999999997</v>
      </c>
      <c r="HV88" s="110">
        <f t="shared" si="346"/>
        <v>0.23419999999999999</v>
      </c>
      <c r="HW88" s="170">
        <f t="shared" si="346"/>
        <v>0.22089999999999999</v>
      </c>
      <c r="HX88" s="138">
        <f t="shared" si="346"/>
        <v>0.22269999999999998</v>
      </c>
      <c r="HY88" s="110">
        <f t="shared" si="346"/>
        <v>0.22490000000000002</v>
      </c>
      <c r="HZ88" s="172">
        <f t="shared" si="346"/>
        <v>0.23200000000000001</v>
      </c>
      <c r="IA88" s="142">
        <f t="shared" si="346"/>
        <v>0.22739999999999999</v>
      </c>
      <c r="IB88" s="112">
        <f t="shared" si="346"/>
        <v>0.23470000000000002</v>
      </c>
      <c r="IC88" s="170">
        <f t="shared" si="346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47">SUM(IF56, -IF58)</f>
        <v>0.28499999999999998</v>
      </c>
      <c r="IG88" s="219">
        <f t="shared" si="347"/>
        <v>0.28039999999999998</v>
      </c>
      <c r="IH88" s="87">
        <f t="shared" si="347"/>
        <v>0.28310000000000002</v>
      </c>
      <c r="II88" s="170">
        <f t="shared" si="347"/>
        <v>0.28959999999999997</v>
      </c>
      <c r="IJ88" s="219">
        <f t="shared" si="347"/>
        <v>0.28039999999999998</v>
      </c>
      <c r="IK88" s="87">
        <f t="shared" si="347"/>
        <v>0.28269999999999995</v>
      </c>
      <c r="IL88" s="264">
        <f t="shared" si="347"/>
        <v>0.2868</v>
      </c>
      <c r="IM88" s="138">
        <f t="shared" si="347"/>
        <v>0.2853</v>
      </c>
      <c r="IN88" s="112">
        <f t="shared" si="347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48">SUM(KL56, -KL58)</f>
        <v>0.21889999999999998</v>
      </c>
      <c r="KM88" s="147">
        <f t="shared" si="348"/>
        <v>0.21360000000000001</v>
      </c>
      <c r="KN88" s="109">
        <f t="shared" si="348"/>
        <v>0.20530000000000001</v>
      </c>
      <c r="KO88" s="169">
        <f t="shared" si="348"/>
        <v>0.1915</v>
      </c>
      <c r="KP88" s="147">
        <f t="shared" si="348"/>
        <v>0.19269999999999998</v>
      </c>
      <c r="KQ88" s="109">
        <f t="shared" si="348"/>
        <v>0.19020000000000004</v>
      </c>
      <c r="KR88" s="173">
        <f t="shared" ref="KR88:KZ88" si="349">SUM(KR52, -KR57)</f>
        <v>0.21589999999999998</v>
      </c>
      <c r="KS88" s="140">
        <f t="shared" si="349"/>
        <v>0.18970000000000001</v>
      </c>
      <c r="KT88" s="110">
        <f t="shared" si="349"/>
        <v>0.1862</v>
      </c>
      <c r="KU88" s="173">
        <f t="shared" si="349"/>
        <v>0.17880000000000001</v>
      </c>
      <c r="KV88" s="138">
        <f t="shared" si="349"/>
        <v>0.16270000000000001</v>
      </c>
      <c r="KW88" s="110">
        <f t="shared" si="349"/>
        <v>0.16849999999999998</v>
      </c>
      <c r="KX88" s="170">
        <f t="shared" si="349"/>
        <v>0.17430000000000001</v>
      </c>
      <c r="KY88" s="140">
        <f t="shared" si="349"/>
        <v>0.18430000000000002</v>
      </c>
      <c r="KZ88" s="114">
        <f t="shared" si="349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>SUM(NC54, -NC57)</f>
        <v>0.1149</v>
      </c>
      <c r="ND88" s="173">
        <f>SUM(ND54, -ND57)</f>
        <v>0.1249</v>
      </c>
      <c r="NE88" s="114">
        <f>SUM(NE54, -NE57)</f>
        <v>0.13729999999999998</v>
      </c>
      <c r="NF88" s="114">
        <f>SUM(NF54, -NF57)</f>
        <v>0.15639999999999998</v>
      </c>
      <c r="NG88" s="114">
        <f>SUM(NG54, -NG57)</f>
        <v>0.15359999999999999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17" t="s">
        <v>64</v>
      </c>
      <c r="NF89" s="117" t="s">
        <v>64</v>
      </c>
      <c r="NG89" s="117" t="s">
        <v>64</v>
      </c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50">SUM(CZ53, -CZ56)</f>
        <v>0.19919999999999999</v>
      </c>
      <c r="DA90" s="114">
        <f t="shared" si="350"/>
        <v>0.1968</v>
      </c>
      <c r="DB90" s="173">
        <f t="shared" si="350"/>
        <v>0.19270000000000001</v>
      </c>
      <c r="DC90" s="140">
        <f t="shared" si="350"/>
        <v>0.17620000000000002</v>
      </c>
      <c r="DD90" s="114">
        <f t="shared" si="350"/>
        <v>0.1749</v>
      </c>
      <c r="DE90" s="173">
        <f t="shared" si="35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51">SUM(DH55, -DH58)</f>
        <v>0.18809999999999999</v>
      </c>
      <c r="DI90" s="142">
        <f t="shared" si="351"/>
        <v>0.19260000000000002</v>
      </c>
      <c r="DJ90" s="112">
        <f t="shared" si="351"/>
        <v>0.18720000000000001</v>
      </c>
      <c r="DK90" s="172">
        <f t="shared" si="351"/>
        <v>0.193</v>
      </c>
      <c r="DL90" s="112">
        <f t="shared" si="351"/>
        <v>0.18990000000000001</v>
      </c>
      <c r="DM90" s="112">
        <f t="shared" si="351"/>
        <v>0.19640000000000002</v>
      </c>
      <c r="DN90" s="331">
        <f t="shared" si="35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52">SUM(EC79, -EC86)</f>
        <v>0</v>
      </c>
      <c r="ED90" s="6">
        <f t="shared" si="352"/>
        <v>0</v>
      </c>
      <c r="EE90" s="6">
        <f t="shared" si="352"/>
        <v>0</v>
      </c>
      <c r="EF90" s="6">
        <f t="shared" si="352"/>
        <v>0</v>
      </c>
      <c r="EG90" s="6">
        <f t="shared" si="352"/>
        <v>0</v>
      </c>
      <c r="EH90" s="6">
        <f t="shared" si="352"/>
        <v>0</v>
      </c>
      <c r="EI90" s="6">
        <f t="shared" si="35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53">SUM(FR55, -FR58)</f>
        <v>0.2482</v>
      </c>
      <c r="FS90" s="240">
        <f t="shared" si="353"/>
        <v>0.25769999999999998</v>
      </c>
      <c r="FT90" s="266">
        <f t="shared" si="353"/>
        <v>0.23880000000000001</v>
      </c>
      <c r="FU90" s="239">
        <f t="shared" si="353"/>
        <v>0.23779999999999998</v>
      </c>
      <c r="FV90" s="240">
        <f t="shared" si="353"/>
        <v>0.2422</v>
      </c>
      <c r="FW90" s="266">
        <f t="shared" si="35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54">SUM(GV79, -GV86)</f>
        <v>0</v>
      </c>
      <c r="GW90" s="6">
        <f t="shared" si="354"/>
        <v>0</v>
      </c>
      <c r="GX90" s="6">
        <f t="shared" si="354"/>
        <v>0</v>
      </c>
      <c r="GY90" s="6">
        <f t="shared" si="354"/>
        <v>0</v>
      </c>
      <c r="GZ90" s="6">
        <f t="shared" si="354"/>
        <v>0</v>
      </c>
      <c r="HA90" s="6">
        <f t="shared" si="35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14">
        <f>SUM(NE55, -NE57)</f>
        <v>0.12919999999999998</v>
      </c>
      <c r="NF90" s="114">
        <f>SUM(NF55, -NF57)</f>
        <v>0.14749999999999999</v>
      </c>
      <c r="NG90" s="114">
        <f>SUM(NG55, -NG57)</f>
        <v>0.1515</v>
      </c>
      <c r="NH90" s="6">
        <f t="shared" ref="NG90:OX90" si="355">SUM(NH79, -NH86)</f>
        <v>0</v>
      </c>
      <c r="NI90" s="6">
        <f t="shared" si="355"/>
        <v>0</v>
      </c>
      <c r="NJ90" s="6">
        <f t="shared" si="355"/>
        <v>0</v>
      </c>
      <c r="NK90" s="6">
        <f t="shared" si="355"/>
        <v>0</v>
      </c>
      <c r="NL90" s="6">
        <f t="shared" si="355"/>
        <v>0</v>
      </c>
      <c r="NM90" s="6">
        <f t="shared" si="355"/>
        <v>0</v>
      </c>
      <c r="NN90" s="6">
        <f t="shared" si="355"/>
        <v>0</v>
      </c>
      <c r="NO90" s="6">
        <f t="shared" si="355"/>
        <v>0</v>
      </c>
      <c r="NP90" s="6">
        <f t="shared" si="355"/>
        <v>0</v>
      </c>
      <c r="NQ90" s="6">
        <f t="shared" si="355"/>
        <v>0</v>
      </c>
      <c r="NR90" s="6">
        <f t="shared" si="355"/>
        <v>0</v>
      </c>
      <c r="NS90" s="6">
        <f t="shared" si="355"/>
        <v>0</v>
      </c>
      <c r="NT90" s="6">
        <f t="shared" si="355"/>
        <v>0</v>
      </c>
      <c r="NU90" s="6">
        <f t="shared" si="355"/>
        <v>0</v>
      </c>
      <c r="NV90" s="6">
        <f t="shared" si="355"/>
        <v>0</v>
      </c>
      <c r="NW90" s="6">
        <f t="shared" si="355"/>
        <v>0</v>
      </c>
      <c r="NX90" s="6">
        <f t="shared" si="355"/>
        <v>0</v>
      </c>
      <c r="NY90" s="6">
        <f t="shared" si="355"/>
        <v>0</v>
      </c>
      <c r="NZ90" s="6">
        <f t="shared" si="355"/>
        <v>0</v>
      </c>
      <c r="OA90" s="6">
        <f t="shared" si="355"/>
        <v>0</v>
      </c>
      <c r="OB90" s="6">
        <f t="shared" si="355"/>
        <v>0</v>
      </c>
      <c r="OC90" s="6">
        <f t="shared" si="355"/>
        <v>0</v>
      </c>
      <c r="OD90" s="6">
        <f t="shared" si="355"/>
        <v>0</v>
      </c>
      <c r="OE90" s="6">
        <f t="shared" si="355"/>
        <v>0</v>
      </c>
      <c r="OF90" s="6">
        <f t="shared" si="355"/>
        <v>0</v>
      </c>
      <c r="OG90" s="6">
        <f t="shared" si="355"/>
        <v>0</v>
      </c>
      <c r="OH90" s="6">
        <f t="shared" si="355"/>
        <v>0</v>
      </c>
      <c r="OI90" s="6">
        <f t="shared" si="355"/>
        <v>0</v>
      </c>
      <c r="OJ90" s="6">
        <f t="shared" si="355"/>
        <v>0</v>
      </c>
      <c r="OK90" s="6">
        <f t="shared" si="355"/>
        <v>0</v>
      </c>
      <c r="OL90" s="6">
        <f t="shared" si="355"/>
        <v>0</v>
      </c>
      <c r="OM90" s="6">
        <f t="shared" si="355"/>
        <v>0</v>
      </c>
      <c r="ON90" s="6">
        <f t="shared" si="355"/>
        <v>0</v>
      </c>
      <c r="OO90" s="6">
        <f t="shared" si="355"/>
        <v>0</v>
      </c>
      <c r="OP90" s="6">
        <f t="shared" si="355"/>
        <v>0</v>
      </c>
      <c r="OQ90" s="6">
        <f t="shared" si="355"/>
        <v>0</v>
      </c>
      <c r="OR90" s="6">
        <f t="shared" si="355"/>
        <v>0</v>
      </c>
      <c r="OS90" s="6">
        <f t="shared" si="355"/>
        <v>0</v>
      </c>
      <c r="OT90" s="6">
        <f t="shared" si="355"/>
        <v>0</v>
      </c>
      <c r="OU90" s="6">
        <f t="shared" si="355"/>
        <v>0</v>
      </c>
      <c r="OV90" s="6">
        <f t="shared" si="355"/>
        <v>0</v>
      </c>
      <c r="OW90" s="6">
        <f t="shared" si="355"/>
        <v>0</v>
      </c>
      <c r="OX90" s="6">
        <f t="shared" si="35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56">SUM(PE79, -PE86)</f>
        <v>0</v>
      </c>
      <c r="PF90" s="6">
        <f t="shared" si="356"/>
        <v>0</v>
      </c>
      <c r="PG90" s="6">
        <f t="shared" si="356"/>
        <v>0</v>
      </c>
      <c r="PH90" s="6">
        <f t="shared" si="356"/>
        <v>0</v>
      </c>
      <c r="PI90" s="6">
        <f t="shared" si="356"/>
        <v>0</v>
      </c>
      <c r="PJ90" s="6">
        <f t="shared" si="356"/>
        <v>0</v>
      </c>
      <c r="PK90" s="6">
        <f t="shared" si="356"/>
        <v>0</v>
      </c>
      <c r="PL90" s="6">
        <f t="shared" si="356"/>
        <v>0</v>
      </c>
      <c r="PM90" s="6">
        <f t="shared" si="356"/>
        <v>0</v>
      </c>
      <c r="PN90" s="6">
        <f t="shared" si="356"/>
        <v>0</v>
      </c>
      <c r="PO90" s="6">
        <f t="shared" si="356"/>
        <v>0</v>
      </c>
      <c r="PP90" s="6">
        <f t="shared" si="356"/>
        <v>0</v>
      </c>
      <c r="PQ90" s="6">
        <f t="shared" si="356"/>
        <v>0</v>
      </c>
      <c r="PR90" s="6">
        <f t="shared" si="356"/>
        <v>0</v>
      </c>
      <c r="PS90" s="6">
        <f t="shared" si="356"/>
        <v>0</v>
      </c>
      <c r="PT90" s="6">
        <f t="shared" si="356"/>
        <v>0</v>
      </c>
      <c r="PU90" s="6">
        <f t="shared" si="356"/>
        <v>0</v>
      </c>
      <c r="PV90" s="6">
        <f t="shared" si="356"/>
        <v>0</v>
      </c>
      <c r="PW90" s="6">
        <f t="shared" si="356"/>
        <v>0</v>
      </c>
      <c r="PX90" s="6">
        <f t="shared" si="356"/>
        <v>0</v>
      </c>
      <c r="PY90" s="6">
        <f t="shared" si="356"/>
        <v>0</v>
      </c>
      <c r="PZ90" s="6">
        <f t="shared" si="356"/>
        <v>0</v>
      </c>
      <c r="QA90" s="6">
        <f t="shared" si="356"/>
        <v>0</v>
      </c>
      <c r="QB90" s="6">
        <f t="shared" si="356"/>
        <v>0</v>
      </c>
      <c r="QC90" s="6">
        <f t="shared" si="356"/>
        <v>0</v>
      </c>
      <c r="QD90" s="6">
        <f t="shared" si="356"/>
        <v>0</v>
      </c>
      <c r="QE90" s="6">
        <f t="shared" si="356"/>
        <v>0</v>
      </c>
      <c r="QF90" s="6">
        <f t="shared" si="356"/>
        <v>0</v>
      </c>
      <c r="QG90" s="6">
        <f t="shared" si="356"/>
        <v>0</v>
      </c>
      <c r="QH90" s="6">
        <f t="shared" si="356"/>
        <v>0</v>
      </c>
      <c r="QI90" s="6">
        <f t="shared" si="356"/>
        <v>0</v>
      </c>
      <c r="QJ90" s="6">
        <f t="shared" si="356"/>
        <v>0</v>
      </c>
      <c r="QK90" s="6">
        <f t="shared" si="356"/>
        <v>0</v>
      </c>
      <c r="QL90" s="6">
        <f t="shared" si="356"/>
        <v>0</v>
      </c>
      <c r="QM90" s="6">
        <f t="shared" si="356"/>
        <v>0</v>
      </c>
      <c r="QN90" s="6">
        <f t="shared" si="356"/>
        <v>0</v>
      </c>
      <c r="QO90" s="6">
        <f t="shared" si="356"/>
        <v>0</v>
      </c>
      <c r="QP90" s="6">
        <f t="shared" si="356"/>
        <v>0</v>
      </c>
      <c r="QQ90" s="6">
        <f t="shared" si="356"/>
        <v>0</v>
      </c>
      <c r="QR90" s="6">
        <f t="shared" si="356"/>
        <v>0</v>
      </c>
      <c r="QS90" s="6">
        <f t="shared" si="356"/>
        <v>0</v>
      </c>
      <c r="QT90" s="6">
        <f t="shared" si="356"/>
        <v>0</v>
      </c>
      <c r="QU90" s="6">
        <f t="shared" si="356"/>
        <v>0</v>
      </c>
      <c r="QV90" s="6">
        <f t="shared" si="356"/>
        <v>0</v>
      </c>
      <c r="QW90" s="6">
        <f t="shared" si="356"/>
        <v>0</v>
      </c>
      <c r="QX90" s="6">
        <f t="shared" si="356"/>
        <v>0</v>
      </c>
      <c r="QY90" s="6">
        <f t="shared" si="356"/>
        <v>0</v>
      </c>
      <c r="QZ90" s="6">
        <f t="shared" si="356"/>
        <v>0</v>
      </c>
      <c r="RA90" s="6">
        <f t="shared" si="356"/>
        <v>0</v>
      </c>
      <c r="RB90" s="6">
        <f t="shared" si="356"/>
        <v>0</v>
      </c>
      <c r="RC90" s="6">
        <f t="shared" si="356"/>
        <v>0</v>
      </c>
      <c r="RD90" s="6">
        <f t="shared" si="356"/>
        <v>0</v>
      </c>
      <c r="RE90" s="6">
        <f t="shared" si="356"/>
        <v>0</v>
      </c>
      <c r="RF90" s="6">
        <f t="shared" si="356"/>
        <v>0</v>
      </c>
      <c r="RG90" s="6">
        <f t="shared" si="356"/>
        <v>0</v>
      </c>
      <c r="RH90" s="6">
        <f t="shared" si="356"/>
        <v>0</v>
      </c>
      <c r="RI90" s="6">
        <f t="shared" si="356"/>
        <v>0</v>
      </c>
      <c r="RJ90" s="6">
        <f t="shared" si="356"/>
        <v>0</v>
      </c>
      <c r="RK90" s="6">
        <f t="shared" si="356"/>
        <v>0</v>
      </c>
      <c r="RL90" s="6">
        <f t="shared" si="356"/>
        <v>0</v>
      </c>
      <c r="RM90" s="6">
        <f t="shared" si="356"/>
        <v>0</v>
      </c>
      <c r="RN90" s="6">
        <f t="shared" si="356"/>
        <v>0</v>
      </c>
      <c r="RO90" s="6">
        <f t="shared" si="356"/>
        <v>0</v>
      </c>
      <c r="RP90" s="6">
        <f t="shared" si="35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82" t="s">
        <v>53</v>
      </c>
      <c r="NF91" s="182" t="s">
        <v>53</v>
      </c>
      <c r="NG91" s="182" t="s">
        <v>53</v>
      </c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57">SUM(FR56, -FR58)</f>
        <v>0.23520000000000002</v>
      </c>
      <c r="FS92" s="110">
        <f t="shared" si="357"/>
        <v>0.23280000000000001</v>
      </c>
      <c r="FT92" s="170">
        <f t="shared" si="357"/>
        <v>0.22600000000000003</v>
      </c>
      <c r="FU92" s="138">
        <f t="shared" si="357"/>
        <v>0.21449999999999997</v>
      </c>
      <c r="FV92" s="110">
        <f t="shared" si="357"/>
        <v>0.216</v>
      </c>
      <c r="FW92" s="170">
        <f t="shared" si="357"/>
        <v>0.22409999999999999</v>
      </c>
      <c r="FX92" s="138">
        <f t="shared" si="357"/>
        <v>0.23620000000000002</v>
      </c>
      <c r="FY92" s="110">
        <f t="shared" si="35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58">SUM(HH51, -HH52)</f>
        <v>0.22439999999999999</v>
      </c>
      <c r="HI92" s="160">
        <f t="shared" si="358"/>
        <v>0.21510000000000001</v>
      </c>
      <c r="HJ92" s="201">
        <f t="shared" si="358"/>
        <v>0.20879999999999999</v>
      </c>
      <c r="HK92" s="181">
        <f t="shared" si="358"/>
        <v>0.21330000000000002</v>
      </c>
      <c r="HL92" s="160">
        <f t="shared" si="358"/>
        <v>0.2278</v>
      </c>
      <c r="HM92" s="201">
        <f t="shared" si="35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59">SUM(IV51, -IV54)</f>
        <v>0.26730000000000004</v>
      </c>
      <c r="IW92" s="114">
        <f t="shared" si="359"/>
        <v>0.2631</v>
      </c>
      <c r="IX92" s="173">
        <f t="shared" si="359"/>
        <v>0.2571</v>
      </c>
      <c r="IY92" s="140">
        <f t="shared" si="359"/>
        <v>0.26069999999999999</v>
      </c>
      <c r="IZ92" s="114">
        <f t="shared" si="359"/>
        <v>0.27410000000000001</v>
      </c>
      <c r="JA92" s="323">
        <f t="shared" si="359"/>
        <v>0.22989999999999999</v>
      </c>
      <c r="JB92" s="140">
        <f t="shared" si="359"/>
        <v>0.22180000000000002</v>
      </c>
      <c r="JC92" s="114">
        <f t="shared" si="359"/>
        <v>0.2334</v>
      </c>
      <c r="JD92" s="173">
        <f t="shared" si="359"/>
        <v>0.20800000000000002</v>
      </c>
      <c r="JE92" s="140">
        <f t="shared" si="35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201">
        <f>SUM(NE51, -NE55)</f>
        <v>0.12149999999999998</v>
      </c>
      <c r="NF92" s="201">
        <f>SUM(NF51, -NF55)</f>
        <v>0.14030000000000001</v>
      </c>
      <c r="NG92" s="201">
        <f>SUM(NG51, -NG55)</f>
        <v>0.1444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82" t="s">
        <v>37</v>
      </c>
      <c r="NF93" s="182" t="s">
        <v>37</v>
      </c>
      <c r="NG93" s="182" t="s">
        <v>37</v>
      </c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60">SUM(BU54, -BU56)</f>
        <v>0.1968</v>
      </c>
      <c r="BV94" s="140">
        <f t="shared" si="360"/>
        <v>0.19769999999999999</v>
      </c>
      <c r="BW94" s="114">
        <f t="shared" si="360"/>
        <v>0.17959999999999998</v>
      </c>
      <c r="BX94" s="173">
        <f t="shared" si="360"/>
        <v>0.1862</v>
      </c>
      <c r="BY94" s="217">
        <f t="shared" si="360"/>
        <v>0.19790000000000002</v>
      </c>
      <c r="BZ94" s="15">
        <f t="shared" si="36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61">SUM(DC54, -DC56)</f>
        <v>0.15679999999999999</v>
      </c>
      <c r="DD94" s="114">
        <f t="shared" si="361"/>
        <v>0.16189999999999999</v>
      </c>
      <c r="DE94" s="173">
        <f t="shared" si="361"/>
        <v>0.18730000000000002</v>
      </c>
      <c r="DF94" s="140">
        <f t="shared" si="361"/>
        <v>0.18480000000000002</v>
      </c>
      <c r="DG94" s="114">
        <f t="shared" si="361"/>
        <v>0.18049999999999999</v>
      </c>
      <c r="DH94" s="173">
        <f t="shared" si="36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62">SUM(IC56, -IC57)</f>
        <v>0.21279999999999999</v>
      </c>
      <c r="ID94" s="218">
        <f t="shared" si="362"/>
        <v>0.23220000000000002</v>
      </c>
      <c r="IE94" s="90">
        <f t="shared" si="362"/>
        <v>0.21600000000000003</v>
      </c>
      <c r="IF94" s="172">
        <f t="shared" si="362"/>
        <v>0.23359999999999997</v>
      </c>
      <c r="IG94" s="218">
        <f t="shared" si="362"/>
        <v>0.22500000000000001</v>
      </c>
      <c r="IH94" s="90">
        <f t="shared" si="362"/>
        <v>0.2369</v>
      </c>
      <c r="II94" s="172">
        <f t="shared" si="362"/>
        <v>0.2482</v>
      </c>
      <c r="IJ94" s="218">
        <f>SUM(IJ51, -IJ53)</f>
        <v>0.2505</v>
      </c>
      <c r="IK94" s="15">
        <f t="shared" ref="IK94:IP94" si="363">SUM(IK51, -IK54)</f>
        <v>0.25749999999999995</v>
      </c>
      <c r="IL94" s="145">
        <f t="shared" si="363"/>
        <v>0.22690000000000002</v>
      </c>
      <c r="IM94" s="140">
        <f t="shared" si="363"/>
        <v>0.25890000000000002</v>
      </c>
      <c r="IN94" s="114">
        <f t="shared" si="363"/>
        <v>0.2707</v>
      </c>
      <c r="IO94" s="173">
        <f t="shared" si="363"/>
        <v>0.26700000000000002</v>
      </c>
      <c r="IP94" s="140">
        <f t="shared" si="36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64">SUM(IV56, -IV57)</f>
        <v>0.2505</v>
      </c>
      <c r="IW94" s="201">
        <f t="shared" si="364"/>
        <v>0.25309999999999999</v>
      </c>
      <c r="IX94" s="181">
        <f t="shared" si="364"/>
        <v>0.25389999999999996</v>
      </c>
      <c r="IY94" s="160">
        <f t="shared" si="364"/>
        <v>0.22970000000000002</v>
      </c>
      <c r="IZ94" s="201">
        <f t="shared" si="364"/>
        <v>0.2276</v>
      </c>
      <c r="JA94" s="329">
        <f t="shared" si="36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65">SUM(KC54, -KC57)</f>
        <v>0.25269999999999998</v>
      </c>
      <c r="KD94" s="140">
        <f t="shared" si="365"/>
        <v>0.21629999999999999</v>
      </c>
      <c r="KE94" s="110">
        <f t="shared" si="365"/>
        <v>0.23519999999999999</v>
      </c>
      <c r="KF94" s="170">
        <f t="shared" si="365"/>
        <v>0.23810000000000001</v>
      </c>
      <c r="KG94" s="138">
        <f t="shared" si="365"/>
        <v>0.23340000000000002</v>
      </c>
      <c r="KH94" s="110">
        <f t="shared" si="365"/>
        <v>0.2273</v>
      </c>
      <c r="KI94" s="170">
        <f t="shared" si="36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66">SUM(LP54, -LP56)</f>
        <v>0.15629999999999999</v>
      </c>
      <c r="LQ94" s="239">
        <f t="shared" si="366"/>
        <v>0.15</v>
      </c>
      <c r="LR94" s="240">
        <f t="shared" si="366"/>
        <v>0.13100000000000001</v>
      </c>
      <c r="LS94" s="266">
        <f t="shared" si="366"/>
        <v>0.12609999999999999</v>
      </c>
      <c r="LT94" s="239">
        <f t="shared" si="366"/>
        <v>0.1358</v>
      </c>
      <c r="LU94" s="240">
        <f t="shared" si="366"/>
        <v>0.13600000000000001</v>
      </c>
      <c r="LV94" s="266">
        <f t="shared" ref="LV94:MA94" si="367">SUM(LV54, -LV56)</f>
        <v>0.1225</v>
      </c>
      <c r="LW94" s="239">
        <f t="shared" si="367"/>
        <v>0.1426</v>
      </c>
      <c r="LX94" s="240">
        <f t="shared" si="367"/>
        <v>0.13369999999999999</v>
      </c>
      <c r="LY94" s="266">
        <f t="shared" si="367"/>
        <v>0.13400000000000001</v>
      </c>
      <c r="LZ94" s="239">
        <f t="shared" si="367"/>
        <v>0.13100000000000001</v>
      </c>
      <c r="MA94" s="240">
        <f t="shared" si="36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14">
        <f>SUM(NE51, -NE54)</f>
        <v>0.11339999999999999</v>
      </c>
      <c r="NF94" s="114">
        <f>SUM(NF51, -NF54)</f>
        <v>0.13140000000000002</v>
      </c>
      <c r="NG94" s="114">
        <f>SUM(NG51, -NG54)</f>
        <v>0.14230000000000001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11" t="s">
        <v>65</v>
      </c>
      <c r="NF95" s="111" t="s">
        <v>65</v>
      </c>
      <c r="NG95" s="116" t="s">
        <v>47</v>
      </c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68">SUM(EC85, -EC92)</f>
        <v>0</v>
      </c>
      <c r="ED96" s="6">
        <f t="shared" si="368"/>
        <v>0</v>
      </c>
      <c r="EE96" s="6">
        <f t="shared" si="368"/>
        <v>0</v>
      </c>
      <c r="EF96" s="6">
        <f t="shared" si="368"/>
        <v>0</v>
      </c>
      <c r="EG96" s="6">
        <f t="shared" si="368"/>
        <v>0</v>
      </c>
      <c r="EH96" s="6">
        <f t="shared" si="368"/>
        <v>0</v>
      </c>
      <c r="EI96" s="6">
        <f t="shared" si="36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69">SUM(GV85, -GV92)</f>
        <v>0</v>
      </c>
      <c r="GW96" s="6">
        <f t="shared" si="369"/>
        <v>0</v>
      </c>
      <c r="GX96" s="6">
        <f t="shared" si="369"/>
        <v>0</v>
      </c>
      <c r="GY96" s="6">
        <f t="shared" si="369"/>
        <v>0</v>
      </c>
      <c r="GZ96" s="6">
        <f t="shared" si="369"/>
        <v>0</v>
      </c>
      <c r="HA96" s="6">
        <f t="shared" si="36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70">SUM(IL52, -IL56)</f>
        <v>0.21159999999999998</v>
      </c>
      <c r="IM96" s="140">
        <f t="shared" si="370"/>
        <v>0.23349999999999999</v>
      </c>
      <c r="IN96" s="114">
        <f t="shared" si="370"/>
        <v>0.2311</v>
      </c>
      <c r="IO96" s="173">
        <f t="shared" si="370"/>
        <v>0.21390000000000001</v>
      </c>
      <c r="IP96" s="140">
        <f t="shared" si="370"/>
        <v>0.2213</v>
      </c>
      <c r="IQ96" s="114">
        <f t="shared" si="370"/>
        <v>0.21010000000000001</v>
      </c>
      <c r="IR96" s="173">
        <f t="shared" si="370"/>
        <v>0.21340000000000001</v>
      </c>
      <c r="IS96" s="217">
        <f t="shared" si="370"/>
        <v>0.20580000000000001</v>
      </c>
      <c r="IT96" s="15">
        <f t="shared" si="370"/>
        <v>0.20780000000000001</v>
      </c>
      <c r="IU96" s="145">
        <f t="shared" ref="IU96:JA96" si="371">SUM(IU52, -IU56)</f>
        <v>0.20669999999999999</v>
      </c>
      <c r="IV96" s="140">
        <f t="shared" si="371"/>
        <v>0.20640000000000003</v>
      </c>
      <c r="IW96" s="114">
        <f t="shared" si="371"/>
        <v>0.2041</v>
      </c>
      <c r="IX96" s="173">
        <f t="shared" si="371"/>
        <v>0.20140000000000002</v>
      </c>
      <c r="IY96" s="140">
        <f t="shared" si="371"/>
        <v>0.20319999999999999</v>
      </c>
      <c r="IZ96" s="114">
        <f t="shared" si="371"/>
        <v>0.20149999999999998</v>
      </c>
      <c r="JA96" s="323">
        <f t="shared" si="37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72">SUM(JW55, -JW57)</f>
        <v>0.22689999999999999</v>
      </c>
      <c r="JX96" s="239">
        <f t="shared" si="372"/>
        <v>0.24209999999999998</v>
      </c>
      <c r="JY96" s="240">
        <f t="shared" si="372"/>
        <v>0.24199999999999999</v>
      </c>
      <c r="JZ96" s="266">
        <f t="shared" si="372"/>
        <v>0.22039999999999998</v>
      </c>
      <c r="KA96" s="239">
        <f t="shared" si="372"/>
        <v>0.21480000000000002</v>
      </c>
      <c r="KB96" s="240">
        <f t="shared" si="372"/>
        <v>0.20860000000000001</v>
      </c>
      <c r="KC96" s="266">
        <f t="shared" si="372"/>
        <v>0.2147</v>
      </c>
      <c r="KD96" s="239">
        <f t="shared" si="372"/>
        <v>0.18379999999999999</v>
      </c>
      <c r="KE96" s="240">
        <f t="shared" si="372"/>
        <v>0.19850000000000001</v>
      </c>
      <c r="KF96" s="266">
        <f t="shared" si="372"/>
        <v>0.20200000000000001</v>
      </c>
      <c r="KG96" s="239">
        <f t="shared" si="372"/>
        <v>0.20700000000000002</v>
      </c>
      <c r="KH96" s="240">
        <f t="shared" si="37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73">SUM(LR51, -LR54)</f>
        <v>0.126</v>
      </c>
      <c r="LS96" s="173">
        <f t="shared" si="373"/>
        <v>0.1041</v>
      </c>
      <c r="LT96" s="140">
        <f t="shared" si="373"/>
        <v>0.10919999999999999</v>
      </c>
      <c r="LU96" s="114">
        <f t="shared" si="373"/>
        <v>0.10790000000000001</v>
      </c>
      <c r="LV96" s="173">
        <f t="shared" si="373"/>
        <v>0.12189999999999998</v>
      </c>
      <c r="LW96" s="140">
        <f t="shared" si="37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14">
        <f>SUM(NE52, -NE55)</f>
        <v>0.10819999999999999</v>
      </c>
      <c r="NF96" s="114">
        <f>SUM(NF52, -NF55)</f>
        <v>0.1148</v>
      </c>
      <c r="NG96" s="114">
        <f>SUM(NG52, -NG55)</f>
        <v>0.10100000000000001</v>
      </c>
      <c r="NH96" s="6">
        <f t="shared" ref="NG96:OX96" si="374">SUM(NH85, -NH92)</f>
        <v>0</v>
      </c>
      <c r="NI96" s="6">
        <f t="shared" si="374"/>
        <v>0</v>
      </c>
      <c r="NJ96" s="6">
        <f t="shared" si="374"/>
        <v>0</v>
      </c>
      <c r="NK96" s="6">
        <f t="shared" si="374"/>
        <v>0</v>
      </c>
      <c r="NL96" s="6">
        <f t="shared" si="374"/>
        <v>0</v>
      </c>
      <c r="NM96" s="6">
        <f t="shared" si="374"/>
        <v>0</v>
      </c>
      <c r="NN96" s="6">
        <f t="shared" si="374"/>
        <v>0</v>
      </c>
      <c r="NO96" s="6">
        <f t="shared" si="374"/>
        <v>0</v>
      </c>
      <c r="NP96" s="6">
        <f t="shared" si="374"/>
        <v>0</v>
      </c>
      <c r="NQ96" s="6">
        <f t="shared" si="374"/>
        <v>0</v>
      </c>
      <c r="NR96" s="6">
        <f t="shared" si="374"/>
        <v>0</v>
      </c>
      <c r="NS96" s="6">
        <f t="shared" si="374"/>
        <v>0</v>
      </c>
      <c r="NT96" s="6">
        <f t="shared" si="374"/>
        <v>0</v>
      </c>
      <c r="NU96" s="6">
        <f t="shared" si="374"/>
        <v>0</v>
      </c>
      <c r="NV96" s="6">
        <f t="shared" si="374"/>
        <v>0</v>
      </c>
      <c r="NW96" s="6">
        <f t="shared" si="374"/>
        <v>0</v>
      </c>
      <c r="NX96" s="6">
        <f t="shared" si="374"/>
        <v>0</v>
      </c>
      <c r="NY96" s="6">
        <f t="shared" si="374"/>
        <v>0</v>
      </c>
      <c r="NZ96" s="6">
        <f t="shared" si="374"/>
        <v>0</v>
      </c>
      <c r="OA96" s="6">
        <f t="shared" si="374"/>
        <v>0</v>
      </c>
      <c r="OB96" s="6">
        <f t="shared" si="374"/>
        <v>0</v>
      </c>
      <c r="OC96" s="6">
        <f t="shared" si="374"/>
        <v>0</v>
      </c>
      <c r="OD96" s="6">
        <f t="shared" si="374"/>
        <v>0</v>
      </c>
      <c r="OE96" s="6">
        <f t="shared" si="374"/>
        <v>0</v>
      </c>
      <c r="OF96" s="6">
        <f t="shared" si="374"/>
        <v>0</v>
      </c>
      <c r="OG96" s="6">
        <f t="shared" si="374"/>
        <v>0</v>
      </c>
      <c r="OH96" s="6">
        <f t="shared" si="374"/>
        <v>0</v>
      </c>
      <c r="OI96" s="6">
        <f t="shared" si="374"/>
        <v>0</v>
      </c>
      <c r="OJ96" s="6">
        <f t="shared" si="374"/>
        <v>0</v>
      </c>
      <c r="OK96" s="6">
        <f t="shared" si="374"/>
        <v>0</v>
      </c>
      <c r="OL96" s="6">
        <f t="shared" si="374"/>
        <v>0</v>
      </c>
      <c r="OM96" s="6">
        <f t="shared" si="374"/>
        <v>0</v>
      </c>
      <c r="ON96" s="6">
        <f t="shared" si="374"/>
        <v>0</v>
      </c>
      <c r="OO96" s="6">
        <f t="shared" si="374"/>
        <v>0</v>
      </c>
      <c r="OP96" s="6">
        <f t="shared" si="374"/>
        <v>0</v>
      </c>
      <c r="OQ96" s="6">
        <f t="shared" si="374"/>
        <v>0</v>
      </c>
      <c r="OR96" s="6">
        <f t="shared" si="374"/>
        <v>0</v>
      </c>
      <c r="OS96" s="6">
        <f t="shared" si="374"/>
        <v>0</v>
      </c>
      <c r="OT96" s="6">
        <f t="shared" si="374"/>
        <v>0</v>
      </c>
      <c r="OU96" s="6">
        <f t="shared" si="374"/>
        <v>0</v>
      </c>
      <c r="OV96" s="6">
        <f t="shared" si="374"/>
        <v>0</v>
      </c>
      <c r="OW96" s="6">
        <f t="shared" si="374"/>
        <v>0</v>
      </c>
      <c r="OX96" s="6">
        <f t="shared" si="37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75">SUM(PE85, -PE92)</f>
        <v>0</v>
      </c>
      <c r="PF96" s="6">
        <f t="shared" si="375"/>
        <v>0</v>
      </c>
      <c r="PG96" s="6">
        <f t="shared" si="375"/>
        <v>0</v>
      </c>
      <c r="PH96" s="6">
        <f t="shared" si="375"/>
        <v>0</v>
      </c>
      <c r="PI96" s="6">
        <f t="shared" si="375"/>
        <v>0</v>
      </c>
      <c r="PJ96" s="6">
        <f t="shared" si="375"/>
        <v>0</v>
      </c>
      <c r="PK96" s="6">
        <f t="shared" si="375"/>
        <v>0</v>
      </c>
      <c r="PL96" s="6">
        <f t="shared" si="375"/>
        <v>0</v>
      </c>
      <c r="PM96" s="6">
        <f t="shared" si="375"/>
        <v>0</v>
      </c>
      <c r="PN96" s="6">
        <f t="shared" si="375"/>
        <v>0</v>
      </c>
      <c r="PO96" s="6">
        <f t="shared" si="375"/>
        <v>0</v>
      </c>
      <c r="PP96" s="6">
        <f t="shared" si="375"/>
        <v>0</v>
      </c>
      <c r="PQ96" s="6">
        <f t="shared" si="375"/>
        <v>0</v>
      </c>
      <c r="PR96" s="6">
        <f t="shared" si="375"/>
        <v>0</v>
      </c>
      <c r="PS96" s="6">
        <f t="shared" si="375"/>
        <v>0</v>
      </c>
      <c r="PT96" s="6">
        <f t="shared" si="375"/>
        <v>0</v>
      </c>
      <c r="PU96" s="6">
        <f t="shared" si="375"/>
        <v>0</v>
      </c>
      <c r="PV96" s="6">
        <f t="shared" si="375"/>
        <v>0</v>
      </c>
      <c r="PW96" s="6">
        <f t="shared" si="375"/>
        <v>0</v>
      </c>
      <c r="PX96" s="6">
        <f t="shared" si="375"/>
        <v>0</v>
      </c>
      <c r="PY96" s="6">
        <f t="shared" si="375"/>
        <v>0</v>
      </c>
      <c r="PZ96" s="6">
        <f t="shared" si="375"/>
        <v>0</v>
      </c>
      <c r="QA96" s="6">
        <f t="shared" si="375"/>
        <v>0</v>
      </c>
      <c r="QB96" s="6">
        <f t="shared" si="375"/>
        <v>0</v>
      </c>
      <c r="QC96" s="6">
        <f t="shared" si="375"/>
        <v>0</v>
      </c>
      <c r="QD96" s="6">
        <f t="shared" si="375"/>
        <v>0</v>
      </c>
      <c r="QE96" s="6">
        <f t="shared" si="375"/>
        <v>0</v>
      </c>
      <c r="QF96" s="6">
        <f t="shared" si="375"/>
        <v>0</v>
      </c>
      <c r="QG96" s="6">
        <f t="shared" si="375"/>
        <v>0</v>
      </c>
      <c r="QH96" s="6">
        <f t="shared" si="375"/>
        <v>0</v>
      </c>
      <c r="QI96" s="6">
        <f t="shared" si="375"/>
        <v>0</v>
      </c>
      <c r="QJ96" s="6">
        <f t="shared" si="375"/>
        <v>0</v>
      </c>
      <c r="QK96" s="6">
        <f t="shared" si="375"/>
        <v>0</v>
      </c>
      <c r="QL96" s="6">
        <f t="shared" si="375"/>
        <v>0</v>
      </c>
      <c r="QM96" s="6">
        <f t="shared" si="375"/>
        <v>0</v>
      </c>
      <c r="QN96" s="6">
        <f t="shared" si="375"/>
        <v>0</v>
      </c>
      <c r="QO96" s="6">
        <f t="shared" si="375"/>
        <v>0</v>
      </c>
      <c r="QP96" s="6">
        <f t="shared" si="375"/>
        <v>0</v>
      </c>
      <c r="QQ96" s="6">
        <f t="shared" si="375"/>
        <v>0</v>
      </c>
      <c r="QR96" s="6">
        <f t="shared" si="375"/>
        <v>0</v>
      </c>
      <c r="QS96" s="6">
        <f t="shared" si="375"/>
        <v>0</v>
      </c>
      <c r="QT96" s="6">
        <f t="shared" si="375"/>
        <v>0</v>
      </c>
      <c r="QU96" s="6">
        <f t="shared" si="375"/>
        <v>0</v>
      </c>
      <c r="QV96" s="6">
        <f t="shared" si="375"/>
        <v>0</v>
      </c>
      <c r="QW96" s="6">
        <f t="shared" si="375"/>
        <v>0</v>
      </c>
      <c r="QX96" s="6">
        <f t="shared" si="375"/>
        <v>0</v>
      </c>
      <c r="QY96" s="6">
        <f t="shared" si="375"/>
        <v>0</v>
      </c>
      <c r="QZ96" s="6">
        <f t="shared" si="375"/>
        <v>0</v>
      </c>
      <c r="RA96" s="6">
        <f t="shared" si="375"/>
        <v>0</v>
      </c>
      <c r="RB96" s="6">
        <f t="shared" si="375"/>
        <v>0</v>
      </c>
      <c r="RC96" s="6">
        <f t="shared" si="375"/>
        <v>0</v>
      </c>
      <c r="RD96" s="6">
        <f t="shared" si="375"/>
        <v>0</v>
      </c>
      <c r="RE96" s="6">
        <f t="shared" si="375"/>
        <v>0</v>
      </c>
      <c r="RF96" s="6">
        <f t="shared" si="375"/>
        <v>0</v>
      </c>
      <c r="RG96" s="6">
        <f t="shared" si="375"/>
        <v>0</v>
      </c>
      <c r="RH96" s="6">
        <f t="shared" si="375"/>
        <v>0</v>
      </c>
      <c r="RI96" s="6">
        <f t="shared" si="375"/>
        <v>0</v>
      </c>
      <c r="RJ96" s="6">
        <f t="shared" si="375"/>
        <v>0</v>
      </c>
      <c r="RK96" s="6">
        <f t="shared" si="375"/>
        <v>0</v>
      </c>
      <c r="RL96" s="6">
        <f t="shared" si="375"/>
        <v>0</v>
      </c>
      <c r="RM96" s="6">
        <f t="shared" si="375"/>
        <v>0</v>
      </c>
      <c r="RN96" s="6">
        <f t="shared" si="375"/>
        <v>0</v>
      </c>
      <c r="RO96" s="6">
        <f t="shared" si="375"/>
        <v>0</v>
      </c>
      <c r="RP96" s="6">
        <f t="shared" si="37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16" t="s">
        <v>47</v>
      </c>
      <c r="NF97" s="113" t="s">
        <v>39</v>
      </c>
      <c r="NG97" s="116" t="s">
        <v>36</v>
      </c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76">SUM(ES56, -ES57)</f>
        <v>0.1905</v>
      </c>
      <c r="ET98" s="160">
        <f t="shared" si="376"/>
        <v>0.1933</v>
      </c>
      <c r="EU98" s="201">
        <f t="shared" si="376"/>
        <v>0.19350000000000001</v>
      </c>
      <c r="EV98" s="181">
        <f t="shared" si="376"/>
        <v>0.1973</v>
      </c>
      <c r="EW98" s="160">
        <f t="shared" si="376"/>
        <v>0.1961</v>
      </c>
      <c r="EX98" s="240">
        <f t="shared" si="37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77">SUM(FK56, -FK57)</f>
        <v>0.2011</v>
      </c>
      <c r="FL98" s="160">
        <f t="shared" si="377"/>
        <v>0.21800000000000003</v>
      </c>
      <c r="FM98" s="201">
        <f t="shared" si="377"/>
        <v>0.20580000000000001</v>
      </c>
      <c r="FN98" s="181">
        <f t="shared" si="377"/>
        <v>0.20130000000000001</v>
      </c>
      <c r="FO98" s="160">
        <f t="shared" si="377"/>
        <v>0.2039</v>
      </c>
      <c r="FP98" s="201">
        <f t="shared" si="377"/>
        <v>0.21519999999999997</v>
      </c>
      <c r="FQ98" s="181">
        <f t="shared" si="37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78">SUM(GO53, -GO56)</f>
        <v>0.1394</v>
      </c>
      <c r="GP98" s="140">
        <f t="shared" si="378"/>
        <v>0.14990000000000001</v>
      </c>
      <c r="GQ98" s="114">
        <f t="shared" si="378"/>
        <v>0.15029999999999999</v>
      </c>
      <c r="GR98" s="173">
        <f t="shared" si="378"/>
        <v>0.1431</v>
      </c>
      <c r="GS98" s="114">
        <f t="shared" si="378"/>
        <v>0.15920000000000001</v>
      </c>
      <c r="GT98" s="114">
        <f t="shared" si="37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79">SUM(IL52, -IL55)</f>
        <v>0.21049999999999999</v>
      </c>
      <c r="IM98" s="140">
        <f t="shared" si="379"/>
        <v>0.2157</v>
      </c>
      <c r="IN98" s="114">
        <f t="shared" si="379"/>
        <v>0.2137</v>
      </c>
      <c r="IO98" s="173">
        <f t="shared" si="379"/>
        <v>0.20170000000000002</v>
      </c>
      <c r="IP98" s="140">
        <f t="shared" si="379"/>
        <v>0.2056</v>
      </c>
      <c r="IQ98" s="114">
        <f t="shared" si="379"/>
        <v>0.20419999999999999</v>
      </c>
      <c r="IR98" s="173">
        <f t="shared" si="379"/>
        <v>0.21290000000000001</v>
      </c>
      <c r="IS98" s="217">
        <f t="shared" si="379"/>
        <v>0.2024</v>
      </c>
      <c r="IT98" s="15">
        <f t="shared" si="37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80">SUM(JU56, -JU57)</f>
        <v>0.20569999999999999</v>
      </c>
      <c r="JV98" s="201">
        <f t="shared" si="380"/>
        <v>0.19850000000000001</v>
      </c>
      <c r="JW98" s="181">
        <f t="shared" si="380"/>
        <v>0.1653</v>
      </c>
      <c r="JX98" s="160">
        <f t="shared" si="380"/>
        <v>0.18269999999999997</v>
      </c>
      <c r="JY98" s="201">
        <f t="shared" si="380"/>
        <v>0.182</v>
      </c>
      <c r="JZ98" s="181">
        <f t="shared" si="380"/>
        <v>0.16799999999999998</v>
      </c>
      <c r="KA98" s="160">
        <f t="shared" si="380"/>
        <v>0.16790000000000002</v>
      </c>
      <c r="KB98" s="201">
        <f t="shared" si="380"/>
        <v>0.16920000000000002</v>
      </c>
      <c r="KC98" s="181">
        <f t="shared" si="38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14">
        <f>SUM(NE53, -NE55)</f>
        <v>0.10199999999999999</v>
      </c>
      <c r="NF98" s="110">
        <f>SUM(NF54, -NF56)</f>
        <v>0.10740000000000001</v>
      </c>
      <c r="NG98" s="110">
        <f>SUM(NG52, -NG54)</f>
        <v>9.8900000000000002E-2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11" t="s">
        <v>42</v>
      </c>
      <c r="NF99" s="111" t="s">
        <v>42</v>
      </c>
      <c r="NG99" s="113" t="s">
        <v>39</v>
      </c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81">SUM(BS56, -BS58)</f>
        <v>0.1308</v>
      </c>
      <c r="BT100" s="110">
        <f t="shared" si="381"/>
        <v>0.11999999999999998</v>
      </c>
      <c r="BU100" s="172">
        <f t="shared" si="381"/>
        <v>0.13389999999999999</v>
      </c>
      <c r="BV100" s="142">
        <f t="shared" si="381"/>
        <v>0.14529999999999998</v>
      </c>
      <c r="BW100" s="112">
        <f t="shared" si="381"/>
        <v>0.15360000000000001</v>
      </c>
      <c r="BX100" s="172">
        <f t="shared" si="381"/>
        <v>0.15440000000000001</v>
      </c>
      <c r="BY100" s="218">
        <f t="shared" si="38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82">SUM(EM52, -EM56)</f>
        <v>0.1613</v>
      </c>
      <c r="EN100" s="140">
        <f t="shared" si="382"/>
        <v>0.16400000000000001</v>
      </c>
      <c r="EO100" s="114">
        <f t="shared" si="382"/>
        <v>0.16200000000000001</v>
      </c>
      <c r="EP100" s="173">
        <f t="shared" si="382"/>
        <v>0.1633</v>
      </c>
      <c r="EQ100" s="140">
        <f t="shared" si="382"/>
        <v>0.1545</v>
      </c>
      <c r="ER100" s="114">
        <f t="shared" si="382"/>
        <v>0.14460000000000001</v>
      </c>
      <c r="ES100" s="173">
        <f t="shared" si="382"/>
        <v>0.1545</v>
      </c>
      <c r="ET100" s="140">
        <f t="shared" si="382"/>
        <v>0.15029999999999999</v>
      </c>
      <c r="EU100" s="114">
        <f t="shared" si="382"/>
        <v>0.13469999999999999</v>
      </c>
      <c r="EV100" s="173">
        <f t="shared" si="382"/>
        <v>0.10389999999999999</v>
      </c>
      <c r="EW100" s="140">
        <f t="shared" si="382"/>
        <v>0.11760000000000001</v>
      </c>
      <c r="EX100" s="114">
        <f t="shared" si="38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83">SUM(FK52, -FK56)</f>
        <v>0.18160000000000001</v>
      </c>
      <c r="FL100" s="140">
        <f t="shared" si="383"/>
        <v>0.16259999999999999</v>
      </c>
      <c r="FM100" s="114">
        <f t="shared" si="383"/>
        <v>0.15740000000000001</v>
      </c>
      <c r="FN100" s="173">
        <f t="shared" si="383"/>
        <v>0.1603</v>
      </c>
      <c r="FO100" s="140">
        <f t="shared" si="383"/>
        <v>0.17699999999999999</v>
      </c>
      <c r="FP100" s="114">
        <f t="shared" si="383"/>
        <v>0.16789999999999999</v>
      </c>
      <c r="FQ100" s="173">
        <f t="shared" si="38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84">SUM(HH53, -HH56)</f>
        <v>0.15909999999999999</v>
      </c>
      <c r="HI100" s="140">
        <f t="shared" si="384"/>
        <v>0.18540000000000001</v>
      </c>
      <c r="HJ100" s="114">
        <f t="shared" si="384"/>
        <v>0.1661</v>
      </c>
      <c r="HK100" s="173">
        <f t="shared" si="384"/>
        <v>0.15239999999999998</v>
      </c>
      <c r="HL100" s="140">
        <f t="shared" si="384"/>
        <v>0.14729999999999999</v>
      </c>
      <c r="HM100" s="114">
        <f t="shared" si="38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85">SUM(JU52, -JU56)</f>
        <v>0.15279999999999999</v>
      </c>
      <c r="JV100" s="114">
        <f t="shared" si="385"/>
        <v>0.14450000000000002</v>
      </c>
      <c r="JW100" s="173">
        <f t="shared" si="385"/>
        <v>0.1439</v>
      </c>
      <c r="JX100" s="140">
        <f t="shared" si="385"/>
        <v>0.14529999999999998</v>
      </c>
      <c r="JY100" s="114">
        <f t="shared" si="385"/>
        <v>0.1454</v>
      </c>
      <c r="JZ100" s="173">
        <f t="shared" si="385"/>
        <v>0.1341</v>
      </c>
      <c r="KA100" s="140">
        <f t="shared" si="385"/>
        <v>0.12390000000000001</v>
      </c>
      <c r="KB100" s="114">
        <f t="shared" si="385"/>
        <v>0.12920000000000001</v>
      </c>
      <c r="KC100" s="173">
        <f t="shared" si="38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14">
        <f>SUM(NE52, -NE54)</f>
        <v>0.10009999999999999</v>
      </c>
      <c r="NF100" s="114">
        <f>SUM(NF52, -NF54)</f>
        <v>0.10589999999999999</v>
      </c>
      <c r="NG100" s="110">
        <f>SUM(NG54, -NG56)</f>
        <v>9.06E-2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13" t="s">
        <v>39</v>
      </c>
      <c r="NF101" s="116" t="s">
        <v>47</v>
      </c>
      <c r="NG101" s="111" t="s">
        <v>65</v>
      </c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86">SUM(BL57, -BL58)</f>
        <v>0.11630000000000001</v>
      </c>
      <c r="BM102" s="110">
        <f t="shared" si="386"/>
        <v>0.11269999999999999</v>
      </c>
      <c r="BN102" s="170">
        <f t="shared" si="386"/>
        <v>0.11739999999999999</v>
      </c>
      <c r="BO102" s="112">
        <f t="shared" si="386"/>
        <v>0.1109</v>
      </c>
      <c r="BP102" s="112">
        <f t="shared" si="386"/>
        <v>0.11410000000000001</v>
      </c>
      <c r="BQ102" s="112">
        <f t="shared" si="38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87">SUM(EC91, -EC98)</f>
        <v>0</v>
      </c>
      <c r="ED102" s="6">
        <f t="shared" si="387"/>
        <v>0</v>
      </c>
      <c r="EE102" s="6">
        <f t="shared" si="387"/>
        <v>0</v>
      </c>
      <c r="EF102" s="6">
        <f t="shared" si="387"/>
        <v>0</v>
      </c>
      <c r="EG102" s="6">
        <f t="shared" si="387"/>
        <v>0</v>
      </c>
      <c r="EH102" s="6">
        <f t="shared" si="387"/>
        <v>0</v>
      </c>
      <c r="EI102" s="6">
        <f t="shared" si="38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88">SUM(ER53, -ER56)</f>
        <v>0.11599999999999999</v>
      </c>
      <c r="ES102" s="173">
        <f t="shared" si="388"/>
        <v>0.13800000000000001</v>
      </c>
      <c r="ET102" s="140">
        <f t="shared" si="388"/>
        <v>0.1168</v>
      </c>
      <c r="EU102" s="114">
        <f t="shared" si="388"/>
        <v>0.11699999999999999</v>
      </c>
      <c r="EV102" s="173">
        <f t="shared" si="388"/>
        <v>0.1008</v>
      </c>
      <c r="EW102" s="140">
        <f t="shared" si="388"/>
        <v>0.10050000000000001</v>
      </c>
      <c r="EX102" s="114">
        <f t="shared" si="38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89">SUM(FO52, -FO55)</f>
        <v>0.17280000000000001</v>
      </c>
      <c r="FP102" s="114">
        <f t="shared" si="389"/>
        <v>0.16419999999999998</v>
      </c>
      <c r="FQ102" s="173">
        <f t="shared" si="389"/>
        <v>0.1719</v>
      </c>
      <c r="FR102" s="140">
        <f t="shared" si="389"/>
        <v>0.18870000000000001</v>
      </c>
      <c r="FS102" s="114">
        <f t="shared" si="389"/>
        <v>0.17300000000000001</v>
      </c>
      <c r="FT102" s="173">
        <f t="shared" si="389"/>
        <v>0.17009999999999997</v>
      </c>
      <c r="FU102" s="140">
        <f t="shared" si="389"/>
        <v>0.16879999999999998</v>
      </c>
      <c r="FV102" s="114">
        <f t="shared" si="389"/>
        <v>0.1638</v>
      </c>
      <c r="FW102" s="173">
        <f t="shared" si="389"/>
        <v>0.159</v>
      </c>
      <c r="FX102" s="140">
        <f t="shared" si="389"/>
        <v>0.1401</v>
      </c>
      <c r="FY102" s="114">
        <f t="shared" si="38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90">SUM(GV91, -GV98)</f>
        <v>0</v>
      </c>
      <c r="GW102" s="6">
        <f t="shared" si="390"/>
        <v>0</v>
      </c>
      <c r="GX102" s="6">
        <f t="shared" si="390"/>
        <v>0</v>
      </c>
      <c r="GY102" s="6">
        <f t="shared" si="390"/>
        <v>0</v>
      </c>
      <c r="GZ102" s="6">
        <f t="shared" si="390"/>
        <v>0</v>
      </c>
      <c r="HA102" s="6">
        <f t="shared" si="39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91">SUM(IQ52, -IQ54)</f>
        <v>0.19090000000000001</v>
      </c>
      <c r="IR102" s="173">
        <f t="shared" si="391"/>
        <v>0.18029999999999999</v>
      </c>
      <c r="IS102" s="217">
        <f t="shared" si="391"/>
        <v>0.1827</v>
      </c>
      <c r="IT102" s="15">
        <f t="shared" si="391"/>
        <v>0.185</v>
      </c>
      <c r="IU102" s="145">
        <f t="shared" si="391"/>
        <v>0.1825</v>
      </c>
      <c r="IV102" s="140">
        <f t="shared" si="391"/>
        <v>0.16850000000000001</v>
      </c>
      <c r="IW102" s="114">
        <f t="shared" si="391"/>
        <v>0.16790000000000002</v>
      </c>
      <c r="IX102" s="173">
        <f t="shared" si="391"/>
        <v>0.16520000000000001</v>
      </c>
      <c r="IY102" s="140">
        <f t="shared" si="391"/>
        <v>0.14710000000000001</v>
      </c>
      <c r="IZ102" s="114">
        <f t="shared" si="391"/>
        <v>0.14119999999999999</v>
      </c>
      <c r="JA102" s="323">
        <f t="shared" si="39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92">SUM(JG52, -JG55)</f>
        <v>0.124</v>
      </c>
      <c r="JH102" s="140">
        <f t="shared" si="392"/>
        <v>0.12720000000000001</v>
      </c>
      <c r="JI102" s="114">
        <f t="shared" si="392"/>
        <v>0.1278</v>
      </c>
      <c r="JJ102" s="173">
        <f t="shared" si="392"/>
        <v>0.12630000000000002</v>
      </c>
      <c r="JK102" s="140">
        <f t="shared" si="392"/>
        <v>0.12740000000000001</v>
      </c>
      <c r="JL102" s="114">
        <f t="shared" si="392"/>
        <v>0.12720000000000001</v>
      </c>
      <c r="JM102" s="173">
        <f t="shared" si="392"/>
        <v>0.13340000000000002</v>
      </c>
      <c r="JN102" s="114">
        <f t="shared" si="39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93">SUM(JU53, -JU56)</f>
        <v>0.12859999999999999</v>
      </c>
      <c r="JV102" s="110">
        <f t="shared" si="393"/>
        <v>0.11119999999999999</v>
      </c>
      <c r="JW102" s="170">
        <f t="shared" si="393"/>
        <v>0.1293</v>
      </c>
      <c r="JX102" s="138">
        <f t="shared" si="393"/>
        <v>0.12859999999999999</v>
      </c>
      <c r="JY102" s="110">
        <f t="shared" si="393"/>
        <v>0.1258</v>
      </c>
      <c r="JZ102" s="170">
        <f t="shared" si="393"/>
        <v>0.1187</v>
      </c>
      <c r="KA102" s="138">
        <f t="shared" si="393"/>
        <v>0.1212</v>
      </c>
      <c r="KB102" s="110">
        <f t="shared" si="393"/>
        <v>0.12040000000000001</v>
      </c>
      <c r="KC102" s="170">
        <f t="shared" si="39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10">
        <f>SUM(NE54, -NE56)</f>
        <v>9.7000000000000003E-2</v>
      </c>
      <c r="NF102" s="114">
        <f>SUM(NF53, -NF55)</f>
        <v>9.9699999999999997E-2</v>
      </c>
      <c r="NG102" s="114">
        <f>SUM(NG53, -NG55)</f>
        <v>8.9700000000000002E-2</v>
      </c>
      <c r="NH102" s="6">
        <f t="shared" ref="NG102:OX102" si="394">SUM(NH91, -NH98)</f>
        <v>0</v>
      </c>
      <c r="NI102" s="6">
        <f t="shared" si="394"/>
        <v>0</v>
      </c>
      <c r="NJ102" s="6">
        <f t="shared" si="394"/>
        <v>0</v>
      </c>
      <c r="NK102" s="6">
        <f t="shared" si="394"/>
        <v>0</v>
      </c>
      <c r="NL102" s="6">
        <f t="shared" si="394"/>
        <v>0</v>
      </c>
      <c r="NM102" s="6">
        <f t="shared" si="394"/>
        <v>0</v>
      </c>
      <c r="NN102" s="6">
        <f t="shared" si="394"/>
        <v>0</v>
      </c>
      <c r="NO102" s="6">
        <f t="shared" si="394"/>
        <v>0</v>
      </c>
      <c r="NP102" s="6">
        <f t="shared" si="394"/>
        <v>0</v>
      </c>
      <c r="NQ102" s="6">
        <f t="shared" si="394"/>
        <v>0</v>
      </c>
      <c r="NR102" s="6">
        <f t="shared" si="394"/>
        <v>0</v>
      </c>
      <c r="NS102" s="6">
        <f t="shared" si="394"/>
        <v>0</v>
      </c>
      <c r="NT102" s="6">
        <f t="shared" si="394"/>
        <v>0</v>
      </c>
      <c r="NU102" s="6">
        <f t="shared" si="394"/>
        <v>0</v>
      </c>
      <c r="NV102" s="6">
        <f t="shared" si="394"/>
        <v>0</v>
      </c>
      <c r="NW102" s="6">
        <f t="shared" si="394"/>
        <v>0</v>
      </c>
      <c r="NX102" s="6">
        <f t="shared" si="394"/>
        <v>0</v>
      </c>
      <c r="NY102" s="6">
        <f t="shared" si="394"/>
        <v>0</v>
      </c>
      <c r="NZ102" s="6">
        <f t="shared" si="394"/>
        <v>0</v>
      </c>
      <c r="OA102" s="6">
        <f t="shared" si="394"/>
        <v>0</v>
      </c>
      <c r="OB102" s="6">
        <f t="shared" si="394"/>
        <v>0</v>
      </c>
      <c r="OC102" s="6">
        <f t="shared" si="394"/>
        <v>0</v>
      </c>
      <c r="OD102" s="6">
        <f t="shared" si="394"/>
        <v>0</v>
      </c>
      <c r="OE102" s="6">
        <f t="shared" si="394"/>
        <v>0</v>
      </c>
      <c r="OF102" s="6">
        <f t="shared" si="394"/>
        <v>0</v>
      </c>
      <c r="OG102" s="6">
        <f t="shared" si="394"/>
        <v>0</v>
      </c>
      <c r="OH102" s="6">
        <f t="shared" si="394"/>
        <v>0</v>
      </c>
      <c r="OI102" s="6">
        <f t="shared" si="394"/>
        <v>0</v>
      </c>
      <c r="OJ102" s="6">
        <f t="shared" si="394"/>
        <v>0</v>
      </c>
      <c r="OK102" s="6">
        <f t="shared" si="394"/>
        <v>0</v>
      </c>
      <c r="OL102" s="6">
        <f t="shared" si="394"/>
        <v>0</v>
      </c>
      <c r="OM102" s="6">
        <f t="shared" si="394"/>
        <v>0</v>
      </c>
      <c r="ON102" s="6">
        <f t="shared" si="394"/>
        <v>0</v>
      </c>
      <c r="OO102" s="6">
        <f t="shared" si="394"/>
        <v>0</v>
      </c>
      <c r="OP102" s="6">
        <f t="shared" si="394"/>
        <v>0</v>
      </c>
      <c r="OQ102" s="6">
        <f t="shared" si="394"/>
        <v>0</v>
      </c>
      <c r="OR102" s="6">
        <f t="shared" si="394"/>
        <v>0</v>
      </c>
      <c r="OS102" s="6">
        <f t="shared" si="394"/>
        <v>0</v>
      </c>
      <c r="OT102" s="6">
        <f t="shared" si="394"/>
        <v>0</v>
      </c>
      <c r="OU102" s="6">
        <f t="shared" si="394"/>
        <v>0</v>
      </c>
      <c r="OV102" s="6">
        <f t="shared" si="394"/>
        <v>0</v>
      </c>
      <c r="OW102" s="6">
        <f t="shared" si="394"/>
        <v>0</v>
      </c>
      <c r="OX102" s="6">
        <f t="shared" si="39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95">SUM(PE91, -PE98)</f>
        <v>0</v>
      </c>
      <c r="PF102" s="6">
        <f t="shared" si="395"/>
        <v>0</v>
      </c>
      <c r="PG102" s="6">
        <f t="shared" si="395"/>
        <v>0</v>
      </c>
      <c r="PH102" s="6">
        <f t="shared" si="395"/>
        <v>0</v>
      </c>
      <c r="PI102" s="6">
        <f t="shared" si="395"/>
        <v>0</v>
      </c>
      <c r="PJ102" s="6">
        <f t="shared" si="395"/>
        <v>0</v>
      </c>
      <c r="PK102" s="6">
        <f t="shared" si="395"/>
        <v>0</v>
      </c>
      <c r="PL102" s="6">
        <f t="shared" si="395"/>
        <v>0</v>
      </c>
      <c r="PM102" s="6">
        <f t="shared" si="395"/>
        <v>0</v>
      </c>
      <c r="PN102" s="6">
        <f t="shared" si="395"/>
        <v>0</v>
      </c>
      <c r="PO102" s="6">
        <f t="shared" si="395"/>
        <v>0</v>
      </c>
      <c r="PP102" s="6">
        <f t="shared" si="395"/>
        <v>0</v>
      </c>
      <c r="PQ102" s="6">
        <f t="shared" si="395"/>
        <v>0</v>
      </c>
      <c r="PR102" s="6">
        <f t="shared" si="395"/>
        <v>0</v>
      </c>
      <c r="PS102" s="6">
        <f t="shared" si="395"/>
        <v>0</v>
      </c>
      <c r="PT102" s="6">
        <f t="shared" si="395"/>
        <v>0</v>
      </c>
      <c r="PU102" s="6">
        <f t="shared" si="395"/>
        <v>0</v>
      </c>
      <c r="PV102" s="6">
        <f t="shared" si="395"/>
        <v>0</v>
      </c>
      <c r="PW102" s="6">
        <f t="shared" si="395"/>
        <v>0</v>
      </c>
      <c r="PX102" s="6">
        <f t="shared" si="395"/>
        <v>0</v>
      </c>
      <c r="PY102" s="6">
        <f t="shared" si="395"/>
        <v>0</v>
      </c>
      <c r="PZ102" s="6">
        <f t="shared" si="395"/>
        <v>0</v>
      </c>
      <c r="QA102" s="6">
        <f t="shared" si="395"/>
        <v>0</v>
      </c>
      <c r="QB102" s="6">
        <f t="shared" si="395"/>
        <v>0</v>
      </c>
      <c r="QC102" s="6">
        <f t="shared" si="395"/>
        <v>0</v>
      </c>
      <c r="QD102" s="6">
        <f t="shared" si="395"/>
        <v>0</v>
      </c>
      <c r="QE102" s="6">
        <f t="shared" si="395"/>
        <v>0</v>
      </c>
      <c r="QF102" s="6">
        <f t="shared" si="395"/>
        <v>0</v>
      </c>
      <c r="QG102" s="6">
        <f t="shared" si="395"/>
        <v>0</v>
      </c>
      <c r="QH102" s="6">
        <f t="shared" si="395"/>
        <v>0</v>
      </c>
      <c r="QI102" s="6">
        <f t="shared" si="395"/>
        <v>0</v>
      </c>
      <c r="QJ102" s="6">
        <f t="shared" si="395"/>
        <v>0</v>
      </c>
      <c r="QK102" s="6">
        <f t="shared" si="395"/>
        <v>0</v>
      </c>
      <c r="QL102" s="6">
        <f t="shared" si="395"/>
        <v>0</v>
      </c>
      <c r="QM102" s="6">
        <f t="shared" si="395"/>
        <v>0</v>
      </c>
      <c r="QN102" s="6">
        <f t="shared" si="395"/>
        <v>0</v>
      </c>
      <c r="QO102" s="6">
        <f t="shared" si="395"/>
        <v>0</v>
      </c>
      <c r="QP102" s="6">
        <f t="shared" si="395"/>
        <v>0</v>
      </c>
      <c r="QQ102" s="6">
        <f t="shared" si="395"/>
        <v>0</v>
      </c>
      <c r="QR102" s="6">
        <f t="shared" si="395"/>
        <v>0</v>
      </c>
      <c r="QS102" s="6">
        <f t="shared" si="395"/>
        <v>0</v>
      </c>
      <c r="QT102" s="6">
        <f t="shared" si="395"/>
        <v>0</v>
      </c>
      <c r="QU102" s="6">
        <f t="shared" si="395"/>
        <v>0</v>
      </c>
      <c r="QV102" s="6">
        <f t="shared" si="395"/>
        <v>0</v>
      </c>
      <c r="QW102" s="6">
        <f t="shared" si="395"/>
        <v>0</v>
      </c>
      <c r="QX102" s="6">
        <f t="shared" si="395"/>
        <v>0</v>
      </c>
      <c r="QY102" s="6">
        <f t="shared" si="395"/>
        <v>0</v>
      </c>
      <c r="QZ102" s="6">
        <f t="shared" si="395"/>
        <v>0</v>
      </c>
      <c r="RA102" s="6">
        <f t="shared" si="395"/>
        <v>0</v>
      </c>
      <c r="RB102" s="6">
        <f t="shared" si="395"/>
        <v>0</v>
      </c>
      <c r="RC102" s="6">
        <f t="shared" si="395"/>
        <v>0</v>
      </c>
      <c r="RD102" s="6">
        <f t="shared" si="395"/>
        <v>0</v>
      </c>
      <c r="RE102" s="6">
        <f t="shared" si="395"/>
        <v>0</v>
      </c>
      <c r="RF102" s="6">
        <f t="shared" si="395"/>
        <v>0</v>
      </c>
      <c r="RG102" s="6">
        <f t="shared" si="395"/>
        <v>0</v>
      </c>
      <c r="RH102" s="6">
        <f t="shared" si="395"/>
        <v>0</v>
      </c>
      <c r="RI102" s="6">
        <f t="shared" si="395"/>
        <v>0</v>
      </c>
      <c r="RJ102" s="6">
        <f t="shared" si="395"/>
        <v>0</v>
      </c>
      <c r="RK102" s="6">
        <f t="shared" si="395"/>
        <v>0</v>
      </c>
      <c r="RL102" s="6">
        <f t="shared" si="395"/>
        <v>0</v>
      </c>
      <c r="RM102" s="6">
        <f t="shared" si="395"/>
        <v>0</v>
      </c>
      <c r="RN102" s="6">
        <f t="shared" si="395"/>
        <v>0</v>
      </c>
      <c r="RO102" s="6">
        <f t="shared" si="395"/>
        <v>0</v>
      </c>
      <c r="RP102" s="6">
        <f t="shared" si="39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16" t="s">
        <v>36</v>
      </c>
      <c r="NF103" s="117" t="s">
        <v>63</v>
      </c>
      <c r="NG103" s="108" t="s">
        <v>57</v>
      </c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96">SUM(BE56, -BE58)</f>
        <v>0.1037</v>
      </c>
      <c r="BF104" s="160">
        <f t="shared" si="396"/>
        <v>0.1012</v>
      </c>
      <c r="BG104" s="201">
        <f t="shared" si="396"/>
        <v>0.10639999999999999</v>
      </c>
      <c r="BH104" s="172">
        <f t="shared" si="396"/>
        <v>0.1026</v>
      </c>
      <c r="BI104" s="142">
        <f t="shared" si="396"/>
        <v>0.10390000000000001</v>
      </c>
      <c r="BJ104" s="112">
        <f t="shared" si="39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97">SUM(ER52, -ER55)</f>
        <v>0.1143</v>
      </c>
      <c r="ES104" s="173">
        <f t="shared" si="397"/>
        <v>0.12440000000000001</v>
      </c>
      <c r="ET104" s="140">
        <f t="shared" si="397"/>
        <v>0.1167</v>
      </c>
      <c r="EU104" s="114">
        <f t="shared" si="397"/>
        <v>0.10249999999999999</v>
      </c>
      <c r="EV104" s="173">
        <f t="shared" si="397"/>
        <v>7.46E-2</v>
      </c>
      <c r="EW104" s="140">
        <f t="shared" si="397"/>
        <v>9.0200000000000002E-2</v>
      </c>
      <c r="EX104" s="114">
        <f t="shared" si="39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98">SUM(FO53, -FO56)</f>
        <v>0.15670000000000001</v>
      </c>
      <c r="FP104" s="114">
        <f t="shared" si="398"/>
        <v>0.14119999999999999</v>
      </c>
      <c r="FQ104" s="173">
        <f t="shared" si="398"/>
        <v>0.1249</v>
      </c>
      <c r="FR104" s="140">
        <f t="shared" si="398"/>
        <v>0.14000000000000001</v>
      </c>
      <c r="FS104" s="114">
        <f t="shared" si="398"/>
        <v>0.13289999999999999</v>
      </c>
      <c r="FT104" s="173">
        <f t="shared" si="398"/>
        <v>0.12759999999999999</v>
      </c>
      <c r="FU104" s="140">
        <f t="shared" si="398"/>
        <v>0.1278</v>
      </c>
      <c r="FV104" s="114">
        <f t="shared" si="398"/>
        <v>0.14069999999999999</v>
      </c>
      <c r="FW104" s="173">
        <f t="shared" si="398"/>
        <v>0.1326</v>
      </c>
      <c r="FX104" s="140">
        <f t="shared" si="398"/>
        <v>0.12809999999999999</v>
      </c>
      <c r="FY104" s="114">
        <f t="shared" si="39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99">SUM(IL52, -IL53)</f>
        <v>0.11679999999999999</v>
      </c>
      <c r="IM104" s="140">
        <f t="shared" si="399"/>
        <v>0.12869999999999998</v>
      </c>
      <c r="IN104" s="114">
        <f t="shared" si="399"/>
        <v>0.12820000000000001</v>
      </c>
      <c r="IO104" s="173">
        <f t="shared" si="399"/>
        <v>0.11460000000000001</v>
      </c>
      <c r="IP104" s="140">
        <f t="shared" si="399"/>
        <v>0.12930000000000003</v>
      </c>
      <c r="IQ104" s="114">
        <f t="shared" si="399"/>
        <v>0.11220000000000001</v>
      </c>
      <c r="IR104" s="173">
        <f t="shared" si="399"/>
        <v>0.1099</v>
      </c>
      <c r="IS104" s="217">
        <f t="shared" si="399"/>
        <v>0.10639999999999999</v>
      </c>
      <c r="IT104" s="15">
        <f t="shared" si="399"/>
        <v>0.1115</v>
      </c>
      <c r="IU104" s="145">
        <f>SUM(IU52, -IU53)</f>
        <v>0.11819999999999999</v>
      </c>
      <c r="IV104" s="138">
        <f t="shared" ref="IV104:JA104" si="400">SUM(IV53, -IV56)</f>
        <v>0.1163</v>
      </c>
      <c r="IW104" s="110">
        <f t="shared" si="400"/>
        <v>0.12</v>
      </c>
      <c r="IX104" s="170">
        <f t="shared" si="400"/>
        <v>0.127</v>
      </c>
      <c r="IY104" s="138">
        <f t="shared" si="400"/>
        <v>0.13500000000000001</v>
      </c>
      <c r="IZ104" s="110">
        <f t="shared" si="400"/>
        <v>0.13650000000000001</v>
      </c>
      <c r="JA104" s="328">
        <f t="shared" si="40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01">SUM(JG57, -JG58)</f>
        <v>0.11109999999999998</v>
      </c>
      <c r="JH104" s="160">
        <f t="shared" si="401"/>
        <v>0.10580000000000001</v>
      </c>
      <c r="JI104" s="201">
        <f t="shared" si="401"/>
        <v>0.10980000000000001</v>
      </c>
      <c r="JJ104" s="181">
        <f t="shared" si="401"/>
        <v>0.10390000000000002</v>
      </c>
      <c r="JK104" s="160">
        <f t="shared" si="401"/>
        <v>9.5900000000000013E-2</v>
      </c>
      <c r="JL104" s="201">
        <f t="shared" si="401"/>
        <v>9.2800000000000021E-2</v>
      </c>
      <c r="JM104" s="181">
        <f t="shared" si="401"/>
        <v>9.5599999999999991E-2</v>
      </c>
      <c r="JN104" s="201">
        <f t="shared" si="40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02">SUM(JW54, -JW56)</f>
        <v>0.1079</v>
      </c>
      <c r="JX104" s="140">
        <f t="shared" si="402"/>
        <v>0.10250000000000001</v>
      </c>
      <c r="JY104" s="114">
        <f t="shared" si="402"/>
        <v>9.920000000000001E-2</v>
      </c>
      <c r="JZ104" s="173">
        <f t="shared" si="402"/>
        <v>0.11399999999999999</v>
      </c>
      <c r="KA104" s="140">
        <f t="shared" si="402"/>
        <v>0.1142</v>
      </c>
      <c r="KB104" s="114">
        <f t="shared" si="40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03">SUM(KE54, -KE56)</f>
        <v>0.1187</v>
      </c>
      <c r="KF104" s="173">
        <f t="shared" si="403"/>
        <v>0.1265</v>
      </c>
      <c r="KG104" s="140">
        <f t="shared" si="403"/>
        <v>0.11680000000000001</v>
      </c>
      <c r="KH104" s="114">
        <f t="shared" si="403"/>
        <v>0.13519999999999999</v>
      </c>
      <c r="KI104" s="173">
        <f t="shared" si="403"/>
        <v>0.1366</v>
      </c>
      <c r="KJ104" s="140">
        <f t="shared" si="403"/>
        <v>0.14900000000000002</v>
      </c>
      <c r="KK104" s="114">
        <f t="shared" si="40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10">
        <f>SUM(NE53, -NE54)</f>
        <v>9.3899999999999997E-2</v>
      </c>
      <c r="NF104" s="110">
        <f>SUM(NF55, -NF56)</f>
        <v>9.8500000000000004E-2</v>
      </c>
      <c r="NG104" s="201">
        <f>SUM(NG56, -NG58)</f>
        <v>8.9499999999999996E-2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17" t="s">
        <v>63</v>
      </c>
      <c r="NF105" s="116" t="s">
        <v>36</v>
      </c>
      <c r="NG105" s="117" t="s">
        <v>63</v>
      </c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04">SUM(FH53, -FH55)</f>
        <v>0.1164</v>
      </c>
      <c r="FI106" s="140">
        <f t="shared" si="404"/>
        <v>0.11109999999999999</v>
      </c>
      <c r="FJ106" s="114">
        <f t="shared" si="404"/>
        <v>0.1169</v>
      </c>
      <c r="FK106" s="173">
        <f t="shared" si="404"/>
        <v>0.1477</v>
      </c>
      <c r="FL106" s="140">
        <f t="shared" si="404"/>
        <v>0.14050000000000001</v>
      </c>
      <c r="FM106" s="114">
        <f t="shared" si="404"/>
        <v>0.13020000000000001</v>
      </c>
      <c r="FN106" s="173">
        <f t="shared" si="404"/>
        <v>0.13250000000000001</v>
      </c>
      <c r="FO106" s="140">
        <f t="shared" si="404"/>
        <v>0.1525</v>
      </c>
      <c r="FP106" s="114">
        <f t="shared" si="404"/>
        <v>0.13749999999999998</v>
      </c>
      <c r="FQ106" s="173">
        <f t="shared" si="40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05">SUM(IL53, -IL56)</f>
        <v>9.4799999999999995E-2</v>
      </c>
      <c r="IM106" s="140">
        <f t="shared" si="405"/>
        <v>0.1048</v>
      </c>
      <c r="IN106" s="114">
        <f t="shared" si="405"/>
        <v>0.10289999999999999</v>
      </c>
      <c r="IO106" s="173">
        <f t="shared" si="405"/>
        <v>9.9299999999999999E-2</v>
      </c>
      <c r="IP106" s="140">
        <f t="shared" si="405"/>
        <v>9.1999999999999998E-2</v>
      </c>
      <c r="IQ106" s="110">
        <f t="shared" si="405"/>
        <v>9.7900000000000001E-2</v>
      </c>
      <c r="IR106" s="170">
        <f t="shared" si="405"/>
        <v>0.10349999999999999</v>
      </c>
      <c r="IS106" s="219">
        <f t="shared" si="405"/>
        <v>9.9400000000000002E-2</v>
      </c>
      <c r="IT106" s="87">
        <f t="shared" si="40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06">SUM(KH55, -KH56)</f>
        <v>9.9099999999999994E-2</v>
      </c>
      <c r="KI106" s="173">
        <f t="shared" si="406"/>
        <v>9.7100000000000006E-2</v>
      </c>
      <c r="KJ106" s="140">
        <f t="shared" si="406"/>
        <v>0.12290000000000001</v>
      </c>
      <c r="KK106" s="114">
        <f t="shared" si="406"/>
        <v>0.12509999999999999</v>
      </c>
      <c r="KL106" s="173">
        <f t="shared" si="406"/>
        <v>0.13009999999999999</v>
      </c>
      <c r="KM106" s="140">
        <f t="shared" si="406"/>
        <v>0.1361</v>
      </c>
      <c r="KN106" s="114">
        <f t="shared" si="406"/>
        <v>0.12959999999999999</v>
      </c>
      <c r="KO106" s="173">
        <f t="shared" si="406"/>
        <v>0.13200000000000001</v>
      </c>
      <c r="KP106" s="140">
        <f t="shared" si="406"/>
        <v>0.13690000000000002</v>
      </c>
      <c r="KQ106" s="114">
        <f t="shared" si="406"/>
        <v>0.1394</v>
      </c>
      <c r="KR106" s="181">
        <f t="shared" ref="KR106:KY106" si="407">SUM(KR57, -KR58)</f>
        <v>0.1318</v>
      </c>
      <c r="KS106" s="160">
        <f t="shared" si="407"/>
        <v>0.13379999999999997</v>
      </c>
      <c r="KT106" s="109">
        <f t="shared" si="407"/>
        <v>0.1182</v>
      </c>
      <c r="KU106" s="169">
        <f t="shared" si="407"/>
        <v>9.4099999999999989E-2</v>
      </c>
      <c r="KV106" s="147">
        <f t="shared" si="407"/>
        <v>0.11409999999999999</v>
      </c>
      <c r="KW106" s="109">
        <f t="shared" si="407"/>
        <v>0.1197</v>
      </c>
      <c r="KX106" s="169">
        <f t="shared" si="407"/>
        <v>0.12259999999999999</v>
      </c>
      <c r="KY106" s="147">
        <f t="shared" si="40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08">SUM(MM55, -MM56)</f>
        <v>4.6600000000000003E-2</v>
      </c>
      <c r="MN106" s="114">
        <f t="shared" si="408"/>
        <v>5.3899999999999997E-2</v>
      </c>
      <c r="MO106" s="170">
        <f t="shared" si="408"/>
        <v>5.9499999999999997E-2</v>
      </c>
      <c r="MP106" s="138">
        <f t="shared" si="408"/>
        <v>4.6800000000000001E-2</v>
      </c>
      <c r="MQ106" s="110">
        <f t="shared" si="408"/>
        <v>5.3599999999999995E-2</v>
      </c>
      <c r="MR106" s="170">
        <f t="shared" si="408"/>
        <v>5.6100000000000004E-2</v>
      </c>
      <c r="MS106" s="138">
        <f t="shared" si="408"/>
        <v>5.0500000000000003E-2</v>
      </c>
      <c r="MT106" s="110">
        <f t="shared" si="408"/>
        <v>7.0400000000000004E-2</v>
      </c>
      <c r="MU106" s="170">
        <f t="shared" si="408"/>
        <v>7.9799999999999996E-2</v>
      </c>
      <c r="MV106" s="138">
        <f t="shared" si="408"/>
        <v>5.91E-2</v>
      </c>
      <c r="MW106" s="110">
        <f t="shared" si="40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10">
        <f>SUM(NE55, -NE56)</f>
        <v>8.8900000000000007E-2</v>
      </c>
      <c r="NF106" s="110">
        <f>SUM(NF53, -NF54)</f>
        <v>9.0799999999999992E-2</v>
      </c>
      <c r="NG106" s="110">
        <f>SUM(NG55, -NG56)</f>
        <v>8.8499999999999995E-2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08" t="s">
        <v>57</v>
      </c>
      <c r="NF107" s="108" t="s">
        <v>57</v>
      </c>
      <c r="NG107" s="111" t="s">
        <v>42</v>
      </c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09">SUM(EC97, -EC104)</f>
        <v>0</v>
      </c>
      <c r="ED108" s="6">
        <f t="shared" si="409"/>
        <v>0</v>
      </c>
      <c r="EE108" s="6">
        <f t="shared" si="409"/>
        <v>0</v>
      </c>
      <c r="EF108" s="6">
        <f t="shared" si="409"/>
        <v>0</v>
      </c>
      <c r="EG108" s="6">
        <f t="shared" si="409"/>
        <v>0</v>
      </c>
      <c r="EH108" s="6">
        <f t="shared" si="409"/>
        <v>0</v>
      </c>
      <c r="EI108" s="6">
        <f t="shared" si="40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10">SUM(FB53, -FB55)</f>
        <v>8.5100000000000009E-2</v>
      </c>
      <c r="FC108" s="411">
        <f t="shared" si="410"/>
        <v>8.0600000000000005E-2</v>
      </c>
      <c r="FD108" s="369">
        <f t="shared" si="410"/>
        <v>8.0499999999999988E-2</v>
      </c>
      <c r="FE108" s="412">
        <f t="shared" si="410"/>
        <v>9.7700000000000009E-2</v>
      </c>
      <c r="FF108" s="140">
        <f t="shared" si="410"/>
        <v>9.4500000000000001E-2</v>
      </c>
      <c r="FG108" s="114">
        <f t="shared" si="41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11">SUM(GV97, -GV104)</f>
        <v>0</v>
      </c>
      <c r="GW108" s="6">
        <f t="shared" si="411"/>
        <v>0</v>
      </c>
      <c r="GX108" s="6">
        <f t="shared" si="411"/>
        <v>0</v>
      </c>
      <c r="GY108" s="6">
        <f t="shared" si="411"/>
        <v>0</v>
      </c>
      <c r="GZ108" s="6">
        <f t="shared" si="411"/>
        <v>0</v>
      </c>
      <c r="HA108" s="6">
        <f t="shared" si="41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12">SUM(HF53, -HF55)</f>
        <v>9.6500000000000002E-2</v>
      </c>
      <c r="HG108" s="114">
        <f t="shared" si="412"/>
        <v>0.10729999999999999</v>
      </c>
      <c r="HH108" s="173">
        <f t="shared" si="412"/>
        <v>9.0200000000000002E-2</v>
      </c>
      <c r="HI108" s="140">
        <f t="shared" si="412"/>
        <v>0.12820000000000001</v>
      </c>
      <c r="HJ108" s="114">
        <f t="shared" si="412"/>
        <v>0.1273</v>
      </c>
      <c r="HK108" s="173">
        <f t="shared" si="412"/>
        <v>0.1042</v>
      </c>
      <c r="HL108" s="140">
        <f t="shared" si="41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13">SUM(IL53, -IL55)</f>
        <v>9.3700000000000006E-2</v>
      </c>
      <c r="IM108" s="140">
        <f t="shared" si="413"/>
        <v>8.7000000000000008E-2</v>
      </c>
      <c r="IN108" s="114">
        <f t="shared" si="413"/>
        <v>8.5499999999999993E-2</v>
      </c>
      <c r="IO108" s="173">
        <f t="shared" si="413"/>
        <v>8.7099999999999997E-2</v>
      </c>
      <c r="IP108" s="138">
        <f t="shared" si="413"/>
        <v>7.6299999999999993E-2</v>
      </c>
      <c r="IQ108" s="114">
        <f t="shared" si="413"/>
        <v>9.1999999999999998E-2</v>
      </c>
      <c r="IR108" s="173">
        <f t="shared" si="413"/>
        <v>0.10299999999999999</v>
      </c>
      <c r="IS108" s="217">
        <f t="shared" si="413"/>
        <v>9.6000000000000002E-2</v>
      </c>
      <c r="IT108" s="15">
        <f t="shared" si="41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14">SUM(KI52, -KI55)</f>
        <v>8.0399999999999999E-2</v>
      </c>
      <c r="KJ108" s="140">
        <f t="shared" si="414"/>
        <v>7.8E-2</v>
      </c>
      <c r="KK108" s="114">
        <f t="shared" si="414"/>
        <v>6.0300000000000006E-2</v>
      </c>
      <c r="KL108" s="173">
        <f t="shared" si="414"/>
        <v>5.2400000000000002E-2</v>
      </c>
      <c r="KM108" s="140">
        <f t="shared" si="414"/>
        <v>3.2500000000000001E-2</v>
      </c>
      <c r="KN108" s="110">
        <f t="shared" si="414"/>
        <v>0.04</v>
      </c>
      <c r="KO108" s="173">
        <f t="shared" si="414"/>
        <v>3.6000000000000004E-2</v>
      </c>
      <c r="KP108" s="140">
        <f t="shared" si="414"/>
        <v>3.6299999999999999E-2</v>
      </c>
      <c r="KQ108" s="114">
        <f t="shared" si="414"/>
        <v>2.6299999999999997E-2</v>
      </c>
      <c r="KR108" s="173">
        <f t="shared" si="41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15">SUM(KV52, -KV55)</f>
        <v>2.64E-2</v>
      </c>
      <c r="KW108" s="114">
        <f t="shared" si="415"/>
        <v>3.61E-2</v>
      </c>
      <c r="KX108" s="173">
        <f t="shared" si="415"/>
        <v>3.73E-2</v>
      </c>
      <c r="KY108" s="140">
        <f t="shared" si="415"/>
        <v>5.11E-2</v>
      </c>
      <c r="KZ108" s="114">
        <f t="shared" si="415"/>
        <v>6.59E-2</v>
      </c>
      <c r="LA108" s="173">
        <f t="shared" si="41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201">
        <f>SUM(NE56, -NE58)</f>
        <v>6.5600000000000006E-2</v>
      </c>
      <c r="NF108" s="201">
        <f>SUM(NF56, -NF58)</f>
        <v>6.9599999999999995E-2</v>
      </c>
      <c r="NG108" s="114">
        <f>SUM(NG53, -NG54)</f>
        <v>8.7599999999999997E-2</v>
      </c>
      <c r="NH108" s="6">
        <f t="shared" ref="NG108:OX108" si="416">SUM(NH97, -NH104)</f>
        <v>0</v>
      </c>
      <c r="NI108" s="6">
        <f t="shared" si="416"/>
        <v>0</v>
      </c>
      <c r="NJ108" s="6">
        <f t="shared" si="416"/>
        <v>0</v>
      </c>
      <c r="NK108" s="6">
        <f t="shared" si="416"/>
        <v>0</v>
      </c>
      <c r="NL108" s="6">
        <f t="shared" si="416"/>
        <v>0</v>
      </c>
      <c r="NM108" s="6">
        <f t="shared" si="416"/>
        <v>0</v>
      </c>
      <c r="NN108" s="6">
        <f t="shared" si="416"/>
        <v>0</v>
      </c>
      <c r="NO108" s="6">
        <f t="shared" si="416"/>
        <v>0</v>
      </c>
      <c r="NP108" s="6">
        <f t="shared" si="416"/>
        <v>0</v>
      </c>
      <c r="NQ108" s="6">
        <f t="shared" si="416"/>
        <v>0</v>
      </c>
      <c r="NR108" s="6">
        <f t="shared" si="416"/>
        <v>0</v>
      </c>
      <c r="NS108" s="6">
        <f t="shared" si="416"/>
        <v>0</v>
      </c>
      <c r="NT108" s="6">
        <f t="shared" si="416"/>
        <v>0</v>
      </c>
      <c r="NU108" s="6">
        <f t="shared" si="416"/>
        <v>0</v>
      </c>
      <c r="NV108" s="6">
        <f t="shared" si="416"/>
        <v>0</v>
      </c>
      <c r="NW108" s="6">
        <f t="shared" si="416"/>
        <v>0</v>
      </c>
      <c r="NX108" s="6">
        <f t="shared" si="416"/>
        <v>0</v>
      </c>
      <c r="NY108" s="6">
        <f t="shared" si="416"/>
        <v>0</v>
      </c>
      <c r="NZ108" s="6">
        <f t="shared" si="416"/>
        <v>0</v>
      </c>
      <c r="OA108" s="6">
        <f t="shared" si="416"/>
        <v>0</v>
      </c>
      <c r="OB108" s="6">
        <f t="shared" si="416"/>
        <v>0</v>
      </c>
      <c r="OC108" s="6">
        <f t="shared" si="416"/>
        <v>0</v>
      </c>
      <c r="OD108" s="6">
        <f t="shared" si="416"/>
        <v>0</v>
      </c>
      <c r="OE108" s="6">
        <f t="shared" si="416"/>
        <v>0</v>
      </c>
      <c r="OF108" s="6">
        <f t="shared" si="416"/>
        <v>0</v>
      </c>
      <c r="OG108" s="6">
        <f t="shared" si="416"/>
        <v>0</v>
      </c>
      <c r="OH108" s="6">
        <f t="shared" si="416"/>
        <v>0</v>
      </c>
      <c r="OI108" s="6">
        <f t="shared" si="416"/>
        <v>0</v>
      </c>
      <c r="OJ108" s="6">
        <f t="shared" si="416"/>
        <v>0</v>
      </c>
      <c r="OK108" s="6">
        <f t="shared" si="416"/>
        <v>0</v>
      </c>
      <c r="OL108" s="6">
        <f t="shared" si="416"/>
        <v>0</v>
      </c>
      <c r="OM108" s="6">
        <f t="shared" si="416"/>
        <v>0</v>
      </c>
      <c r="ON108" s="6">
        <f t="shared" si="416"/>
        <v>0</v>
      </c>
      <c r="OO108" s="6">
        <f t="shared" si="416"/>
        <v>0</v>
      </c>
      <c r="OP108" s="6">
        <f t="shared" si="416"/>
        <v>0</v>
      </c>
      <c r="OQ108" s="6">
        <f t="shared" si="416"/>
        <v>0</v>
      </c>
      <c r="OR108" s="6">
        <f t="shared" si="416"/>
        <v>0</v>
      </c>
      <c r="OS108" s="6">
        <f t="shared" si="416"/>
        <v>0</v>
      </c>
      <c r="OT108" s="6">
        <f t="shared" si="416"/>
        <v>0</v>
      </c>
      <c r="OU108" s="6">
        <f t="shared" si="416"/>
        <v>0</v>
      </c>
      <c r="OV108" s="6">
        <f t="shared" si="416"/>
        <v>0</v>
      </c>
      <c r="OW108" s="6">
        <f t="shared" si="416"/>
        <v>0</v>
      </c>
      <c r="OX108" s="6">
        <f t="shared" si="41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17">SUM(PE97, -PE104)</f>
        <v>0</v>
      </c>
      <c r="PF108" s="6">
        <f t="shared" si="417"/>
        <v>0</v>
      </c>
      <c r="PG108" s="6">
        <f t="shared" si="417"/>
        <v>0</v>
      </c>
      <c r="PH108" s="6">
        <f t="shared" si="417"/>
        <v>0</v>
      </c>
      <c r="PI108" s="6">
        <f t="shared" si="417"/>
        <v>0</v>
      </c>
      <c r="PJ108" s="6">
        <f t="shared" si="417"/>
        <v>0</v>
      </c>
      <c r="PK108" s="6">
        <f t="shared" si="417"/>
        <v>0</v>
      </c>
      <c r="PL108" s="6">
        <f t="shared" si="417"/>
        <v>0</v>
      </c>
      <c r="PM108" s="6">
        <f t="shared" si="417"/>
        <v>0</v>
      </c>
      <c r="PN108" s="6">
        <f t="shared" si="417"/>
        <v>0</v>
      </c>
      <c r="PO108" s="6">
        <f t="shared" si="417"/>
        <v>0</v>
      </c>
      <c r="PP108" s="6">
        <f t="shared" si="417"/>
        <v>0</v>
      </c>
      <c r="PQ108" s="6">
        <f t="shared" si="417"/>
        <v>0</v>
      </c>
      <c r="PR108" s="6">
        <f t="shared" si="417"/>
        <v>0</v>
      </c>
      <c r="PS108" s="6">
        <f t="shared" si="417"/>
        <v>0</v>
      </c>
      <c r="PT108" s="6">
        <f t="shared" si="417"/>
        <v>0</v>
      </c>
      <c r="PU108" s="6">
        <f t="shared" si="417"/>
        <v>0</v>
      </c>
      <c r="PV108" s="6">
        <f t="shared" si="417"/>
        <v>0</v>
      </c>
      <c r="PW108" s="6">
        <f t="shared" si="417"/>
        <v>0</v>
      </c>
      <c r="PX108" s="6">
        <f t="shared" si="417"/>
        <v>0</v>
      </c>
      <c r="PY108" s="6">
        <f t="shared" si="417"/>
        <v>0</v>
      </c>
      <c r="PZ108" s="6">
        <f t="shared" si="417"/>
        <v>0</v>
      </c>
      <c r="QA108" s="6">
        <f t="shared" si="417"/>
        <v>0</v>
      </c>
      <c r="QB108" s="6">
        <f t="shared" si="417"/>
        <v>0</v>
      </c>
      <c r="QC108" s="6">
        <f t="shared" si="417"/>
        <v>0</v>
      </c>
      <c r="QD108" s="6">
        <f t="shared" si="417"/>
        <v>0</v>
      </c>
      <c r="QE108" s="6">
        <f t="shared" si="417"/>
        <v>0</v>
      </c>
      <c r="QF108" s="6">
        <f t="shared" si="417"/>
        <v>0</v>
      </c>
      <c r="QG108" s="6">
        <f t="shared" si="417"/>
        <v>0</v>
      </c>
      <c r="QH108" s="6">
        <f t="shared" si="417"/>
        <v>0</v>
      </c>
      <c r="QI108" s="6">
        <f t="shared" si="417"/>
        <v>0</v>
      </c>
      <c r="QJ108" s="6">
        <f t="shared" si="417"/>
        <v>0</v>
      </c>
      <c r="QK108" s="6">
        <f t="shared" si="417"/>
        <v>0</v>
      </c>
      <c r="QL108" s="6">
        <f t="shared" si="417"/>
        <v>0</v>
      </c>
      <c r="QM108" s="6">
        <f t="shared" si="417"/>
        <v>0</v>
      </c>
      <c r="QN108" s="6">
        <f t="shared" si="417"/>
        <v>0</v>
      </c>
      <c r="QO108" s="6">
        <f t="shared" si="417"/>
        <v>0</v>
      </c>
      <c r="QP108" s="6">
        <f t="shared" si="417"/>
        <v>0</v>
      </c>
      <c r="QQ108" s="6">
        <f t="shared" si="417"/>
        <v>0</v>
      </c>
      <c r="QR108" s="6">
        <f t="shared" si="417"/>
        <v>0</v>
      </c>
      <c r="QS108" s="6">
        <f t="shared" si="417"/>
        <v>0</v>
      </c>
      <c r="QT108" s="6">
        <f t="shared" si="417"/>
        <v>0</v>
      </c>
      <c r="QU108" s="6">
        <f t="shared" si="417"/>
        <v>0</v>
      </c>
      <c r="QV108" s="6">
        <f t="shared" si="417"/>
        <v>0</v>
      </c>
      <c r="QW108" s="6">
        <f t="shared" si="417"/>
        <v>0</v>
      </c>
      <c r="QX108" s="6">
        <f t="shared" si="417"/>
        <v>0</v>
      </c>
      <c r="QY108" s="6">
        <f t="shared" si="417"/>
        <v>0</v>
      </c>
      <c r="QZ108" s="6">
        <f t="shared" si="417"/>
        <v>0</v>
      </c>
      <c r="RA108" s="6">
        <f t="shared" si="417"/>
        <v>0</v>
      </c>
      <c r="RB108" s="6">
        <f t="shared" si="417"/>
        <v>0</v>
      </c>
      <c r="RC108" s="6">
        <f t="shared" si="417"/>
        <v>0</v>
      </c>
      <c r="RD108" s="6">
        <f t="shared" si="417"/>
        <v>0</v>
      </c>
      <c r="RE108" s="6">
        <f t="shared" si="417"/>
        <v>0</v>
      </c>
      <c r="RF108" s="6">
        <f t="shared" si="417"/>
        <v>0</v>
      </c>
      <c r="RG108" s="6">
        <f t="shared" si="417"/>
        <v>0</v>
      </c>
      <c r="RH108" s="6">
        <f t="shared" si="417"/>
        <v>0</v>
      </c>
      <c r="RI108" s="6">
        <f t="shared" si="417"/>
        <v>0</v>
      </c>
      <c r="RJ108" s="6">
        <f t="shared" si="417"/>
        <v>0</v>
      </c>
      <c r="RK108" s="6">
        <f t="shared" si="417"/>
        <v>0</v>
      </c>
      <c r="RL108" s="6">
        <f t="shared" si="417"/>
        <v>0</v>
      </c>
      <c r="RM108" s="6">
        <f t="shared" si="417"/>
        <v>0</v>
      </c>
      <c r="RN108" s="6">
        <f t="shared" si="417"/>
        <v>0</v>
      </c>
      <c r="RO108" s="6">
        <f t="shared" si="417"/>
        <v>0</v>
      </c>
      <c r="RP108" s="6">
        <f t="shared" si="41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08" t="s">
        <v>67</v>
      </c>
      <c r="NF109" s="108" t="s">
        <v>67</v>
      </c>
      <c r="NG109" s="108" t="s">
        <v>67</v>
      </c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18">SUM(CX51, -CX53)</f>
        <v>7.51E-2</v>
      </c>
      <c r="CY110" s="173">
        <f>SUM(CY51, -CY54)</f>
        <v>6.6400000000000015E-2</v>
      </c>
      <c r="CZ110" s="142">
        <f t="shared" si="418"/>
        <v>5.7499999999999996E-2</v>
      </c>
      <c r="DA110" s="112">
        <f t="shared" si="418"/>
        <v>4.3099999999999986E-2</v>
      </c>
      <c r="DB110" s="170">
        <f t="shared" si="418"/>
        <v>5.4799999999999988E-2</v>
      </c>
      <c r="DC110" s="138">
        <f t="shared" si="41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19">SUM(EN54, -EN55)</f>
        <v>8.5300000000000001E-2</v>
      </c>
      <c r="EO110" s="114">
        <f t="shared" si="419"/>
        <v>9.2700000000000005E-2</v>
      </c>
      <c r="EP110" s="173">
        <f t="shared" si="419"/>
        <v>9.9199999999999997E-2</v>
      </c>
      <c r="EQ110" s="140">
        <f t="shared" si="419"/>
        <v>8.1199999999999994E-2</v>
      </c>
      <c r="ER110" s="114">
        <f t="shared" si="419"/>
        <v>6.25E-2</v>
      </c>
      <c r="ES110" s="173">
        <f t="shared" si="41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20">SUM(FO54, -FO55)</f>
        <v>9.4799999999999995E-2</v>
      </c>
      <c r="FP110" s="114">
        <f t="shared" si="420"/>
        <v>8.5999999999999993E-2</v>
      </c>
      <c r="FQ110" s="173">
        <f t="shared" si="420"/>
        <v>9.5299999999999996E-2</v>
      </c>
      <c r="FR110" s="140">
        <f t="shared" si="420"/>
        <v>0.12130000000000001</v>
      </c>
      <c r="FS110" s="114">
        <f t="shared" si="420"/>
        <v>9.8299999999999998E-2</v>
      </c>
      <c r="FT110" s="173">
        <f t="shared" si="420"/>
        <v>0.1055</v>
      </c>
      <c r="FU110" s="140">
        <f t="shared" si="420"/>
        <v>9.2599999999999988E-2</v>
      </c>
      <c r="FV110" s="114">
        <f t="shared" si="42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21">SUM(JW53, -JW55)</f>
        <v>6.7699999999999996E-2</v>
      </c>
      <c r="JX110" s="140">
        <f t="shared" si="421"/>
        <v>6.9200000000000012E-2</v>
      </c>
      <c r="JY110" s="114">
        <f t="shared" si="421"/>
        <v>6.5799999999999997E-2</v>
      </c>
      <c r="JZ110" s="173">
        <f t="shared" si="421"/>
        <v>6.6299999999999998E-2</v>
      </c>
      <c r="KA110" s="140">
        <f t="shared" si="421"/>
        <v>7.4300000000000005E-2</v>
      </c>
      <c r="KB110" s="114">
        <f t="shared" si="421"/>
        <v>8.1000000000000003E-2</v>
      </c>
      <c r="KC110" s="173">
        <f t="shared" si="42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22">SUM(KK53, -KK55)</f>
        <v>3.4700000000000002E-2</v>
      </c>
      <c r="KL110" s="173">
        <f t="shared" si="422"/>
        <v>3.7999999999999992E-2</v>
      </c>
      <c r="KM110" s="138">
        <f t="shared" si="422"/>
        <v>3.0099999999999998E-2</v>
      </c>
      <c r="KN110" s="114">
        <f t="shared" si="422"/>
        <v>3.9899999999999998E-2</v>
      </c>
      <c r="KO110" s="173">
        <f t="shared" si="422"/>
        <v>2.6400000000000003E-2</v>
      </c>
      <c r="KP110" s="140">
        <f t="shared" si="42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23">SUM(KV53, -KV55)</f>
        <v>2.5799999999999997E-2</v>
      </c>
      <c r="KW110" s="114">
        <f t="shared" si="423"/>
        <v>3.0399999999999996E-2</v>
      </c>
      <c r="KX110" s="173">
        <f t="shared" si="423"/>
        <v>3.4799999999999998E-2</v>
      </c>
      <c r="KY110" s="140">
        <f t="shared" si="423"/>
        <v>4.87E-2</v>
      </c>
      <c r="KZ110" s="114">
        <f t="shared" si="423"/>
        <v>5.8800000000000005E-2</v>
      </c>
      <c r="LA110" s="173">
        <f t="shared" si="423"/>
        <v>5.5300000000000002E-2</v>
      </c>
      <c r="LB110" s="140">
        <f t="shared" si="423"/>
        <v>7.4799999999999991E-2</v>
      </c>
      <c r="LC110" s="114">
        <f t="shared" si="42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201">
        <f>SUM(NE56, -NE57)</f>
        <v>4.0299999999999989E-2</v>
      </c>
      <c r="NF110" s="201">
        <f>SUM(NF56, -NF57)</f>
        <v>4.8999999999999988E-2</v>
      </c>
      <c r="NG110" s="201">
        <f>SUM(NG56, -NG57)</f>
        <v>6.3E-2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62" t="s">
        <v>59</v>
      </c>
      <c r="NF111" s="182" t="s">
        <v>44</v>
      </c>
      <c r="NG111" s="182" t="s">
        <v>55</v>
      </c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24">SUM(FO52, -FO54)</f>
        <v>7.8E-2</v>
      </c>
      <c r="FP112" s="114">
        <f t="shared" si="424"/>
        <v>7.8199999999999992E-2</v>
      </c>
      <c r="FQ112" s="173">
        <f t="shared" si="424"/>
        <v>7.6599999999999988E-2</v>
      </c>
      <c r="FR112" s="140">
        <f t="shared" si="424"/>
        <v>6.7400000000000002E-2</v>
      </c>
      <c r="FS112" s="114">
        <f t="shared" si="424"/>
        <v>7.4700000000000003E-2</v>
      </c>
      <c r="FT112" s="173">
        <f t="shared" si="424"/>
        <v>6.4599999999999991E-2</v>
      </c>
      <c r="FU112" s="140">
        <f t="shared" si="424"/>
        <v>7.619999999999999E-2</v>
      </c>
      <c r="FV112" s="114">
        <f t="shared" si="42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25">SUM(GE54, -GE56)</f>
        <v>9.11E-2</v>
      </c>
      <c r="GF112" s="173">
        <f t="shared" si="425"/>
        <v>7.1899999999999992E-2</v>
      </c>
      <c r="GG112" s="217">
        <f t="shared" si="425"/>
        <v>7.22E-2</v>
      </c>
      <c r="GH112" s="15">
        <f t="shared" si="425"/>
        <v>6.1199999999999997E-2</v>
      </c>
      <c r="GI112" s="145">
        <f t="shared" si="425"/>
        <v>7.9300000000000009E-2</v>
      </c>
      <c r="GJ112" s="140">
        <f t="shared" si="425"/>
        <v>8.5199999999999998E-2</v>
      </c>
      <c r="GK112" s="114">
        <f t="shared" si="42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26">SUM(IQ53, -IQ54)</f>
        <v>7.8699999999999992E-2</v>
      </c>
      <c r="IR112" s="173">
        <f t="shared" si="426"/>
        <v>7.0400000000000004E-2</v>
      </c>
      <c r="IS112" s="217">
        <f t="shared" si="426"/>
        <v>7.6300000000000007E-2</v>
      </c>
      <c r="IT112" s="15">
        <f t="shared" si="426"/>
        <v>7.3499999999999996E-2</v>
      </c>
      <c r="IU112" s="145">
        <f t="shared" si="426"/>
        <v>6.430000000000001E-2</v>
      </c>
      <c r="IV112" s="140">
        <f t="shared" si="426"/>
        <v>7.8399999999999997E-2</v>
      </c>
      <c r="IW112" s="114">
        <f t="shared" si="42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09">
        <f>SUM(NE57, -NE58)</f>
        <v>2.5300000000000017E-2</v>
      </c>
      <c r="NF112" s="114">
        <f>SUM(NF51, -NF53)</f>
        <v>4.0600000000000011E-2</v>
      </c>
      <c r="NG112" s="112">
        <f>SUM(NG51, -NG53)</f>
        <v>5.4699999999999999E-2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82" t="s">
        <v>44</v>
      </c>
      <c r="NF113" s="182" t="s">
        <v>55</v>
      </c>
      <c r="NG113" s="182" t="s">
        <v>44</v>
      </c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27">SUM(BE55, -BE57)</f>
        <v>4.1400000000000006E-2</v>
      </c>
      <c r="BF114" s="138">
        <f t="shared" si="427"/>
        <v>3.209999999999999E-2</v>
      </c>
      <c r="BG114" s="110">
        <f t="shared" si="427"/>
        <v>3.8699999999999998E-2</v>
      </c>
      <c r="BH114" s="266">
        <f t="shared" si="427"/>
        <v>3.3799999999999997E-2</v>
      </c>
      <c r="BI114" s="239">
        <f t="shared" si="427"/>
        <v>3.5799999999999998E-2</v>
      </c>
      <c r="BJ114" s="240">
        <f t="shared" si="42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28">SUM(DF57, -DF58)</f>
        <v>3.1200000000000006E-2</v>
      </c>
      <c r="DG114" s="110">
        <f t="shared" si="428"/>
        <v>3.4299999999999997E-2</v>
      </c>
      <c r="DH114" s="170">
        <f t="shared" si="428"/>
        <v>2.9399999999999982E-2</v>
      </c>
      <c r="DI114" s="138">
        <f t="shared" si="428"/>
        <v>3.8200000000000012E-2</v>
      </c>
      <c r="DJ114" s="110">
        <f t="shared" si="428"/>
        <v>3.7900000000000017E-2</v>
      </c>
      <c r="DK114" s="170">
        <f t="shared" si="428"/>
        <v>4.4700000000000017E-2</v>
      </c>
      <c r="DL114" s="110">
        <f t="shared" si="428"/>
        <v>3.8000000000000006E-2</v>
      </c>
      <c r="DM114" s="110">
        <f t="shared" si="428"/>
        <v>3.4100000000000019E-2</v>
      </c>
      <c r="DN114" s="328">
        <f t="shared" si="42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29">SUM(FQ52, -FQ53)</f>
        <v>4.7199999999999992E-2</v>
      </c>
      <c r="FR114" s="138">
        <f t="shared" si="429"/>
        <v>6.1700000000000005E-2</v>
      </c>
      <c r="FS114" s="110">
        <f t="shared" si="429"/>
        <v>6.5000000000000016E-2</v>
      </c>
      <c r="FT114" s="170">
        <f t="shared" si="429"/>
        <v>5.5299999999999988E-2</v>
      </c>
      <c r="FU114" s="138">
        <f t="shared" si="429"/>
        <v>6.4299999999999982E-2</v>
      </c>
      <c r="FV114" s="110">
        <f t="shared" si="429"/>
        <v>4.9299999999999997E-2</v>
      </c>
      <c r="FW114" s="170">
        <f t="shared" si="42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30">SUM(GE54, -GE55)</f>
        <v>8.0500000000000002E-2</v>
      </c>
      <c r="GF114" s="173">
        <f t="shared" si="430"/>
        <v>6.2199999999999998E-2</v>
      </c>
      <c r="GG114" s="217">
        <f t="shared" si="430"/>
        <v>6.4699999999999994E-2</v>
      </c>
      <c r="GH114" s="15">
        <f t="shared" si="430"/>
        <v>5.9499999999999997E-2</v>
      </c>
      <c r="GI114" s="145">
        <f t="shared" si="430"/>
        <v>7.7800000000000008E-2</v>
      </c>
      <c r="GJ114" s="140">
        <f t="shared" si="430"/>
        <v>8.3300000000000013E-2</v>
      </c>
      <c r="GK114" s="114">
        <f t="shared" si="430"/>
        <v>8.0199999999999994E-2</v>
      </c>
      <c r="GL114" s="173">
        <f t="shared" si="43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31">SUM(HT54, -HT55)</f>
        <v>4.5999999999999999E-2</v>
      </c>
      <c r="HU114" s="140">
        <f t="shared" si="431"/>
        <v>5.74E-2</v>
      </c>
      <c r="HV114" s="114">
        <f t="shared" si="431"/>
        <v>5.04E-2</v>
      </c>
      <c r="HW114" s="173">
        <f t="shared" si="431"/>
        <v>4.9000000000000002E-2</v>
      </c>
      <c r="HX114" s="140">
        <f t="shared" si="431"/>
        <v>0.06</v>
      </c>
      <c r="HY114" s="114">
        <f t="shared" si="431"/>
        <v>6.25E-2</v>
      </c>
      <c r="HZ114" s="173">
        <f t="shared" si="431"/>
        <v>7.0499999999999993E-2</v>
      </c>
      <c r="IA114" s="140">
        <f t="shared" si="431"/>
        <v>6.0600000000000001E-2</v>
      </c>
      <c r="IB114" s="114">
        <f t="shared" si="43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32">SUM(IQ57, -IQ58)</f>
        <v>2.6600000000000013E-2</v>
      </c>
      <c r="IR114" s="181">
        <f t="shared" si="432"/>
        <v>5.3900000000000003E-2</v>
      </c>
      <c r="IS114" s="227">
        <f t="shared" si="432"/>
        <v>4.6499999999999986E-2</v>
      </c>
      <c r="IT114" s="212">
        <f t="shared" si="432"/>
        <v>4.0999999999999981E-2</v>
      </c>
      <c r="IU114" s="229">
        <f t="shared" si="432"/>
        <v>4.6800000000000008E-2</v>
      </c>
      <c r="IV114" s="160">
        <f t="shared" si="432"/>
        <v>4.7699999999999965E-2</v>
      </c>
      <c r="IW114" s="201">
        <f t="shared" si="432"/>
        <v>4.6800000000000008E-2</v>
      </c>
      <c r="IX114" s="181">
        <f t="shared" si="432"/>
        <v>5.4200000000000026E-2</v>
      </c>
      <c r="IY114" s="160">
        <f t="shared" si="43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14">
        <f>SUM(NE51, -NE53)</f>
        <v>1.949999999999999E-2</v>
      </c>
      <c r="NF114" s="112">
        <f>SUM(NF51, -NF52)</f>
        <v>2.5500000000000009E-2</v>
      </c>
      <c r="NG114" s="114">
        <f>SUM(NG51, -NG52)</f>
        <v>4.3399999999999994E-2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82" t="s">
        <v>55</v>
      </c>
      <c r="NF115" s="162" t="s">
        <v>59</v>
      </c>
      <c r="NG115" s="162" t="s">
        <v>59</v>
      </c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33">SUM(EC105, -EC112)</f>
        <v>0</v>
      </c>
      <c r="ED116" s="6">
        <f t="shared" si="433"/>
        <v>0</v>
      </c>
      <c r="EE116" s="6">
        <f t="shared" si="433"/>
        <v>0</v>
      </c>
      <c r="EF116" s="6">
        <f t="shared" si="433"/>
        <v>0</v>
      </c>
      <c r="EG116" s="6">
        <f t="shared" si="433"/>
        <v>0</v>
      </c>
      <c r="EH116" s="6">
        <f t="shared" si="433"/>
        <v>0</v>
      </c>
      <c r="EI116" s="6">
        <f t="shared" si="43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34">SUM(GV105, -GV112)</f>
        <v>0</v>
      </c>
      <c r="GW116" s="6">
        <f t="shared" si="434"/>
        <v>0</v>
      </c>
      <c r="GX116" s="6">
        <f t="shared" si="434"/>
        <v>0</v>
      </c>
      <c r="GY116" s="6">
        <f t="shared" si="434"/>
        <v>0</v>
      </c>
      <c r="GZ116" s="6">
        <f t="shared" si="434"/>
        <v>0</v>
      </c>
      <c r="HA116" s="6">
        <f t="shared" si="43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35">SUM(IQ54, -IQ56)</f>
        <v>1.9200000000000002E-2</v>
      </c>
      <c r="IR116" s="173">
        <f t="shared" si="435"/>
        <v>3.3099999999999997E-2</v>
      </c>
      <c r="IS116" s="217">
        <f t="shared" si="435"/>
        <v>2.3099999999999999E-2</v>
      </c>
      <c r="IT116" s="15">
        <f t="shared" si="435"/>
        <v>2.2800000000000001E-2</v>
      </c>
      <c r="IU116" s="145">
        <f t="shared" si="435"/>
        <v>2.4199999999999999E-2</v>
      </c>
      <c r="IV116" s="140">
        <f t="shared" si="435"/>
        <v>3.7900000000000003E-2</v>
      </c>
      <c r="IW116" s="114">
        <f t="shared" si="435"/>
        <v>3.6199999999999996E-2</v>
      </c>
      <c r="IX116" s="173">
        <f t="shared" si="435"/>
        <v>3.6199999999999996E-2</v>
      </c>
      <c r="IY116" s="140">
        <f t="shared" si="435"/>
        <v>5.6099999999999997E-2</v>
      </c>
      <c r="IZ116" s="114">
        <f t="shared" si="43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36">SUM(LT52, -LT54)</f>
        <v>1.8699999999999994E-2</v>
      </c>
      <c r="LU116" s="110">
        <f t="shared" si="436"/>
        <v>2.3599999999999996E-2</v>
      </c>
      <c r="LV116" s="173">
        <f t="shared" si="436"/>
        <v>2.2100000000000002E-2</v>
      </c>
      <c r="LW116" s="140">
        <f t="shared" si="436"/>
        <v>2.4899999999999992E-2</v>
      </c>
      <c r="LX116" s="114">
        <f t="shared" si="436"/>
        <v>2.1000000000000005E-2</v>
      </c>
      <c r="LY116" s="173">
        <f t="shared" si="43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12">
        <f>SUM(NE51, -NE52)</f>
        <v>1.3299999999999992E-2</v>
      </c>
      <c r="NF116" s="109">
        <f>SUM(NF57, -NF58)</f>
        <v>2.0600000000000007E-2</v>
      </c>
      <c r="NG116" s="109">
        <f>SUM(NG57, -NG58)</f>
        <v>2.6499999999999996E-2</v>
      </c>
      <c r="NH116" s="6">
        <f t="shared" ref="NG116:OX116" si="437">SUM(NH105, -NH112)</f>
        <v>0</v>
      </c>
      <c r="NI116" s="6">
        <f t="shared" si="437"/>
        <v>0</v>
      </c>
      <c r="NJ116" s="6">
        <f t="shared" si="437"/>
        <v>0</v>
      </c>
      <c r="NK116" s="6">
        <f t="shared" si="437"/>
        <v>0</v>
      </c>
      <c r="NL116" s="6">
        <f t="shared" si="437"/>
        <v>0</v>
      </c>
      <c r="NM116" s="6">
        <f t="shared" si="437"/>
        <v>0</v>
      </c>
      <c r="NN116" s="6">
        <f t="shared" si="437"/>
        <v>0</v>
      </c>
      <c r="NO116" s="6">
        <f t="shared" si="437"/>
        <v>0</v>
      </c>
      <c r="NP116" s="6">
        <f t="shared" si="437"/>
        <v>0</v>
      </c>
      <c r="NQ116" s="6">
        <f t="shared" si="437"/>
        <v>0</v>
      </c>
      <c r="NR116" s="6">
        <f t="shared" si="437"/>
        <v>0</v>
      </c>
      <c r="NS116" s="6">
        <f t="shared" si="437"/>
        <v>0</v>
      </c>
      <c r="NT116" s="6">
        <f t="shared" si="437"/>
        <v>0</v>
      </c>
      <c r="NU116" s="6">
        <f t="shared" si="437"/>
        <v>0</v>
      </c>
      <c r="NV116" s="6">
        <f t="shared" si="437"/>
        <v>0</v>
      </c>
      <c r="NW116" s="6">
        <f t="shared" si="437"/>
        <v>0</v>
      </c>
      <c r="NX116" s="6">
        <f t="shared" si="437"/>
        <v>0</v>
      </c>
      <c r="NY116" s="6">
        <f t="shared" si="437"/>
        <v>0</v>
      </c>
      <c r="NZ116" s="6">
        <f t="shared" si="437"/>
        <v>0</v>
      </c>
      <c r="OA116" s="6">
        <f t="shared" si="437"/>
        <v>0</v>
      </c>
      <c r="OB116" s="6">
        <f t="shared" si="437"/>
        <v>0</v>
      </c>
      <c r="OC116" s="6">
        <f t="shared" si="437"/>
        <v>0</v>
      </c>
      <c r="OD116" s="6">
        <f t="shared" si="437"/>
        <v>0</v>
      </c>
      <c r="OE116" s="6">
        <f t="shared" si="437"/>
        <v>0</v>
      </c>
      <c r="OF116" s="6">
        <f t="shared" si="437"/>
        <v>0</v>
      </c>
      <c r="OG116" s="6">
        <f t="shared" si="437"/>
        <v>0</v>
      </c>
      <c r="OH116" s="6">
        <f t="shared" si="437"/>
        <v>0</v>
      </c>
      <c r="OI116" s="6">
        <f t="shared" si="437"/>
        <v>0</v>
      </c>
      <c r="OJ116" s="6">
        <f t="shared" si="437"/>
        <v>0</v>
      </c>
      <c r="OK116" s="6">
        <f t="shared" si="437"/>
        <v>0</v>
      </c>
      <c r="OL116" s="6">
        <f t="shared" si="437"/>
        <v>0</v>
      </c>
      <c r="OM116" s="6">
        <f t="shared" si="437"/>
        <v>0</v>
      </c>
      <c r="ON116" s="6">
        <f t="shared" si="437"/>
        <v>0</v>
      </c>
      <c r="OO116" s="6">
        <f t="shared" si="437"/>
        <v>0</v>
      </c>
      <c r="OP116" s="6">
        <f t="shared" si="437"/>
        <v>0</v>
      </c>
      <c r="OQ116" s="6">
        <f t="shared" si="437"/>
        <v>0</v>
      </c>
      <c r="OR116" s="6">
        <f t="shared" si="437"/>
        <v>0</v>
      </c>
      <c r="OS116" s="6">
        <f t="shared" si="437"/>
        <v>0</v>
      </c>
      <c r="OT116" s="6">
        <f t="shared" si="437"/>
        <v>0</v>
      </c>
      <c r="OU116" s="6">
        <f t="shared" si="437"/>
        <v>0</v>
      </c>
      <c r="OV116" s="6">
        <f t="shared" si="437"/>
        <v>0</v>
      </c>
      <c r="OW116" s="6">
        <f t="shared" si="437"/>
        <v>0</v>
      </c>
      <c r="OX116" s="6">
        <f t="shared" si="43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38">SUM(PE105, -PE112)</f>
        <v>0</v>
      </c>
      <c r="PF116" s="6">
        <f t="shared" si="438"/>
        <v>0</v>
      </c>
      <c r="PG116" s="6">
        <f t="shared" si="438"/>
        <v>0</v>
      </c>
      <c r="PH116" s="6">
        <f t="shared" si="438"/>
        <v>0</v>
      </c>
      <c r="PI116" s="6">
        <f t="shared" si="438"/>
        <v>0</v>
      </c>
      <c r="PJ116" s="6">
        <f t="shared" si="438"/>
        <v>0</v>
      </c>
      <c r="PK116" s="6">
        <f t="shared" si="438"/>
        <v>0</v>
      </c>
      <c r="PL116" s="6">
        <f t="shared" si="438"/>
        <v>0</v>
      </c>
      <c r="PM116" s="6">
        <f t="shared" si="438"/>
        <v>0</v>
      </c>
      <c r="PN116" s="6">
        <f t="shared" si="438"/>
        <v>0</v>
      </c>
      <c r="PO116" s="6">
        <f t="shared" si="438"/>
        <v>0</v>
      </c>
      <c r="PP116" s="6">
        <f t="shared" si="438"/>
        <v>0</v>
      </c>
      <c r="PQ116" s="6">
        <f t="shared" si="438"/>
        <v>0</v>
      </c>
      <c r="PR116" s="6">
        <f t="shared" si="438"/>
        <v>0</v>
      </c>
      <c r="PS116" s="6">
        <f t="shared" si="438"/>
        <v>0</v>
      </c>
      <c r="PT116" s="6">
        <f t="shared" si="438"/>
        <v>0</v>
      </c>
      <c r="PU116" s="6">
        <f t="shared" si="438"/>
        <v>0</v>
      </c>
      <c r="PV116" s="6">
        <f t="shared" si="438"/>
        <v>0</v>
      </c>
      <c r="PW116" s="6">
        <f t="shared" si="438"/>
        <v>0</v>
      </c>
      <c r="PX116" s="6">
        <f t="shared" si="438"/>
        <v>0</v>
      </c>
      <c r="PY116" s="6">
        <f t="shared" si="438"/>
        <v>0</v>
      </c>
      <c r="PZ116" s="6">
        <f t="shared" si="438"/>
        <v>0</v>
      </c>
      <c r="QA116" s="6">
        <f t="shared" si="438"/>
        <v>0</v>
      </c>
      <c r="QB116" s="6">
        <f t="shared" si="438"/>
        <v>0</v>
      </c>
      <c r="QC116" s="6">
        <f t="shared" si="438"/>
        <v>0</v>
      </c>
      <c r="QD116" s="6">
        <f t="shared" si="438"/>
        <v>0</v>
      </c>
      <c r="QE116" s="6">
        <f t="shared" si="438"/>
        <v>0</v>
      </c>
      <c r="QF116" s="6">
        <f t="shared" si="438"/>
        <v>0</v>
      </c>
      <c r="QG116" s="6">
        <f t="shared" si="438"/>
        <v>0</v>
      </c>
      <c r="QH116" s="6">
        <f t="shared" si="438"/>
        <v>0</v>
      </c>
      <c r="QI116" s="6">
        <f t="shared" si="438"/>
        <v>0</v>
      </c>
      <c r="QJ116" s="6">
        <f t="shared" si="438"/>
        <v>0</v>
      </c>
      <c r="QK116" s="6">
        <f t="shared" si="438"/>
        <v>0</v>
      </c>
      <c r="QL116" s="6">
        <f t="shared" si="438"/>
        <v>0</v>
      </c>
      <c r="QM116" s="6">
        <f t="shared" si="438"/>
        <v>0</v>
      </c>
      <c r="QN116" s="6">
        <f t="shared" si="438"/>
        <v>0</v>
      </c>
      <c r="QO116" s="6">
        <f t="shared" si="438"/>
        <v>0</v>
      </c>
      <c r="QP116" s="6">
        <f t="shared" si="438"/>
        <v>0</v>
      </c>
      <c r="QQ116" s="6">
        <f t="shared" si="438"/>
        <v>0</v>
      </c>
      <c r="QR116" s="6">
        <f t="shared" si="438"/>
        <v>0</v>
      </c>
      <c r="QS116" s="6">
        <f t="shared" si="438"/>
        <v>0</v>
      </c>
      <c r="QT116" s="6">
        <f t="shared" si="438"/>
        <v>0</v>
      </c>
      <c r="QU116" s="6">
        <f t="shared" si="438"/>
        <v>0</v>
      </c>
      <c r="QV116" s="6">
        <f t="shared" si="438"/>
        <v>0</v>
      </c>
      <c r="QW116" s="6">
        <f t="shared" si="438"/>
        <v>0</v>
      </c>
      <c r="QX116" s="6">
        <f t="shared" si="438"/>
        <v>0</v>
      </c>
      <c r="QY116" s="6">
        <f t="shared" si="438"/>
        <v>0</v>
      </c>
      <c r="QZ116" s="6">
        <f t="shared" si="438"/>
        <v>0</v>
      </c>
      <c r="RA116" s="6">
        <f t="shared" si="438"/>
        <v>0</v>
      </c>
      <c r="RB116" s="6">
        <f t="shared" si="438"/>
        <v>0</v>
      </c>
      <c r="RC116" s="6">
        <f t="shared" si="438"/>
        <v>0</v>
      </c>
      <c r="RD116" s="6">
        <f t="shared" si="438"/>
        <v>0</v>
      </c>
      <c r="RE116" s="6">
        <f t="shared" si="438"/>
        <v>0</v>
      </c>
      <c r="RF116" s="6">
        <f t="shared" si="438"/>
        <v>0</v>
      </c>
      <c r="RG116" s="6">
        <f t="shared" si="438"/>
        <v>0</v>
      </c>
      <c r="RH116" s="6">
        <f t="shared" si="438"/>
        <v>0</v>
      </c>
      <c r="RI116" s="6">
        <f t="shared" si="438"/>
        <v>0</v>
      </c>
      <c r="RJ116" s="6">
        <f t="shared" si="438"/>
        <v>0</v>
      </c>
      <c r="RK116" s="6">
        <f t="shared" si="438"/>
        <v>0</v>
      </c>
      <c r="RL116" s="6">
        <f t="shared" si="438"/>
        <v>0</v>
      </c>
      <c r="RM116" s="6">
        <f t="shared" si="438"/>
        <v>0</v>
      </c>
      <c r="RN116" s="6">
        <f t="shared" si="438"/>
        <v>0</v>
      </c>
      <c r="RO116" s="6">
        <f t="shared" si="438"/>
        <v>0</v>
      </c>
      <c r="RP116" s="6">
        <f t="shared" si="43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13" t="s">
        <v>40</v>
      </c>
      <c r="NF117" s="111" t="s">
        <v>49</v>
      </c>
      <c r="NG117" s="116" t="s">
        <v>49</v>
      </c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39">SUM(IQ54, -IQ55)</f>
        <v>1.3299999999999999E-2</v>
      </c>
      <c r="IR118" s="170">
        <f t="shared" si="439"/>
        <v>3.2599999999999997E-2</v>
      </c>
      <c r="IS118" s="219">
        <f t="shared" si="439"/>
        <v>1.9699999999999999E-2</v>
      </c>
      <c r="IT118" s="87">
        <f t="shared" si="439"/>
        <v>1.8200000000000001E-2</v>
      </c>
      <c r="IU118" s="144">
        <f t="shared" si="439"/>
        <v>2.1399999999999999E-2</v>
      </c>
      <c r="IV118" s="138">
        <f t="shared" si="43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14">
        <f>SUM(NE54, -NE55)</f>
        <v>8.0999999999999996E-3</v>
      </c>
      <c r="NF118" s="114">
        <f>SUM(NF52, -NF53)</f>
        <v>1.5100000000000002E-2</v>
      </c>
      <c r="NG118" s="114">
        <f>SUM(NG52, -NG53)</f>
        <v>1.1300000000000004E-2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11" t="s">
        <v>49</v>
      </c>
      <c r="NF119" s="113" t="s">
        <v>40</v>
      </c>
      <c r="NG119" s="113" t="s">
        <v>40</v>
      </c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40">SUM(AM56, -AM57)</f>
        <v>1.6199999999999992E-2</v>
      </c>
      <c r="AN120" s="239">
        <f t="shared" si="440"/>
        <v>1.1999999999999927E-3</v>
      </c>
      <c r="AO120" s="240">
        <f t="shared" si="440"/>
        <v>1.1200000000000002E-2</v>
      </c>
      <c r="AP120" s="266">
        <f t="shared" si="440"/>
        <v>5.3999999999999881E-3</v>
      </c>
      <c r="AQ120" s="239">
        <f t="shared" si="440"/>
        <v>8.3000000000000018E-3</v>
      </c>
      <c r="AR120" s="240">
        <f t="shared" si="440"/>
        <v>1.1000000000000038E-3</v>
      </c>
      <c r="AS120" s="266">
        <f t="shared" si="44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41">SUM(CR53, -CR54)</f>
        <v>6.6999999999999976E-3</v>
      </c>
      <c r="CS120" s="172">
        <f t="shared" si="441"/>
        <v>9.099999999999997E-3</v>
      </c>
      <c r="CT120" s="160">
        <f t="shared" si="441"/>
        <v>3.4000000000000002E-3</v>
      </c>
      <c r="CU120" s="201">
        <f t="shared" si="441"/>
        <v>1.0500000000000009E-2</v>
      </c>
      <c r="CV120" s="181">
        <f t="shared" si="441"/>
        <v>1.2800000000000006E-2</v>
      </c>
      <c r="CW120" s="160">
        <f t="shared" si="44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42">SUM(FC53, -FC54)</f>
        <v>3.6000000000000004E-2</v>
      </c>
      <c r="FD120" s="377">
        <f t="shared" si="442"/>
        <v>3.1399999999999997E-2</v>
      </c>
      <c r="FE120" s="428">
        <f t="shared" si="442"/>
        <v>2.3800000000000002E-2</v>
      </c>
      <c r="FF120" s="142">
        <f t="shared" si="442"/>
        <v>2.3400000000000004E-2</v>
      </c>
      <c r="FG120" s="112">
        <f t="shared" si="442"/>
        <v>1.8700000000000008E-2</v>
      </c>
      <c r="FH120" s="172">
        <f t="shared" si="442"/>
        <v>3.2399999999999998E-2</v>
      </c>
      <c r="FI120" s="142">
        <f t="shared" si="44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43">SUM(FY53, -FY54)</f>
        <v>1.77E-2</v>
      </c>
      <c r="FZ120" s="172">
        <f t="shared" si="443"/>
        <v>1.0800000000000004E-2</v>
      </c>
      <c r="GA120" s="142">
        <f t="shared" si="443"/>
        <v>1.9999999999999997E-2</v>
      </c>
      <c r="GB120" s="112">
        <f t="shared" si="443"/>
        <v>2.4199999999999999E-2</v>
      </c>
      <c r="GC120" s="172">
        <f t="shared" si="443"/>
        <v>2.6299999999999997E-2</v>
      </c>
      <c r="GD120" s="142">
        <f t="shared" si="443"/>
        <v>2.3899999999999998E-2</v>
      </c>
      <c r="GE120" s="201">
        <f>SUM(GE57, -GE58)</f>
        <v>6.8999999999999895E-3</v>
      </c>
      <c r="GF120" s="181">
        <f t="shared" ref="GF120:GK120" si="444">SUM(GF55, -GF56)</f>
        <v>9.7000000000000003E-3</v>
      </c>
      <c r="GG120" s="227">
        <f t="shared" si="444"/>
        <v>7.4999999999999997E-3</v>
      </c>
      <c r="GH120" s="212">
        <f t="shared" si="444"/>
        <v>1.7000000000000001E-3</v>
      </c>
      <c r="GI120" s="229">
        <f t="shared" si="444"/>
        <v>1.5000000000000013E-3</v>
      </c>
      <c r="GJ120" s="160">
        <f t="shared" si="444"/>
        <v>1.8999999999999989E-3</v>
      </c>
      <c r="GK120" s="201">
        <f t="shared" si="44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45">SUM(HK53, -HK54)</f>
        <v>1.21E-2</v>
      </c>
      <c r="HL120" s="160">
        <f t="shared" si="445"/>
        <v>7.0999999999999952E-3</v>
      </c>
      <c r="HM120" s="201">
        <f t="shared" si="445"/>
        <v>2.1999999999999999E-2</v>
      </c>
      <c r="HN120" s="181">
        <f t="shared" si="445"/>
        <v>3.4700000000000002E-2</v>
      </c>
      <c r="HO120" s="160">
        <f t="shared" si="445"/>
        <v>3.0800000000000008E-2</v>
      </c>
      <c r="HP120" s="201">
        <f t="shared" si="44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46">SUM(ID55, -ID56)</f>
        <v>8.0000000000000036E-4</v>
      </c>
      <c r="IE120" s="212">
        <f t="shared" si="446"/>
        <v>2.0400000000000001E-2</v>
      </c>
      <c r="IF120" s="181">
        <f t="shared" si="446"/>
        <v>7.5999999999999991E-3</v>
      </c>
      <c r="IG120" s="227">
        <f t="shared" si="446"/>
        <v>1.9799999999999998E-2</v>
      </c>
      <c r="IH120" s="212">
        <f t="shared" si="446"/>
        <v>1.89E-2</v>
      </c>
      <c r="II120" s="181">
        <f t="shared" si="44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47">SUM(IQ55, -IQ56)</f>
        <v>5.8999999999999999E-3</v>
      </c>
      <c r="IR120" s="172">
        <f t="shared" si="447"/>
        <v>5.0000000000000044E-4</v>
      </c>
      <c r="IS120" s="218">
        <f t="shared" si="447"/>
        <v>3.4000000000000002E-3</v>
      </c>
      <c r="IT120" s="90">
        <f t="shared" si="447"/>
        <v>4.5999999999999999E-3</v>
      </c>
      <c r="IU120" s="143">
        <f t="shared" si="447"/>
        <v>2.7999999999999995E-3</v>
      </c>
      <c r="IV120" s="142">
        <f t="shared" si="44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48">SUM(JB53, -JB54)</f>
        <v>2.2699999999999998E-2</v>
      </c>
      <c r="JC120" s="112">
        <f t="shared" si="448"/>
        <v>2.3900000000000005E-2</v>
      </c>
      <c r="JD120" s="172">
        <f t="shared" si="448"/>
        <v>8.0000000000000904E-4</v>
      </c>
      <c r="JE120" s="142">
        <f t="shared" si="448"/>
        <v>7.4000000000000038E-3</v>
      </c>
      <c r="JF120" s="112">
        <f t="shared" si="448"/>
        <v>7.4000000000000038E-3</v>
      </c>
      <c r="JG120" s="172">
        <f t="shared" si="44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49">SUM(LI52, -LI53)</f>
        <v>2.0999999999999908E-3</v>
      </c>
      <c r="LJ120" s="172">
        <f t="shared" si="449"/>
        <v>1.1300000000000004E-2</v>
      </c>
      <c r="LK120" s="142">
        <f t="shared" si="449"/>
        <v>1.1999999999999997E-2</v>
      </c>
      <c r="LL120" s="112">
        <f t="shared" si="449"/>
        <v>2.0799999999999999E-2</v>
      </c>
      <c r="LM120" s="172">
        <f t="shared" si="449"/>
        <v>2.5999999999999995E-2</v>
      </c>
      <c r="LN120" s="142">
        <f t="shared" si="449"/>
        <v>2.4900000000000005E-2</v>
      </c>
      <c r="LO120" s="112">
        <f>SUM(LO51, -LO52)</f>
        <v>2.8299999999999992E-2</v>
      </c>
      <c r="LP120" s="172">
        <f t="shared" ref="LP120:LU120" si="450">SUM(LP52, -LP53)</f>
        <v>1.1399999999999993E-2</v>
      </c>
      <c r="LQ120" s="142">
        <f t="shared" si="450"/>
        <v>2.3999999999999994E-3</v>
      </c>
      <c r="LR120" s="112">
        <f t="shared" si="450"/>
        <v>8.199999999999999E-3</v>
      </c>
      <c r="LS120" s="172">
        <f t="shared" si="450"/>
        <v>1.1299999999999991E-2</v>
      </c>
      <c r="LT120" s="142">
        <f t="shared" si="450"/>
        <v>1.5999999999999903E-3</v>
      </c>
      <c r="LU120" s="112">
        <f t="shared" si="45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14">
        <f>SUM(NE52, -NE53)</f>
        <v>6.1999999999999972E-3</v>
      </c>
      <c r="NF120" s="114">
        <f>SUM(NF54, -NF55)</f>
        <v>8.8999999999999999E-3</v>
      </c>
      <c r="NG120" s="114">
        <f>SUM(NG54, -NG55)</f>
        <v>2.1000000000000012E-3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53"/>
      <c r="NI124" s="15"/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53"/>
      <c r="NI125" s="6" t="s">
        <v>62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53"/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53"/>
      <c r="NI127" s="6" t="s">
        <v>62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53"/>
      <c r="NI128" t="s">
        <v>62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53"/>
      <c r="NI129" s="6"/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>
        <f>AVERAGE(OQ94,OQ101,OQ107,OQ112,OQ116,OQ119,OQ121,OQ122)</f>
        <v>0</v>
      </c>
      <c r="OD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53"/>
      <c r="NI130" s="6"/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53" t="s">
        <v>62</v>
      </c>
      <c r="NI131" s="10" t="s">
        <v>62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8" t="s">
        <v>77</v>
      </c>
      <c r="NB133" s="506"/>
      <c r="NC133" s="507">
        <v>43626</v>
      </c>
      <c r="ND133" s="508"/>
      <c r="NE133" s="271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25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98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03">
        <v>0.18909999999999999</v>
      </c>
      <c r="NF136" s="16">
        <v>0.189</v>
      </c>
      <c r="NG136" s="16">
        <v>0.19409999999999999</v>
      </c>
      <c r="NH136" s="16"/>
      <c r="NI136" s="16"/>
      <c r="NJ136" s="16"/>
      <c r="NK136" s="16"/>
      <c r="NL136" s="16"/>
      <c r="NM136" s="16"/>
      <c r="NN136" s="16"/>
      <c r="NO136" s="16"/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99">
        <v>0.13320000000000001</v>
      </c>
      <c r="NF137" s="47">
        <v>0.1258</v>
      </c>
      <c r="NG137" s="47">
        <v>0.1396</v>
      </c>
      <c r="NH137" s="47"/>
      <c r="NI137" s="47"/>
      <c r="NJ137" s="47"/>
      <c r="NK137" s="47"/>
      <c r="NL137" s="47"/>
      <c r="NM137" s="47"/>
      <c r="NN137" s="47"/>
      <c r="NO137" s="47"/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01">
        <v>3.7199999999999997E-2</v>
      </c>
      <c r="NF138" s="7">
        <v>4.02E-2</v>
      </c>
      <c r="NG138" s="7">
        <v>3.7199999999999997E-2</v>
      </c>
      <c r="NH138" s="7"/>
      <c r="NI138" s="7"/>
      <c r="NJ138" s="7"/>
      <c r="NK138" s="7"/>
      <c r="NL138" s="7"/>
      <c r="NM138" s="7"/>
      <c r="NN138" s="7"/>
      <c r="NO138" s="7"/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02">
        <v>3.5799999999999998E-2</v>
      </c>
      <c r="NF139" s="40">
        <v>4.02E-2</v>
      </c>
      <c r="NG139" s="40">
        <v>1.89E-2</v>
      </c>
      <c r="NH139" s="40"/>
      <c r="NI139" s="40"/>
      <c r="NJ139" s="40"/>
      <c r="NK139" s="40"/>
      <c r="NL139" s="40"/>
      <c r="NM139" s="40"/>
      <c r="NN139" s="40"/>
      <c r="NO139" s="40"/>
      <c r="NP139" s="40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00">
        <v>3.1399999999999997E-2</v>
      </c>
      <c r="NF140" s="86">
        <v>2.4400000000000002E-2</v>
      </c>
      <c r="NG140" s="86">
        <v>1.83E-2</v>
      </c>
      <c r="NH140" s="86"/>
      <c r="NI140" s="86"/>
      <c r="NJ140" s="86"/>
      <c r="NK140" s="86"/>
      <c r="NL140" s="86"/>
      <c r="NM140" s="86"/>
      <c r="NN140" s="86"/>
      <c r="NO140" s="86"/>
      <c r="NP140" s="86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04">
        <v>-8.6699999999999999E-2</v>
      </c>
      <c r="NF141" s="30">
        <v>-8.4500000000000006E-2</v>
      </c>
      <c r="NG141" s="30">
        <v>-8.0699999999999994E-2</v>
      </c>
      <c r="NH141" s="30"/>
      <c r="NI141" s="30"/>
      <c r="NJ141" s="30"/>
      <c r="NK141" s="30"/>
      <c r="NL141" s="30"/>
      <c r="NM141" s="30"/>
      <c r="NN141" s="30"/>
      <c r="NO141" s="30"/>
      <c r="NP141" s="30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06">
        <v>-0.11509999999999999</v>
      </c>
      <c r="NF142" s="22">
        <v>-9.4100000000000003E-2</v>
      </c>
      <c r="NG142" s="22">
        <v>-8.6199999999999999E-2</v>
      </c>
      <c r="NH142" s="22"/>
      <c r="NI142" s="22"/>
      <c r="NJ142" s="22"/>
      <c r="NK142" s="22"/>
      <c r="NL142" s="22"/>
      <c r="NM142" s="22"/>
      <c r="NN142" s="22"/>
      <c r="NO142" s="22"/>
      <c r="NP142" s="22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05">
        <v>-0.22489999999999999</v>
      </c>
      <c r="NF143" s="34">
        <v>-0.24099999999999999</v>
      </c>
      <c r="NG143" s="34">
        <v>-0.2412</v>
      </c>
      <c r="NH143" s="34"/>
      <c r="NI143" s="34"/>
      <c r="NJ143" s="34"/>
      <c r="NK143" s="34"/>
      <c r="NL143" s="34"/>
      <c r="NM143" s="34"/>
      <c r="NN143" s="34"/>
      <c r="NO143" s="34"/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10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54">
        <v>9.9000000000000008E-3</v>
      </c>
      <c r="NF145" s="363">
        <v>2.1000000000000001E-2</v>
      </c>
      <c r="NG145" s="442">
        <v>1.38E-2</v>
      </c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63">
        <v>-8.8999999999999999E-3</v>
      </c>
      <c r="NF146" s="463">
        <v>-1.61E-2</v>
      </c>
      <c r="NG146" s="441">
        <v>-2.1299999999999999E-2</v>
      </c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3"/>
      <c r="NF147" s="133"/>
      <c r="NG147" s="364">
        <v>2.64E-2</v>
      </c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3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0">
        <v>1.7162999999999999</v>
      </c>
      <c r="NF149" s="250">
        <v>1.7189000000000001</v>
      </c>
      <c r="NG149" s="250">
        <v>1.7206999999999999</v>
      </c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16" t="s">
        <v>48</v>
      </c>
      <c r="NF150" s="116" t="s">
        <v>48</v>
      </c>
      <c r="NG150" s="116" t="s">
        <v>48</v>
      </c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51">SUM(BS136, -BS143)</f>
        <v>3.2199999999999999E-2</v>
      </c>
      <c r="BT151" s="114">
        <f t="shared" si="451"/>
        <v>4.6799999999999994E-2</v>
      </c>
      <c r="BU151" s="173">
        <f t="shared" si="451"/>
        <v>6.4299999999999996E-2</v>
      </c>
      <c r="BV151" s="140">
        <f t="shared" si="451"/>
        <v>8.9200000000000002E-2</v>
      </c>
      <c r="BW151" s="114">
        <f t="shared" si="451"/>
        <v>8.8700000000000001E-2</v>
      </c>
      <c r="BX151" s="173">
        <f t="shared" si="451"/>
        <v>8.77E-2</v>
      </c>
      <c r="BY151" s="217">
        <f t="shared" si="451"/>
        <v>8.2400000000000001E-2</v>
      </c>
      <c r="BZ151" s="15">
        <f t="shared" si="451"/>
        <v>9.1600000000000001E-2</v>
      </c>
      <c r="CA151" s="145">
        <f t="shared" si="451"/>
        <v>9.0400000000000008E-2</v>
      </c>
      <c r="CB151" s="140">
        <f t="shared" si="451"/>
        <v>0.15129999999999999</v>
      </c>
      <c r="CC151" s="114">
        <f t="shared" si="451"/>
        <v>0.15250000000000002</v>
      </c>
      <c r="CD151" s="173">
        <f t="shared" si="451"/>
        <v>0.184</v>
      </c>
      <c r="CE151" s="140">
        <f t="shared" si="451"/>
        <v>0.1986</v>
      </c>
      <c r="CF151" s="114">
        <f t="shared" si="451"/>
        <v>0.18729999999999999</v>
      </c>
      <c r="CG151" s="173">
        <f t="shared" si="451"/>
        <v>0.19839999999999999</v>
      </c>
      <c r="CH151" s="140">
        <f t="shared" si="451"/>
        <v>0.20330000000000001</v>
      </c>
      <c r="CI151" s="114">
        <f t="shared" si="451"/>
        <v>0.2079</v>
      </c>
      <c r="CJ151" s="173">
        <f t="shared" si="451"/>
        <v>0.20080000000000001</v>
      </c>
      <c r="CK151" s="140">
        <f t="shared" si="45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52">SUM(CN136, -CN143)</f>
        <v>0.214</v>
      </c>
      <c r="CO151" s="114">
        <f t="shared" si="452"/>
        <v>0.21229999999999999</v>
      </c>
      <c r="CP151" s="173">
        <f t="shared" si="452"/>
        <v>0.2079</v>
      </c>
      <c r="CQ151" s="140">
        <f t="shared" si="452"/>
        <v>0.1575</v>
      </c>
      <c r="CR151" s="114">
        <f t="shared" si="452"/>
        <v>0.1694</v>
      </c>
      <c r="CS151" s="173">
        <f t="shared" si="452"/>
        <v>0.1953</v>
      </c>
      <c r="CT151" s="138">
        <f t="shared" si="452"/>
        <v>0.17520000000000002</v>
      </c>
      <c r="CU151" s="114">
        <f t="shared" si="452"/>
        <v>0.1759</v>
      </c>
      <c r="CV151" s="173">
        <f t="shared" si="452"/>
        <v>0.1782</v>
      </c>
      <c r="CW151" s="140">
        <f t="shared" si="45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53">SUM(CZ136, -CZ143)</f>
        <v>0.14529999999999998</v>
      </c>
      <c r="DA151" s="110">
        <f t="shared" si="453"/>
        <v>0.14479999999999998</v>
      </c>
      <c r="DB151" s="173">
        <f t="shared" si="453"/>
        <v>0.14679999999999999</v>
      </c>
      <c r="DC151" s="140">
        <f t="shared" si="453"/>
        <v>0.1696</v>
      </c>
      <c r="DD151" s="114">
        <f t="shared" si="453"/>
        <v>0.17349999999999999</v>
      </c>
      <c r="DE151" s="170">
        <f t="shared" si="453"/>
        <v>0.1449</v>
      </c>
      <c r="DF151" s="138">
        <f t="shared" si="453"/>
        <v>0.16470000000000001</v>
      </c>
      <c r="DG151" s="110">
        <f t="shared" si="453"/>
        <v>0.15709999999999999</v>
      </c>
      <c r="DH151" s="170">
        <f t="shared" si="453"/>
        <v>0.16420000000000001</v>
      </c>
      <c r="DI151" s="140">
        <f t="shared" si="453"/>
        <v>0.16120000000000001</v>
      </c>
      <c r="DJ151" s="110">
        <f t="shared" si="453"/>
        <v>0.17860000000000001</v>
      </c>
      <c r="DK151" s="173">
        <f t="shared" si="453"/>
        <v>0.19020000000000001</v>
      </c>
      <c r="DL151" s="114">
        <f t="shared" si="453"/>
        <v>0.1643</v>
      </c>
      <c r="DM151" s="110">
        <f t="shared" si="453"/>
        <v>0.1678</v>
      </c>
      <c r="DN151" s="328">
        <f t="shared" si="453"/>
        <v>0.1502</v>
      </c>
      <c r="DO151" s="339">
        <f>SUM(DO136, -DO143,)</f>
        <v>0</v>
      </c>
      <c r="DP151" s="109">
        <f t="shared" ref="DP151:DZ151" si="454">SUM(DP136, -DP143)</f>
        <v>0.17080000000000001</v>
      </c>
      <c r="DQ151" s="169">
        <f t="shared" si="454"/>
        <v>0.19900000000000001</v>
      </c>
      <c r="DR151" s="147">
        <f t="shared" si="454"/>
        <v>0.2175</v>
      </c>
      <c r="DS151" s="109">
        <f t="shared" si="454"/>
        <v>0.25130000000000002</v>
      </c>
      <c r="DT151" s="169">
        <f t="shared" si="454"/>
        <v>0.25900000000000001</v>
      </c>
      <c r="DU151" s="147">
        <f t="shared" si="454"/>
        <v>0.25219999999999998</v>
      </c>
      <c r="DV151" s="109">
        <f t="shared" si="454"/>
        <v>0.30459999999999998</v>
      </c>
      <c r="DW151" s="169">
        <f t="shared" si="454"/>
        <v>0.32619999999999999</v>
      </c>
      <c r="DX151" s="109">
        <f t="shared" si="454"/>
        <v>0.29630000000000001</v>
      </c>
      <c r="DY151" s="109">
        <f t="shared" si="454"/>
        <v>0.30780000000000002</v>
      </c>
      <c r="DZ151" s="109">
        <f t="shared" si="45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55">SUM(EC136, -EC143)</f>
        <v>0</v>
      </c>
      <c r="ED151" s="6">
        <f t="shared" si="455"/>
        <v>0</v>
      </c>
      <c r="EE151" s="6">
        <f t="shared" si="455"/>
        <v>0</v>
      </c>
      <c r="EF151" s="6">
        <f t="shared" si="455"/>
        <v>0</v>
      </c>
      <c r="EG151" s="6">
        <f t="shared" si="455"/>
        <v>0</v>
      </c>
      <c r="EH151" s="6">
        <f t="shared" si="455"/>
        <v>0</v>
      </c>
      <c r="EI151" s="6">
        <f t="shared" si="455"/>
        <v>0</v>
      </c>
      <c r="EK151" s="140">
        <f t="shared" ref="EK151:EX151" si="456">SUM(EK136, -EK143)</f>
        <v>5.45E-2</v>
      </c>
      <c r="EL151" s="201">
        <f t="shared" si="456"/>
        <v>6.4100000000000004E-2</v>
      </c>
      <c r="EM151" s="173">
        <f t="shared" si="456"/>
        <v>7.7100000000000002E-2</v>
      </c>
      <c r="EN151" s="138">
        <f t="shared" si="456"/>
        <v>7.7899999999999997E-2</v>
      </c>
      <c r="EO151" s="114">
        <f t="shared" si="456"/>
        <v>8.8499999999999995E-2</v>
      </c>
      <c r="EP151" s="170">
        <f t="shared" si="456"/>
        <v>0.10680000000000001</v>
      </c>
      <c r="EQ151" s="140">
        <f t="shared" si="456"/>
        <v>0.1021</v>
      </c>
      <c r="ER151" s="114">
        <f t="shared" si="456"/>
        <v>0.10980000000000001</v>
      </c>
      <c r="ES151" s="173">
        <f t="shared" si="456"/>
        <v>0.114</v>
      </c>
      <c r="ET151" s="140">
        <f t="shared" si="456"/>
        <v>0.1217</v>
      </c>
      <c r="EU151" s="114">
        <f t="shared" si="456"/>
        <v>0.13589999999999999</v>
      </c>
      <c r="EV151" s="173">
        <f t="shared" si="456"/>
        <v>0.16689999999999999</v>
      </c>
      <c r="EW151" s="140">
        <f t="shared" si="456"/>
        <v>0.1653</v>
      </c>
      <c r="EX151" s="114">
        <f t="shared" si="456"/>
        <v>0.15570000000000001</v>
      </c>
      <c r="EY151" s="173">
        <f t="shared" ref="EY151:FQ151" si="457">SUM(EY136, -EY143)</f>
        <v>0.17480000000000001</v>
      </c>
      <c r="EZ151" s="140">
        <f t="shared" si="457"/>
        <v>0.19219999999999998</v>
      </c>
      <c r="FA151" s="114">
        <f t="shared" si="457"/>
        <v>0.18240000000000001</v>
      </c>
      <c r="FB151" s="170">
        <f t="shared" si="457"/>
        <v>0.16189999999999999</v>
      </c>
      <c r="FC151" s="138">
        <f t="shared" si="457"/>
        <v>0.1686</v>
      </c>
      <c r="FD151" s="110">
        <f t="shared" si="457"/>
        <v>0.1686</v>
      </c>
      <c r="FE151" s="170">
        <f t="shared" si="457"/>
        <v>0.18159999999999998</v>
      </c>
      <c r="FF151" s="138">
        <f t="shared" si="457"/>
        <v>0.19919999999999999</v>
      </c>
      <c r="FG151" s="110">
        <f t="shared" si="457"/>
        <v>0.20219999999999999</v>
      </c>
      <c r="FH151" s="170">
        <f t="shared" si="457"/>
        <v>0.1968</v>
      </c>
      <c r="FI151" s="138">
        <f t="shared" si="457"/>
        <v>0.1757</v>
      </c>
      <c r="FJ151" s="110">
        <f t="shared" si="457"/>
        <v>0.17130000000000001</v>
      </c>
      <c r="FK151" s="170">
        <f t="shared" si="457"/>
        <v>0.16020000000000001</v>
      </c>
      <c r="FL151" s="138">
        <f t="shared" si="457"/>
        <v>0.1429</v>
      </c>
      <c r="FM151" s="110">
        <f t="shared" si="457"/>
        <v>0.1331</v>
      </c>
      <c r="FN151" s="170">
        <f t="shared" si="457"/>
        <v>0.13850000000000001</v>
      </c>
      <c r="FO151" s="138">
        <f t="shared" si="457"/>
        <v>0.14879999999999999</v>
      </c>
      <c r="FP151" s="110">
        <f t="shared" si="457"/>
        <v>0.1552</v>
      </c>
      <c r="FQ151" s="170">
        <f t="shared" si="457"/>
        <v>0.1757</v>
      </c>
      <c r="FR151" s="138">
        <f t="shared" ref="FR151:GL151" si="458">SUM(FR136, -FR143)</f>
        <v>0.19019999999999998</v>
      </c>
      <c r="FS151" s="110">
        <f t="shared" si="458"/>
        <v>0.19350000000000001</v>
      </c>
      <c r="FT151" s="170">
        <f t="shared" si="458"/>
        <v>0.18380000000000002</v>
      </c>
      <c r="FU151" s="138">
        <f t="shared" si="458"/>
        <v>0.1928</v>
      </c>
      <c r="FV151" s="110">
        <f t="shared" si="458"/>
        <v>0.17780000000000001</v>
      </c>
      <c r="FW151" s="170">
        <f t="shared" si="458"/>
        <v>0.17929999999999999</v>
      </c>
      <c r="FX151" s="138">
        <f t="shared" si="458"/>
        <v>0.16489999999999999</v>
      </c>
      <c r="FY151" s="110">
        <f t="shared" si="458"/>
        <v>0.18090000000000001</v>
      </c>
      <c r="FZ151" s="170">
        <f t="shared" si="458"/>
        <v>0.2011</v>
      </c>
      <c r="GA151" s="138">
        <f t="shared" si="458"/>
        <v>0.24030000000000001</v>
      </c>
      <c r="GB151" s="110">
        <f t="shared" si="458"/>
        <v>0.23809999999999998</v>
      </c>
      <c r="GC151" s="170">
        <f t="shared" si="458"/>
        <v>0.2354</v>
      </c>
      <c r="GD151" s="138">
        <f t="shared" si="458"/>
        <v>0.25359999999999999</v>
      </c>
      <c r="GE151" s="110">
        <f t="shared" si="458"/>
        <v>0.2485</v>
      </c>
      <c r="GF151" s="170">
        <f t="shared" si="458"/>
        <v>0.27190000000000003</v>
      </c>
      <c r="GG151" s="219">
        <f t="shared" si="458"/>
        <v>0.27979999999999999</v>
      </c>
      <c r="GH151" s="87">
        <f t="shared" si="458"/>
        <v>0.28260000000000002</v>
      </c>
      <c r="GI151" s="144">
        <f t="shared" si="458"/>
        <v>0.29580000000000001</v>
      </c>
      <c r="GJ151" s="138">
        <f t="shared" si="458"/>
        <v>0.28200000000000003</v>
      </c>
      <c r="GK151" s="110">
        <f t="shared" si="458"/>
        <v>0.28659999999999997</v>
      </c>
      <c r="GL151" s="170">
        <f t="shared" si="458"/>
        <v>0.28310000000000002</v>
      </c>
      <c r="GM151" s="140">
        <f t="shared" ref="GM151:GU151" si="459">SUM(GM136, -GM143)</f>
        <v>0.19240000000000002</v>
      </c>
      <c r="GN151" s="114">
        <f t="shared" si="459"/>
        <v>0.2142</v>
      </c>
      <c r="GO151" s="173">
        <f t="shared" si="459"/>
        <v>0.2016</v>
      </c>
      <c r="GP151" s="140">
        <f t="shared" si="459"/>
        <v>0.22689999999999999</v>
      </c>
      <c r="GQ151" s="114">
        <f t="shared" si="459"/>
        <v>0.22509999999999999</v>
      </c>
      <c r="GR151" s="173">
        <f t="shared" si="459"/>
        <v>0.2082</v>
      </c>
      <c r="GS151" s="114">
        <f t="shared" si="459"/>
        <v>0.2034</v>
      </c>
      <c r="GT151" s="114">
        <f t="shared" si="459"/>
        <v>0.18430000000000002</v>
      </c>
      <c r="GU151" s="114">
        <f t="shared" si="459"/>
        <v>0.1507</v>
      </c>
      <c r="GV151" s="6">
        <f t="shared" ref="GV151:HA151" si="460">SUM(GV136, -GV143)</f>
        <v>0</v>
      </c>
      <c r="GW151" s="6">
        <f t="shared" si="460"/>
        <v>0</v>
      </c>
      <c r="GX151" s="6">
        <f t="shared" si="460"/>
        <v>0</v>
      </c>
      <c r="GY151" s="6">
        <f t="shared" si="460"/>
        <v>0</v>
      </c>
      <c r="GZ151" s="6">
        <f t="shared" si="460"/>
        <v>0</v>
      </c>
      <c r="HA151" s="6">
        <f t="shared" si="460"/>
        <v>0</v>
      </c>
      <c r="HC151" s="138">
        <f t="shared" ref="HC151:HL151" si="461">SUM(HC136, -HC143)</f>
        <v>5.5800000000000002E-2</v>
      </c>
      <c r="HD151" s="109">
        <f t="shared" si="461"/>
        <v>5.3699999999999998E-2</v>
      </c>
      <c r="HE151" s="169">
        <f t="shared" si="461"/>
        <v>8.9900000000000008E-2</v>
      </c>
      <c r="HF151" s="147">
        <f t="shared" si="461"/>
        <v>5.7500000000000002E-2</v>
      </c>
      <c r="HG151" s="114">
        <f t="shared" si="461"/>
        <v>5.79E-2</v>
      </c>
      <c r="HH151" s="172">
        <f t="shared" si="461"/>
        <v>0.1273</v>
      </c>
      <c r="HI151" s="147">
        <f t="shared" si="461"/>
        <v>0.14380000000000001</v>
      </c>
      <c r="HJ151" s="109">
        <f t="shared" si="461"/>
        <v>0.13919999999999999</v>
      </c>
      <c r="HK151" s="169">
        <f t="shared" si="461"/>
        <v>0.13419999999999999</v>
      </c>
      <c r="HL151" s="147">
        <f t="shared" si="461"/>
        <v>0.14560000000000001</v>
      </c>
      <c r="HM151" s="109">
        <f>SUM(HM136, -HM143)</f>
        <v>0.1188</v>
      </c>
      <c r="HN151" s="172">
        <f t="shared" ref="HN151:IF151" si="462">SUM(HN136, -HN143)</f>
        <v>9.69E-2</v>
      </c>
      <c r="HO151" s="147">
        <f t="shared" si="462"/>
        <v>0.113</v>
      </c>
      <c r="HP151" s="112">
        <f t="shared" si="462"/>
        <v>0.11169999999999999</v>
      </c>
      <c r="HQ151" s="173">
        <f t="shared" si="462"/>
        <v>0.1047</v>
      </c>
      <c r="HR151" s="142">
        <f t="shared" si="462"/>
        <v>0.11</v>
      </c>
      <c r="HS151" s="114">
        <f t="shared" si="462"/>
        <v>0.11100000000000002</v>
      </c>
      <c r="HT151" s="173">
        <f t="shared" si="462"/>
        <v>0.1182</v>
      </c>
      <c r="HU151" s="140">
        <f t="shared" si="462"/>
        <v>0.1275</v>
      </c>
      <c r="HV151" s="114">
        <f t="shared" si="462"/>
        <v>0.13450000000000001</v>
      </c>
      <c r="HW151" s="173">
        <f t="shared" si="462"/>
        <v>0.11499999999999999</v>
      </c>
      <c r="HX151" s="140">
        <f t="shared" si="462"/>
        <v>0.1303</v>
      </c>
      <c r="HY151" s="114">
        <f t="shared" si="462"/>
        <v>0.1305</v>
      </c>
      <c r="HZ151" s="170">
        <f t="shared" si="462"/>
        <v>0.16039999999999999</v>
      </c>
      <c r="IA151" s="138">
        <f t="shared" si="462"/>
        <v>0.1454</v>
      </c>
      <c r="IB151" s="110">
        <f t="shared" si="462"/>
        <v>0.14479999999999998</v>
      </c>
      <c r="IC151" s="173">
        <f t="shared" si="462"/>
        <v>0.1348</v>
      </c>
      <c r="ID151" s="217">
        <f t="shared" si="462"/>
        <v>0.15210000000000001</v>
      </c>
      <c r="IE151" s="87">
        <f t="shared" si="462"/>
        <v>0.1807</v>
      </c>
      <c r="IF151" s="170">
        <f t="shared" si="46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63">SUM(IJ136, -IJ143)</f>
        <v>0.16159999999999999</v>
      </c>
      <c r="IK151" s="87">
        <f t="shared" si="463"/>
        <v>0.17680000000000001</v>
      </c>
      <c r="IL151" s="144">
        <f t="shared" si="463"/>
        <v>0.21</v>
      </c>
      <c r="IM151" s="138">
        <f t="shared" si="463"/>
        <v>0.2316</v>
      </c>
      <c r="IN151" s="110">
        <f t="shared" si="463"/>
        <v>0.24030000000000001</v>
      </c>
      <c r="IO151" s="170">
        <f t="shared" si="463"/>
        <v>0.23780000000000001</v>
      </c>
      <c r="IP151" s="138">
        <f t="shared" si="463"/>
        <v>0.23810000000000001</v>
      </c>
      <c r="IQ151" s="110">
        <f t="shared" si="463"/>
        <v>0.22220000000000001</v>
      </c>
      <c r="IR151" s="170">
        <f t="shared" si="463"/>
        <v>0.2455</v>
      </c>
      <c r="IS151" s="219">
        <f t="shared" si="463"/>
        <v>0.23880000000000001</v>
      </c>
      <c r="IT151" s="87">
        <f t="shared" si="46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64">SUM(IX136, -IX143)</f>
        <v>0.23299999999999998</v>
      </c>
      <c r="IY151" s="160">
        <f t="shared" si="464"/>
        <v>0.23699999999999999</v>
      </c>
      <c r="IZ151" s="201">
        <f t="shared" si="464"/>
        <v>0.26469999999999999</v>
      </c>
      <c r="JA151" s="181">
        <f t="shared" si="464"/>
        <v>0.249</v>
      </c>
      <c r="JB151" s="140">
        <f t="shared" si="464"/>
        <v>0.24829999999999999</v>
      </c>
      <c r="JC151" s="114">
        <f t="shared" si="464"/>
        <v>0.25259999999999999</v>
      </c>
      <c r="JD151" s="173">
        <f t="shared" si="464"/>
        <v>0.27129999999999999</v>
      </c>
      <c r="JE151" s="140">
        <f t="shared" si="464"/>
        <v>0.26739999999999997</v>
      </c>
      <c r="JF151" s="114">
        <f t="shared" si="464"/>
        <v>0.2762</v>
      </c>
      <c r="JG151" s="173">
        <f>SUM(JG136, -JG143)</f>
        <v>0.22939999999999999</v>
      </c>
      <c r="JH151" s="142">
        <f t="shared" ref="JH151:JP151" si="465">SUM(JH136, -JH143)</f>
        <v>0.2215</v>
      </c>
      <c r="JI151" s="112">
        <f t="shared" si="465"/>
        <v>0.2329</v>
      </c>
      <c r="JJ151" s="172">
        <f t="shared" si="465"/>
        <v>0.21510000000000001</v>
      </c>
      <c r="JK151" s="142">
        <f t="shared" si="465"/>
        <v>0.21499999999999997</v>
      </c>
      <c r="JL151" s="112">
        <f t="shared" si="465"/>
        <v>0.2198</v>
      </c>
      <c r="JM151" s="181">
        <f t="shared" si="465"/>
        <v>0.2258</v>
      </c>
      <c r="JN151" s="201">
        <f t="shared" si="465"/>
        <v>0.21740000000000001</v>
      </c>
      <c r="JO151" s="201">
        <f t="shared" si="465"/>
        <v>0.24459999999999998</v>
      </c>
      <c r="JP151" s="201">
        <f t="shared" si="46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66">SUM(JU136, -JU143)</f>
        <v>0.2492</v>
      </c>
      <c r="JV151" s="112">
        <f t="shared" si="466"/>
        <v>0.23910000000000001</v>
      </c>
      <c r="JW151" s="172">
        <f t="shared" si="466"/>
        <v>0.26619999999999999</v>
      </c>
      <c r="JX151" s="142">
        <f t="shared" si="466"/>
        <v>0.26579999999999998</v>
      </c>
      <c r="JY151" s="112">
        <f t="shared" si="466"/>
        <v>0.25800000000000001</v>
      </c>
      <c r="JZ151" s="172">
        <f t="shared" si="466"/>
        <v>0.26350000000000001</v>
      </c>
      <c r="KA151" s="142">
        <f t="shared" si="466"/>
        <v>0.2616</v>
      </c>
      <c r="KB151" s="112">
        <f t="shared" si="466"/>
        <v>0.24869999999999998</v>
      </c>
      <c r="KC151" s="172">
        <f t="shared" si="466"/>
        <v>0.31820000000000004</v>
      </c>
      <c r="KD151" s="142">
        <f t="shared" si="466"/>
        <v>0.31489999999999996</v>
      </c>
      <c r="KE151" s="112">
        <f t="shared" si="466"/>
        <v>0.31320000000000003</v>
      </c>
      <c r="KF151" s="172">
        <f t="shared" si="466"/>
        <v>0.32169999999999999</v>
      </c>
      <c r="KG151" s="142">
        <f t="shared" si="466"/>
        <v>0.33140000000000003</v>
      </c>
      <c r="KH151" s="112">
        <f t="shared" si="466"/>
        <v>0.31969999999999998</v>
      </c>
      <c r="KI151" s="172">
        <f t="shared" si="466"/>
        <v>0.31809999999999999</v>
      </c>
      <c r="KJ151" s="142">
        <f t="shared" si="466"/>
        <v>0.3231</v>
      </c>
      <c r="KK151" s="114">
        <f t="shared" si="466"/>
        <v>0.30790000000000001</v>
      </c>
      <c r="KL151" s="173">
        <f t="shared" si="466"/>
        <v>0.31289999999999996</v>
      </c>
      <c r="KM151" s="140">
        <f t="shared" si="466"/>
        <v>0.31889999999999996</v>
      </c>
      <c r="KN151" s="201">
        <f t="shared" si="466"/>
        <v>0.31490000000000001</v>
      </c>
      <c r="KO151" s="173">
        <f t="shared" si="466"/>
        <v>0.31480000000000002</v>
      </c>
      <c r="KP151" s="140">
        <f t="shared" si="466"/>
        <v>0.31969999999999998</v>
      </c>
      <c r="KQ151" s="114">
        <f t="shared" si="466"/>
        <v>0.32219999999999999</v>
      </c>
      <c r="KR151" s="173">
        <f t="shared" si="46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67">SUM(KU136, -KU143)</f>
        <v>0.36030000000000001</v>
      </c>
      <c r="KV151" s="140">
        <f t="shared" si="467"/>
        <v>0.34489999999999998</v>
      </c>
      <c r="KW151" s="114">
        <f t="shared" si="467"/>
        <v>0.34379999999999999</v>
      </c>
      <c r="KX151" s="173">
        <f t="shared" si="467"/>
        <v>0.32969999999999999</v>
      </c>
      <c r="KY151" s="140">
        <f t="shared" si="467"/>
        <v>0.34139999999999998</v>
      </c>
      <c r="KZ151" s="201">
        <f t="shared" si="467"/>
        <v>0.37540000000000001</v>
      </c>
      <c r="LA151" s="181">
        <f t="shared" si="467"/>
        <v>0.3488</v>
      </c>
      <c r="LB151" s="160">
        <f t="shared" si="467"/>
        <v>0.36660000000000004</v>
      </c>
      <c r="LC151" s="201">
        <f t="shared" si="467"/>
        <v>0.33279999999999998</v>
      </c>
      <c r="LD151" s="181">
        <f t="shared" si="467"/>
        <v>0.36270000000000002</v>
      </c>
      <c r="LE151" s="160">
        <f t="shared" si="467"/>
        <v>0.37319999999999998</v>
      </c>
      <c r="LF151" s="201">
        <f t="shared" si="467"/>
        <v>0.3906</v>
      </c>
      <c r="LG151" s="181">
        <f t="shared" ref="LG151:LI151" si="468">SUM(LG136, -LG143)</f>
        <v>0.37090000000000001</v>
      </c>
      <c r="LH151" s="140">
        <f t="shared" si="468"/>
        <v>0.34060000000000001</v>
      </c>
      <c r="LI151" s="201">
        <f t="shared" si="468"/>
        <v>0.36099999999999999</v>
      </c>
      <c r="LJ151" s="173">
        <f t="shared" ref="LJ151:LU151" si="469">SUM(LJ136, -LJ143)</f>
        <v>0.35810000000000003</v>
      </c>
      <c r="LK151" s="140">
        <f t="shared" si="469"/>
        <v>0.37909999999999999</v>
      </c>
      <c r="LL151" s="114">
        <f t="shared" si="469"/>
        <v>0.38170000000000004</v>
      </c>
      <c r="LM151" s="173">
        <f t="shared" si="469"/>
        <v>0.3896</v>
      </c>
      <c r="LN151" s="140">
        <f t="shared" si="469"/>
        <v>0.39800000000000002</v>
      </c>
      <c r="LO151" s="114">
        <f t="shared" si="469"/>
        <v>0.40059999999999996</v>
      </c>
      <c r="LP151" s="173">
        <f t="shared" si="469"/>
        <v>0.39929999999999999</v>
      </c>
      <c r="LQ151" s="140">
        <f t="shared" si="469"/>
        <v>0.40050000000000002</v>
      </c>
      <c r="LR151" s="201">
        <f t="shared" si="469"/>
        <v>0.39690000000000003</v>
      </c>
      <c r="LS151" s="181">
        <f t="shared" si="469"/>
        <v>0.40229999999999999</v>
      </c>
      <c r="LT151" s="140">
        <f t="shared" si="469"/>
        <v>0.39690000000000003</v>
      </c>
      <c r="LU151" s="114">
        <f t="shared" si="469"/>
        <v>0.37570000000000003</v>
      </c>
      <c r="LV151" s="181">
        <f t="shared" ref="LV151:LX151" si="470">SUM(LV136, -LV143)</f>
        <v>0.3851</v>
      </c>
      <c r="LW151" s="140">
        <f t="shared" si="470"/>
        <v>0.3715</v>
      </c>
      <c r="LX151" s="201">
        <f t="shared" si="470"/>
        <v>0.377</v>
      </c>
      <c r="LY151" s="181">
        <f t="shared" ref="LY151" si="471">SUM(LY136, -LY143)</f>
        <v>0.37629999999999997</v>
      </c>
      <c r="LZ151" s="160">
        <f t="shared" ref="LZ151" si="472">SUM(LZ136, -LZ143)</f>
        <v>0.35980000000000001</v>
      </c>
      <c r="MA151" s="201">
        <f t="shared" ref="MA151" si="473">SUM(MA136, -MA143)</f>
        <v>0.374</v>
      </c>
      <c r="MB151" s="181">
        <f t="shared" ref="MB151" si="474">SUM(MB136, -MB143)</f>
        <v>0.3871</v>
      </c>
      <c r="MC151" s="160">
        <f t="shared" ref="MC151" si="475">SUM(MC136, -MC143)</f>
        <v>0.40090000000000003</v>
      </c>
      <c r="MD151" s="201">
        <f t="shared" ref="MD151" si="476">SUM(MD136, -MD143)</f>
        <v>0.4148</v>
      </c>
      <c r="ME151" s="181">
        <f t="shared" ref="ME151:MF151" si="477">SUM(ME136, -ME143)</f>
        <v>0.40579999999999999</v>
      </c>
      <c r="MF151" s="160">
        <f t="shared" si="477"/>
        <v>0.3755</v>
      </c>
      <c r="MG151" s="201">
        <f t="shared" ref="MG151" si="478">SUM(MG136, -MG143)</f>
        <v>0.39190000000000003</v>
      </c>
      <c r="MH151" s="181">
        <f t="shared" ref="MH151" si="479">SUM(MH136, -MH143)</f>
        <v>0.40670000000000001</v>
      </c>
      <c r="MI151" s="201">
        <f t="shared" ref="MI151" si="480">SUM(MI136, -MI143)</f>
        <v>0.45599999999999996</v>
      </c>
      <c r="MJ151" s="201">
        <f t="shared" ref="MJ151:MK151" si="481">SUM(MJ136, -MJ143)</f>
        <v>0.47660000000000002</v>
      </c>
      <c r="MK151" s="201">
        <f t="shared" si="481"/>
        <v>0.46389999999999998</v>
      </c>
      <c r="MM151" s="160">
        <f t="shared" ref="MM151" si="482">SUM(MM136, -MM143)</f>
        <v>0.44900000000000001</v>
      </c>
      <c r="MN151" s="201">
        <f t="shared" ref="MN151" si="483">SUM(MN136, -MN143)</f>
        <v>0.42159999999999997</v>
      </c>
      <c r="MO151" s="181">
        <f t="shared" ref="MO151" si="484">SUM(MO136, -MO143)</f>
        <v>0.40439999999999998</v>
      </c>
      <c r="MP151" s="160">
        <f t="shared" ref="MP151:MQ151" si="485">SUM(MP136, -MP143)</f>
        <v>0.42059999999999997</v>
      </c>
      <c r="MQ151" s="201">
        <f t="shared" si="485"/>
        <v>0.40189999999999998</v>
      </c>
      <c r="MR151" s="181">
        <f t="shared" ref="MR151" si="486">SUM(MR136, -MR143)</f>
        <v>0.38169999999999998</v>
      </c>
      <c r="MS151" s="160">
        <f t="shared" ref="MS151" si="487">SUM(MS136, -MS143)</f>
        <v>0.34739999999999999</v>
      </c>
      <c r="MT151" s="201">
        <f t="shared" ref="MT151" si="488">SUM(MT136, -MT143)</f>
        <v>0.3327</v>
      </c>
      <c r="MU151" s="181">
        <f t="shared" ref="MU151:MV151" si="489">SUM(MU136, -MU143)</f>
        <v>0.34760000000000002</v>
      </c>
      <c r="MV151" s="160">
        <f t="shared" si="489"/>
        <v>0.35570000000000002</v>
      </c>
      <c r="MW151" s="201">
        <f t="shared" ref="MW151" si="490">SUM(MW136, -MW143)</f>
        <v>0.35489999999999999</v>
      </c>
      <c r="MX151" s="181">
        <f t="shared" ref="MX151" si="491">SUM(MX136, -MX143)</f>
        <v>0.34740000000000004</v>
      </c>
      <c r="MY151" s="140">
        <f>SUM(MY136, -MY143)</f>
        <v>0.33910000000000001</v>
      </c>
      <c r="MZ151" s="114">
        <f>SUM(MZ136, -MZ143)</f>
        <v>0.33850000000000002</v>
      </c>
      <c r="NA151" s="173">
        <f>SUM(NA136, -NA143)</f>
        <v>0.34109999999999996</v>
      </c>
      <c r="NB151" s="140">
        <f>SUM(NB136, -NB143)</f>
        <v>0.36650000000000005</v>
      </c>
      <c r="NC151" s="114">
        <f>SUM(NC136, -NC143)</f>
        <v>0.37780000000000002</v>
      </c>
      <c r="ND151" s="173">
        <f>SUM(ND136, -ND143)</f>
        <v>0.3952</v>
      </c>
      <c r="NE151" s="114">
        <f>SUM(NE136, -NE143)</f>
        <v>0.41399999999999998</v>
      </c>
      <c r="NF151" s="114">
        <f>SUM(NF136, -NF143)</f>
        <v>0.43</v>
      </c>
      <c r="NG151" s="114">
        <f>SUM(NG136, -NG143)</f>
        <v>0.43530000000000002</v>
      </c>
      <c r="NH151" s="6">
        <f t="shared" ref="NG151:OX151" si="492">SUM(NH136, -NH143)</f>
        <v>0</v>
      </c>
      <c r="NI151" s="6">
        <f t="shared" si="492"/>
        <v>0</v>
      </c>
      <c r="NJ151" s="6">
        <f t="shared" si="492"/>
        <v>0</v>
      </c>
      <c r="NK151" s="6">
        <f t="shared" si="492"/>
        <v>0</v>
      </c>
      <c r="NL151" s="6">
        <f t="shared" si="492"/>
        <v>0</v>
      </c>
      <c r="NM151" s="6">
        <f t="shared" si="492"/>
        <v>0</v>
      </c>
      <c r="NN151" s="6">
        <f t="shared" si="492"/>
        <v>0</v>
      </c>
      <c r="NO151" s="6">
        <f t="shared" si="492"/>
        <v>0</v>
      </c>
      <c r="NP151" s="6">
        <f t="shared" si="492"/>
        <v>0</v>
      </c>
      <c r="NQ151" s="6">
        <f t="shared" si="492"/>
        <v>0</v>
      </c>
      <c r="NR151" s="6">
        <f t="shared" si="492"/>
        <v>0</v>
      </c>
      <c r="NS151" s="6">
        <f t="shared" si="492"/>
        <v>0</v>
      </c>
      <c r="NT151" s="6">
        <f t="shared" si="492"/>
        <v>0</v>
      </c>
      <c r="NU151" s="6">
        <f t="shared" si="492"/>
        <v>0</v>
      </c>
      <c r="NV151" s="6">
        <f t="shared" si="492"/>
        <v>0</v>
      </c>
      <c r="NW151" s="6">
        <f t="shared" si="492"/>
        <v>0</v>
      </c>
      <c r="NX151" s="6">
        <f t="shared" si="492"/>
        <v>0</v>
      </c>
      <c r="NY151" s="6">
        <f t="shared" si="492"/>
        <v>0</v>
      </c>
      <c r="NZ151" s="6">
        <f t="shared" si="492"/>
        <v>0</v>
      </c>
      <c r="OA151" s="6">
        <f t="shared" si="492"/>
        <v>0</v>
      </c>
      <c r="OB151" s="6">
        <f t="shared" si="492"/>
        <v>0</v>
      </c>
      <c r="OC151" s="6">
        <f t="shared" si="492"/>
        <v>0</v>
      </c>
      <c r="OD151" s="6">
        <f t="shared" si="492"/>
        <v>0</v>
      </c>
      <c r="OE151" s="6">
        <f t="shared" si="492"/>
        <v>0</v>
      </c>
      <c r="OF151" s="6">
        <f t="shared" si="492"/>
        <v>0</v>
      </c>
      <c r="OG151" s="6">
        <f t="shared" si="492"/>
        <v>0</v>
      </c>
      <c r="OH151" s="6">
        <f t="shared" si="492"/>
        <v>0</v>
      </c>
      <c r="OI151" s="6">
        <f t="shared" si="492"/>
        <v>0</v>
      </c>
      <c r="OJ151" s="6">
        <f t="shared" si="492"/>
        <v>0</v>
      </c>
      <c r="OK151" s="6">
        <f t="shared" si="492"/>
        <v>0</v>
      </c>
      <c r="OL151" s="6">
        <f t="shared" si="492"/>
        <v>0</v>
      </c>
      <c r="OM151" s="6">
        <f t="shared" si="492"/>
        <v>0</v>
      </c>
      <c r="ON151" s="6">
        <f t="shared" si="492"/>
        <v>0</v>
      </c>
      <c r="OO151" s="6">
        <f t="shared" si="492"/>
        <v>0</v>
      </c>
      <c r="OP151" s="6">
        <f t="shared" si="492"/>
        <v>0</v>
      </c>
      <c r="OQ151" s="6">
        <f t="shared" si="492"/>
        <v>0</v>
      </c>
      <c r="OR151" s="6">
        <f t="shared" si="492"/>
        <v>0</v>
      </c>
      <c r="OS151" s="6">
        <f t="shared" si="492"/>
        <v>0</v>
      </c>
      <c r="OT151" s="6">
        <f t="shared" si="492"/>
        <v>0</v>
      </c>
      <c r="OU151" s="6">
        <f t="shared" si="492"/>
        <v>0</v>
      </c>
      <c r="OV151" s="6">
        <f t="shared" si="492"/>
        <v>0</v>
      </c>
      <c r="OW151" s="6">
        <f t="shared" si="492"/>
        <v>0</v>
      </c>
      <c r="OX151" s="6">
        <f t="shared" si="492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93">SUM(PE136, -PE143)</f>
        <v>0</v>
      </c>
      <c r="PF151" s="6">
        <f t="shared" si="493"/>
        <v>0</v>
      </c>
      <c r="PG151" s="6">
        <f t="shared" si="493"/>
        <v>0</v>
      </c>
      <c r="PH151" s="6">
        <f t="shared" si="493"/>
        <v>0</v>
      </c>
      <c r="PI151" s="6">
        <f t="shared" si="493"/>
        <v>0</v>
      </c>
      <c r="PJ151" s="6">
        <f t="shared" si="493"/>
        <v>0</v>
      </c>
      <c r="PK151" s="6">
        <f t="shared" si="493"/>
        <v>0</v>
      </c>
      <c r="PL151" s="6">
        <f t="shared" si="493"/>
        <v>0</v>
      </c>
      <c r="PM151" s="6">
        <f t="shared" si="493"/>
        <v>0</v>
      </c>
      <c r="PN151" s="6">
        <f t="shared" si="493"/>
        <v>0</v>
      </c>
      <c r="PO151" s="6">
        <f t="shared" si="493"/>
        <v>0</v>
      </c>
      <c r="PP151" s="6">
        <f t="shared" si="493"/>
        <v>0</v>
      </c>
      <c r="PQ151" s="6">
        <f t="shared" si="493"/>
        <v>0</v>
      </c>
      <c r="PR151" s="6">
        <f t="shared" si="493"/>
        <v>0</v>
      </c>
      <c r="PS151" s="6">
        <f t="shared" si="493"/>
        <v>0</v>
      </c>
      <c r="PT151" s="6">
        <f t="shared" si="493"/>
        <v>0</v>
      </c>
      <c r="PU151" s="6">
        <f t="shared" si="493"/>
        <v>0</v>
      </c>
      <c r="PV151" s="6">
        <f t="shared" si="493"/>
        <v>0</v>
      </c>
      <c r="PW151" s="6">
        <f t="shared" si="493"/>
        <v>0</v>
      </c>
      <c r="PX151" s="6">
        <f t="shared" si="493"/>
        <v>0</v>
      </c>
      <c r="PY151" s="6">
        <f t="shared" si="493"/>
        <v>0</v>
      </c>
      <c r="PZ151" s="6">
        <f t="shared" si="493"/>
        <v>0</v>
      </c>
      <c r="QA151" s="6">
        <f t="shared" si="493"/>
        <v>0</v>
      </c>
      <c r="QB151" s="6">
        <f t="shared" si="493"/>
        <v>0</v>
      </c>
      <c r="QC151" s="6">
        <f t="shared" si="493"/>
        <v>0</v>
      </c>
      <c r="QD151" s="6">
        <f t="shared" si="493"/>
        <v>0</v>
      </c>
      <c r="QE151" s="6">
        <f t="shared" si="493"/>
        <v>0</v>
      </c>
      <c r="QF151" s="6">
        <f t="shared" si="493"/>
        <v>0</v>
      </c>
      <c r="QG151" s="6">
        <f t="shared" si="493"/>
        <v>0</v>
      </c>
      <c r="QH151" s="6">
        <f t="shared" si="493"/>
        <v>0</v>
      </c>
      <c r="QI151" s="6">
        <f t="shared" si="493"/>
        <v>0</v>
      </c>
      <c r="QJ151" s="6">
        <f t="shared" si="493"/>
        <v>0</v>
      </c>
      <c r="QK151" s="6">
        <f t="shared" si="493"/>
        <v>0</v>
      </c>
      <c r="QL151" s="6">
        <f t="shared" si="493"/>
        <v>0</v>
      </c>
      <c r="QM151" s="6">
        <f t="shared" si="493"/>
        <v>0</v>
      </c>
      <c r="QN151" s="6">
        <f t="shared" si="493"/>
        <v>0</v>
      </c>
      <c r="QO151" s="6">
        <f t="shared" si="493"/>
        <v>0</v>
      </c>
      <c r="QP151" s="6">
        <f t="shared" si="493"/>
        <v>0</v>
      </c>
      <c r="QQ151" s="6">
        <f t="shared" si="493"/>
        <v>0</v>
      </c>
      <c r="QR151" s="6">
        <f t="shared" si="493"/>
        <v>0</v>
      </c>
      <c r="QS151" s="6">
        <f t="shared" si="493"/>
        <v>0</v>
      </c>
      <c r="QT151" s="6">
        <f t="shared" si="493"/>
        <v>0</v>
      </c>
      <c r="QU151" s="6">
        <f t="shared" si="493"/>
        <v>0</v>
      </c>
      <c r="QV151" s="6">
        <f t="shared" si="493"/>
        <v>0</v>
      </c>
      <c r="QW151" s="6">
        <f t="shared" si="493"/>
        <v>0</v>
      </c>
      <c r="QX151" s="6">
        <f t="shared" si="493"/>
        <v>0</v>
      </c>
      <c r="QY151" s="6">
        <f t="shared" si="493"/>
        <v>0</v>
      </c>
      <c r="QZ151" s="6">
        <f t="shared" si="493"/>
        <v>0</v>
      </c>
      <c r="RA151" s="6">
        <f t="shared" si="493"/>
        <v>0</v>
      </c>
      <c r="RB151" s="6">
        <f t="shared" si="493"/>
        <v>0</v>
      </c>
      <c r="RC151" s="6">
        <f t="shared" si="493"/>
        <v>0</v>
      </c>
      <c r="RD151" s="6">
        <f t="shared" si="493"/>
        <v>0</v>
      </c>
      <c r="RE151" s="6">
        <f t="shared" si="493"/>
        <v>0</v>
      </c>
      <c r="RF151" s="6">
        <f t="shared" si="493"/>
        <v>0</v>
      </c>
      <c r="RG151" s="6">
        <f t="shared" si="493"/>
        <v>0</v>
      </c>
      <c r="RH151" s="6">
        <f t="shared" si="493"/>
        <v>0</v>
      </c>
      <c r="RI151" s="6">
        <f t="shared" si="493"/>
        <v>0</v>
      </c>
      <c r="RJ151" s="6">
        <f t="shared" si="493"/>
        <v>0</v>
      </c>
      <c r="RK151" s="6">
        <f t="shared" si="493"/>
        <v>0</v>
      </c>
      <c r="RL151" s="6">
        <f t="shared" si="493"/>
        <v>0</v>
      </c>
      <c r="RM151" s="6">
        <f t="shared" si="493"/>
        <v>0</v>
      </c>
      <c r="RN151" s="6">
        <f t="shared" si="493"/>
        <v>0</v>
      </c>
      <c r="RO151" s="6">
        <f t="shared" si="493"/>
        <v>0</v>
      </c>
      <c r="RP151" s="6">
        <f t="shared" si="493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08" t="s">
        <v>67</v>
      </c>
      <c r="NF152" s="108" t="s">
        <v>67</v>
      </c>
      <c r="NG152" s="108" t="s">
        <v>67</v>
      </c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94">SUM(BS137, -BS143)</f>
        <v>3.0700000000000002E-2</v>
      </c>
      <c r="BT153" s="114">
        <f t="shared" si="494"/>
        <v>0.04</v>
      </c>
      <c r="BU153" s="266">
        <f t="shared" si="494"/>
        <v>5.1200000000000002E-2</v>
      </c>
      <c r="BV153" s="138">
        <f t="shared" si="494"/>
        <v>7.3599999999999999E-2</v>
      </c>
      <c r="BW153" s="110">
        <f t="shared" si="494"/>
        <v>7.8399999999999997E-2</v>
      </c>
      <c r="BX153" s="170">
        <f t="shared" si="494"/>
        <v>7.8899999999999998E-2</v>
      </c>
      <c r="BY153" s="219">
        <f t="shared" si="494"/>
        <v>7.8299999999999995E-2</v>
      </c>
      <c r="BZ153" s="87">
        <f t="shared" si="494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95">SUM(CD136, -CD142)</f>
        <v>0.16889999999999999</v>
      </c>
      <c r="CE153" s="140">
        <f t="shared" si="495"/>
        <v>0.192</v>
      </c>
      <c r="CF153" s="114">
        <f t="shared" si="495"/>
        <v>0.17859999999999998</v>
      </c>
      <c r="CG153" s="173">
        <f t="shared" si="495"/>
        <v>0.18529999999999999</v>
      </c>
      <c r="CH153" s="140">
        <f t="shared" si="495"/>
        <v>0.18770000000000001</v>
      </c>
      <c r="CI153" s="114">
        <f t="shared" si="495"/>
        <v>0.20629999999999998</v>
      </c>
      <c r="CJ153" s="173">
        <f t="shared" si="495"/>
        <v>0.2006</v>
      </c>
      <c r="CK153" s="140">
        <f t="shared" si="495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96">SUM(CN136, -CN142)</f>
        <v>0.20479999999999998</v>
      </c>
      <c r="CO153" s="114">
        <f t="shared" si="496"/>
        <v>0.1968</v>
      </c>
      <c r="CP153" s="173">
        <f t="shared" si="496"/>
        <v>0.1893</v>
      </c>
      <c r="CQ153" s="138">
        <f t="shared" si="496"/>
        <v>0.1474</v>
      </c>
      <c r="CR153" s="110">
        <f t="shared" si="496"/>
        <v>0.15039999999999998</v>
      </c>
      <c r="CS153" s="170">
        <f t="shared" si="496"/>
        <v>0.1711</v>
      </c>
      <c r="CT153" s="140">
        <f t="shared" si="496"/>
        <v>0.15210000000000001</v>
      </c>
      <c r="CU153" s="110">
        <f t="shared" si="496"/>
        <v>0.1754</v>
      </c>
      <c r="CV153" s="173">
        <f t="shared" si="496"/>
        <v>0.16689999999999999</v>
      </c>
      <c r="CW153" s="140">
        <f t="shared" si="496"/>
        <v>0.1678</v>
      </c>
      <c r="CX153" s="114">
        <f>SUM(CX136, -CX142)</f>
        <v>0.1532</v>
      </c>
      <c r="CY153" s="170">
        <f t="shared" ref="CY153:DD153" si="497">SUM(CY136, -CY142)</f>
        <v>0.13570000000000002</v>
      </c>
      <c r="CZ153" s="140">
        <f t="shared" si="497"/>
        <v>0.12609999999999999</v>
      </c>
      <c r="DA153" s="114">
        <f t="shared" si="497"/>
        <v>0.1173</v>
      </c>
      <c r="DB153" s="170">
        <f t="shared" si="497"/>
        <v>0.14629999999999999</v>
      </c>
      <c r="DC153" s="138">
        <f t="shared" si="497"/>
        <v>0.15229999999999999</v>
      </c>
      <c r="DD153" s="110">
        <f t="shared" si="497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98">SUM(DR136, -DR142)</f>
        <v>0.16519999999999999</v>
      </c>
      <c r="DS153" s="110">
        <f t="shared" si="498"/>
        <v>0.20350000000000001</v>
      </c>
      <c r="DT153" s="170">
        <f t="shared" si="498"/>
        <v>0.1923</v>
      </c>
      <c r="DU153" s="138">
        <f t="shared" si="498"/>
        <v>0.2001</v>
      </c>
      <c r="DV153" s="110">
        <f t="shared" si="498"/>
        <v>0.2747</v>
      </c>
      <c r="DW153" s="170">
        <f t="shared" si="498"/>
        <v>0.27759999999999996</v>
      </c>
      <c r="DX153" s="110">
        <f t="shared" si="498"/>
        <v>0.26690000000000003</v>
      </c>
      <c r="DY153" s="110">
        <f t="shared" si="498"/>
        <v>0.26800000000000002</v>
      </c>
      <c r="DZ153" s="110">
        <f t="shared" si="498"/>
        <v>0.29530000000000001</v>
      </c>
      <c r="EA153" s="6">
        <f t="shared" si="498"/>
        <v>0</v>
      </c>
      <c r="EB153" s="6">
        <f t="shared" si="498"/>
        <v>0</v>
      </c>
      <c r="EC153" s="6">
        <f t="shared" si="498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99">SUM(EK137, -EK143)</f>
        <v>4.36E-2</v>
      </c>
      <c r="EL153" s="110">
        <f t="shared" si="499"/>
        <v>5.7700000000000001E-2</v>
      </c>
      <c r="EM153" s="173">
        <f t="shared" si="499"/>
        <v>7.2899999999999993E-2</v>
      </c>
      <c r="EN153" s="140">
        <f t="shared" si="499"/>
        <v>7.4400000000000008E-2</v>
      </c>
      <c r="EO153" s="110">
        <f t="shared" si="499"/>
        <v>8.5499999999999993E-2</v>
      </c>
      <c r="EP153" s="173">
        <f t="shared" si="499"/>
        <v>8.4000000000000005E-2</v>
      </c>
      <c r="EQ153" s="138">
        <f t="shared" si="499"/>
        <v>9.01E-2</v>
      </c>
      <c r="ER153" s="110">
        <f t="shared" si="499"/>
        <v>9.9900000000000003E-2</v>
      </c>
      <c r="ES153" s="170">
        <f t="shared" si="499"/>
        <v>0.112</v>
      </c>
      <c r="ET153" s="138">
        <f t="shared" si="499"/>
        <v>9.5000000000000001E-2</v>
      </c>
      <c r="EU153" s="110">
        <f t="shared" si="499"/>
        <v>0.1108</v>
      </c>
      <c r="EV153" s="173">
        <f t="shared" si="499"/>
        <v>0.13300000000000001</v>
      </c>
      <c r="EW153" s="138">
        <f t="shared" si="499"/>
        <v>0.14560000000000001</v>
      </c>
      <c r="EX153" s="110">
        <f t="shared" si="499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00">SUM(FP137, -FP143)</f>
        <v>0.1177</v>
      </c>
      <c r="FQ153" s="172">
        <f t="shared" si="500"/>
        <v>0.1452</v>
      </c>
      <c r="FR153" s="140">
        <f t="shared" si="500"/>
        <v>0.1351</v>
      </c>
      <c r="FS153" s="114">
        <f t="shared" si="500"/>
        <v>0.13109999999999999</v>
      </c>
      <c r="FT153" s="173">
        <f t="shared" si="500"/>
        <v>0.13150000000000001</v>
      </c>
      <c r="FU153" s="142">
        <f t="shared" si="500"/>
        <v>0.1341</v>
      </c>
      <c r="FV153" s="112">
        <f t="shared" si="500"/>
        <v>0.123</v>
      </c>
      <c r="FW153" s="172">
        <f t="shared" si="500"/>
        <v>0.12479999999999999</v>
      </c>
      <c r="FX153" s="140">
        <f t="shared" si="500"/>
        <v>0.12470000000000001</v>
      </c>
      <c r="FY153" s="114">
        <f t="shared" si="500"/>
        <v>0.13250000000000001</v>
      </c>
      <c r="FZ153" s="173">
        <f t="shared" si="500"/>
        <v>0.15620000000000001</v>
      </c>
      <c r="GA153" s="140">
        <f t="shared" si="500"/>
        <v>0.16120000000000001</v>
      </c>
      <c r="GB153" s="112">
        <f>SUM(GB136, -GB142)</f>
        <v>0.19259999999999999</v>
      </c>
      <c r="GC153" s="173">
        <f t="shared" ref="GC153:GO153" si="501">SUM(GC137, -GC143)</f>
        <v>0.18639999999999998</v>
      </c>
      <c r="GD153" s="140">
        <f t="shared" si="501"/>
        <v>0.18190000000000001</v>
      </c>
      <c r="GE153" s="114">
        <f t="shared" si="501"/>
        <v>0.20810000000000001</v>
      </c>
      <c r="GF153" s="173">
        <f t="shared" si="501"/>
        <v>0.25869999999999999</v>
      </c>
      <c r="GG153" s="217">
        <f t="shared" si="501"/>
        <v>0.255</v>
      </c>
      <c r="GH153" s="15">
        <f t="shared" si="501"/>
        <v>0.24359999999999998</v>
      </c>
      <c r="GI153" s="145">
        <f t="shared" si="501"/>
        <v>0.23549999999999999</v>
      </c>
      <c r="GJ153" s="140">
        <f t="shared" si="501"/>
        <v>0.2167</v>
      </c>
      <c r="GK153" s="114">
        <f t="shared" si="501"/>
        <v>0.1986</v>
      </c>
      <c r="GL153" s="173">
        <f t="shared" si="501"/>
        <v>0.2031</v>
      </c>
      <c r="GM153" s="140">
        <f t="shared" si="501"/>
        <v>0.18079999999999999</v>
      </c>
      <c r="GN153" s="114">
        <f t="shared" si="501"/>
        <v>0.19750000000000001</v>
      </c>
      <c r="GO153" s="173">
        <f t="shared" si="501"/>
        <v>0.18080000000000002</v>
      </c>
      <c r="GP153" s="138">
        <f t="shared" ref="GP153:GU153" si="502">SUM(GP137, -GP143)</f>
        <v>0.2034</v>
      </c>
      <c r="GQ153" s="110">
        <f t="shared" si="502"/>
        <v>0.18779999999999999</v>
      </c>
      <c r="GR153" s="173">
        <f t="shared" si="502"/>
        <v>0.19190000000000002</v>
      </c>
      <c r="GS153" s="114">
        <f t="shared" si="502"/>
        <v>0.1966</v>
      </c>
      <c r="GT153" s="114">
        <f t="shared" si="502"/>
        <v>0.18130000000000002</v>
      </c>
      <c r="GU153" s="110">
        <f t="shared" si="502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03">SUM(HD136, -HD142)</f>
        <v>5.0699999999999995E-2</v>
      </c>
      <c r="HE153" s="173">
        <f t="shared" si="503"/>
        <v>8.3900000000000002E-2</v>
      </c>
      <c r="HF153" s="140">
        <f t="shared" si="503"/>
        <v>5.5100000000000003E-2</v>
      </c>
      <c r="HG153" s="114">
        <f t="shared" si="503"/>
        <v>5.5E-2</v>
      </c>
      <c r="HH153" s="169">
        <f t="shared" si="503"/>
        <v>0.10779999999999999</v>
      </c>
      <c r="HI153" s="140">
        <f t="shared" si="503"/>
        <v>0.12290000000000001</v>
      </c>
      <c r="HJ153" s="114">
        <f t="shared" si="503"/>
        <v>0.1062</v>
      </c>
      <c r="HK153" s="172">
        <f t="shared" si="503"/>
        <v>0.1167</v>
      </c>
      <c r="HL153" s="140">
        <f t="shared" si="503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04">SUM(HP137, -HP143)</f>
        <v>0.108</v>
      </c>
      <c r="HQ153" s="172">
        <f t="shared" si="504"/>
        <v>9.8599999999999993E-2</v>
      </c>
      <c r="HR153" s="140">
        <f t="shared" si="504"/>
        <v>9.9500000000000005E-2</v>
      </c>
      <c r="HS153" s="114">
        <f t="shared" si="504"/>
        <v>0.10390000000000001</v>
      </c>
      <c r="HT153" s="173">
        <f t="shared" si="504"/>
        <v>0.11219999999999999</v>
      </c>
      <c r="HU153" s="142">
        <f t="shared" si="504"/>
        <v>0.11399999999999999</v>
      </c>
      <c r="HV153" s="114">
        <f t="shared" si="504"/>
        <v>0.121</v>
      </c>
      <c r="HW153" s="173">
        <f t="shared" si="504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05">SUM(IP136, -IP142)</f>
        <v>0.21460000000000001</v>
      </c>
      <c r="IQ153" s="114">
        <f t="shared" si="505"/>
        <v>0.21910000000000002</v>
      </c>
      <c r="IR153" s="173">
        <f t="shared" si="505"/>
        <v>0.22239999999999999</v>
      </c>
      <c r="IS153" s="217">
        <f t="shared" si="505"/>
        <v>0.21479999999999999</v>
      </c>
      <c r="IT153" s="15">
        <f t="shared" si="505"/>
        <v>0.21679999999999999</v>
      </c>
      <c r="IU153" s="145">
        <f t="shared" si="505"/>
        <v>0.2157</v>
      </c>
      <c r="IV153" s="140">
        <f t="shared" si="505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06">SUM(JI137, -JI143)</f>
        <v>0.20499999999999999</v>
      </c>
      <c r="JJ153" s="181">
        <f t="shared" si="506"/>
        <v>0.19409999999999999</v>
      </c>
      <c r="JK153" s="160">
        <f t="shared" si="506"/>
        <v>0.2077</v>
      </c>
      <c r="JL153" s="201">
        <f t="shared" si="506"/>
        <v>0.20860000000000001</v>
      </c>
      <c r="JM153" s="172">
        <f t="shared" si="506"/>
        <v>0.21479999999999999</v>
      </c>
      <c r="JN153" s="112">
        <f t="shared" si="506"/>
        <v>0.21079999999999999</v>
      </c>
      <c r="JO153" s="114">
        <f t="shared" si="506"/>
        <v>0.22209999999999999</v>
      </c>
      <c r="JP153" s="114">
        <f t="shared" si="506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07">SUM(JX136, -JX142)</f>
        <v>0.24659999999999999</v>
      </c>
      <c r="JY153" s="114">
        <f t="shared" si="507"/>
        <v>0.25109999999999999</v>
      </c>
      <c r="JZ153" s="173">
        <f t="shared" si="507"/>
        <v>0.2417</v>
      </c>
      <c r="KA153" s="140">
        <f t="shared" si="507"/>
        <v>0.24980000000000002</v>
      </c>
      <c r="KB153" s="114">
        <f t="shared" si="507"/>
        <v>0.23849999999999999</v>
      </c>
      <c r="KC153" s="173">
        <f t="shared" si="507"/>
        <v>0.30549999999999999</v>
      </c>
      <c r="KD153" s="140">
        <f t="shared" si="507"/>
        <v>0.27859999999999996</v>
      </c>
      <c r="KE153" s="114">
        <f t="shared" si="507"/>
        <v>0.28010000000000002</v>
      </c>
      <c r="KF153" s="173">
        <f t="shared" si="507"/>
        <v>0.2742</v>
      </c>
      <c r="KG153" s="140">
        <f t="shared" si="507"/>
        <v>0.28659999999999997</v>
      </c>
      <c r="KH153" s="114">
        <f t="shared" ref="KH153:KR153" si="508">SUM(KH137, -KH143)</f>
        <v>0.28189999999999998</v>
      </c>
      <c r="KI153" s="173">
        <f t="shared" si="508"/>
        <v>0.27989999999999998</v>
      </c>
      <c r="KJ153" s="140">
        <f t="shared" si="508"/>
        <v>0.30569999999999997</v>
      </c>
      <c r="KK153" s="112">
        <f t="shared" si="508"/>
        <v>0.2984</v>
      </c>
      <c r="KL153" s="172">
        <f t="shared" si="508"/>
        <v>0.30930000000000002</v>
      </c>
      <c r="KM153" s="142">
        <f t="shared" si="508"/>
        <v>0.31740000000000002</v>
      </c>
      <c r="KN153" s="114">
        <f t="shared" si="508"/>
        <v>0.31240000000000001</v>
      </c>
      <c r="KO153" s="181">
        <f t="shared" si="508"/>
        <v>0.30649999999999999</v>
      </c>
      <c r="KP153" s="160">
        <f t="shared" si="508"/>
        <v>0.30270000000000002</v>
      </c>
      <c r="KQ153" s="201">
        <f t="shared" si="508"/>
        <v>0.29620000000000002</v>
      </c>
      <c r="KR153" s="172">
        <f t="shared" si="508"/>
        <v>0.28339999999999999</v>
      </c>
      <c r="KS153" s="142">
        <f>SUM(KS137, -KS143)</f>
        <v>0.31669999999999998</v>
      </c>
      <c r="KT153" s="201">
        <f t="shared" ref="KT153:LF153" si="509">SUM(KT137, -KT143)</f>
        <v>0.32419999999999999</v>
      </c>
      <c r="KU153" s="173">
        <f t="shared" si="509"/>
        <v>0.3533</v>
      </c>
      <c r="KV153" s="160">
        <f t="shared" si="509"/>
        <v>0.31909999999999999</v>
      </c>
      <c r="KW153" s="201">
        <f t="shared" si="509"/>
        <v>0.3196</v>
      </c>
      <c r="KX153" s="181">
        <f t="shared" si="509"/>
        <v>0.32919999999999999</v>
      </c>
      <c r="KY153" s="160">
        <f t="shared" si="509"/>
        <v>0.33479999999999999</v>
      </c>
      <c r="KZ153" s="114">
        <f t="shared" si="509"/>
        <v>0.34200000000000003</v>
      </c>
      <c r="LA153" s="173">
        <f t="shared" si="509"/>
        <v>0.34509999999999996</v>
      </c>
      <c r="LB153" s="140">
        <f t="shared" si="509"/>
        <v>0.35930000000000001</v>
      </c>
      <c r="LC153" s="114">
        <f t="shared" si="509"/>
        <v>0.33260000000000001</v>
      </c>
      <c r="LD153" s="173">
        <f t="shared" si="509"/>
        <v>0.35750000000000004</v>
      </c>
      <c r="LE153" s="140">
        <f t="shared" si="509"/>
        <v>0.35539999999999999</v>
      </c>
      <c r="LF153" s="114">
        <f t="shared" si="509"/>
        <v>0.35970000000000002</v>
      </c>
      <c r="LG153" s="173">
        <f t="shared" ref="LG153:LU153" si="510">SUM(LG137, -LG143)</f>
        <v>0.36940000000000001</v>
      </c>
      <c r="LH153" s="160">
        <f t="shared" si="510"/>
        <v>0.33729999999999999</v>
      </c>
      <c r="LI153" s="114">
        <f t="shared" si="510"/>
        <v>0.34870000000000001</v>
      </c>
      <c r="LJ153" s="181">
        <f t="shared" si="510"/>
        <v>0.35550000000000004</v>
      </c>
      <c r="LK153" s="140">
        <f t="shared" si="510"/>
        <v>0.37629999999999997</v>
      </c>
      <c r="LL153" s="114">
        <f t="shared" si="510"/>
        <v>0.37919999999999998</v>
      </c>
      <c r="LM153" s="173">
        <f t="shared" si="510"/>
        <v>0.37580000000000002</v>
      </c>
      <c r="LN153" s="140">
        <f t="shared" si="510"/>
        <v>0.38419999999999999</v>
      </c>
      <c r="LO153" s="114">
        <f t="shared" si="510"/>
        <v>0.37719999999999998</v>
      </c>
      <c r="LP153" s="173">
        <f t="shared" si="510"/>
        <v>0.38829999999999998</v>
      </c>
      <c r="LQ153" s="140">
        <f t="shared" si="510"/>
        <v>0.39070000000000005</v>
      </c>
      <c r="LR153" s="114">
        <f t="shared" si="510"/>
        <v>0.39290000000000003</v>
      </c>
      <c r="LS153" s="173">
        <f t="shared" si="510"/>
        <v>0.39339999999999997</v>
      </c>
      <c r="LT153" s="160">
        <f t="shared" si="510"/>
        <v>0.39610000000000001</v>
      </c>
      <c r="LU153" s="201">
        <f t="shared" si="510"/>
        <v>0.37470000000000003</v>
      </c>
      <c r="LV153" s="173">
        <f t="shared" ref="LV153:MB153" si="511">SUM(LV137, -LV143)</f>
        <v>0.37259999999999999</v>
      </c>
      <c r="LW153" s="160">
        <f t="shared" si="511"/>
        <v>0.3639</v>
      </c>
      <c r="LX153" s="114">
        <f t="shared" si="511"/>
        <v>0.37569999999999998</v>
      </c>
      <c r="LY153" s="173">
        <f t="shared" si="511"/>
        <v>0.37529999999999997</v>
      </c>
      <c r="LZ153" s="140">
        <f t="shared" si="511"/>
        <v>0.35580000000000001</v>
      </c>
      <c r="MA153" s="114">
        <f t="shared" si="511"/>
        <v>0.36919999999999997</v>
      </c>
      <c r="MB153" s="173">
        <f t="shared" si="511"/>
        <v>0.35799999999999998</v>
      </c>
      <c r="MC153" s="140">
        <f t="shared" ref="MC153" si="512">SUM(MC137, -MC143)</f>
        <v>0.36609999999999998</v>
      </c>
      <c r="MD153" s="114">
        <f t="shared" ref="MD153" si="513">SUM(MD137, -MD143)</f>
        <v>0.3821</v>
      </c>
      <c r="ME153" s="173">
        <f t="shared" ref="ME153:MF153" si="514">SUM(ME137, -ME143)</f>
        <v>0.37490000000000001</v>
      </c>
      <c r="MF153" s="140">
        <f t="shared" si="514"/>
        <v>0.36319999999999997</v>
      </c>
      <c r="MG153" s="114">
        <f t="shared" ref="MG153" si="515">SUM(MG137, -MG143)</f>
        <v>0.37669999999999998</v>
      </c>
      <c r="MH153" s="173">
        <f t="shared" ref="MH153" si="516">SUM(MH137, -MH143)</f>
        <v>0.37819999999999998</v>
      </c>
      <c r="MI153" s="114">
        <f t="shared" ref="MI153" si="517">SUM(MI137, -MI143)</f>
        <v>0.38469999999999999</v>
      </c>
      <c r="MJ153" s="114">
        <f t="shared" ref="MJ153:MK153" si="518">SUM(MJ137, -MJ143)</f>
        <v>0.40390000000000004</v>
      </c>
      <c r="MK153" s="114">
        <f t="shared" si="518"/>
        <v>0.37330000000000002</v>
      </c>
      <c r="MM153" s="140">
        <f t="shared" ref="MM153" si="519">SUM(MM137, -MM143)</f>
        <v>0.36080000000000001</v>
      </c>
      <c r="MN153" s="114">
        <f t="shared" ref="MN153" si="520">SUM(MN137, -MN143)</f>
        <v>0.3463</v>
      </c>
      <c r="MO153" s="173">
        <f t="shared" ref="MO153" si="521">SUM(MO137, -MO143)</f>
        <v>0.34899999999999998</v>
      </c>
      <c r="MP153" s="140">
        <f t="shared" ref="MP153:MQ153" si="522">SUM(MP137, -MP143)</f>
        <v>0.37140000000000001</v>
      </c>
      <c r="MQ153" s="114">
        <f t="shared" si="522"/>
        <v>0.36149999999999999</v>
      </c>
      <c r="MR153" s="173">
        <f t="shared" ref="MR153" si="523">SUM(MR137, -MR143)</f>
        <v>0.34199999999999997</v>
      </c>
      <c r="MS153" s="140">
        <f t="shared" ref="MS153" si="524">SUM(MS137, -MS143)</f>
        <v>0.31179999999999997</v>
      </c>
      <c r="MT153" s="114">
        <f t="shared" ref="MT153" si="525">SUM(MT137, -MT143)</f>
        <v>0.312</v>
      </c>
      <c r="MU153" s="173">
        <f t="shared" ref="MU153:MV153" si="526">SUM(MU137, -MU143)</f>
        <v>0.31130000000000002</v>
      </c>
      <c r="MV153" s="140">
        <f t="shared" si="526"/>
        <v>0.30720000000000003</v>
      </c>
      <c r="MW153" s="114">
        <f t="shared" ref="MW153" si="527">SUM(MW137, -MW143)</f>
        <v>0.32589999999999997</v>
      </c>
      <c r="MX153" s="173">
        <f t="shared" ref="MX153" si="528">SUM(MX137, -MX143)</f>
        <v>0.3468</v>
      </c>
      <c r="MY153" s="160">
        <f>SUM(MY137, -MY143)</f>
        <v>0.33899999999999997</v>
      </c>
      <c r="MZ153" s="201">
        <f>SUM(MZ137, -MZ143)</f>
        <v>0.3347</v>
      </c>
      <c r="NA153" s="181">
        <f>SUM(NA137, -NA143)</f>
        <v>0.31369999999999998</v>
      </c>
      <c r="NB153" s="160">
        <f>SUM(NB137, -NB143)</f>
        <v>0.31559999999999999</v>
      </c>
      <c r="NC153" s="201">
        <f>SUM(NC137, -NC143)</f>
        <v>0.33310000000000001</v>
      </c>
      <c r="ND153" s="181">
        <f>SUM(ND137, -ND143)</f>
        <v>0.35709999999999997</v>
      </c>
      <c r="NE153" s="201">
        <f>SUM(NE137, -NE143)</f>
        <v>0.35809999999999997</v>
      </c>
      <c r="NF153" s="201">
        <f>SUM(NF137, -NF143)</f>
        <v>0.36680000000000001</v>
      </c>
      <c r="NG153" s="201">
        <f>SUM(NG137, -NG143)</f>
        <v>0.38080000000000003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16" t="s">
        <v>44</v>
      </c>
      <c r="NF154" s="116" t="s">
        <v>44</v>
      </c>
      <c r="NG154" s="116" t="s">
        <v>44</v>
      </c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29">SUM(CD137, -CD143)</f>
        <v>0.1298</v>
      </c>
      <c r="CE155" s="140">
        <f t="shared" si="529"/>
        <v>0.1429</v>
      </c>
      <c r="CF155" s="109">
        <f t="shared" si="529"/>
        <v>0.126</v>
      </c>
      <c r="CG155" s="169">
        <f t="shared" si="529"/>
        <v>0.12959999999999999</v>
      </c>
      <c r="CH155" s="138">
        <f t="shared" si="529"/>
        <v>0.1366</v>
      </c>
      <c r="CI155" s="114">
        <f t="shared" si="529"/>
        <v>0.14180000000000001</v>
      </c>
      <c r="CJ155" s="170">
        <f t="shared" si="529"/>
        <v>0.14780000000000001</v>
      </c>
      <c r="CK155" s="138">
        <f t="shared" si="529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30">SUM(CR136, -CR141)</f>
        <v>0.11309999999999999</v>
      </c>
      <c r="CS155" s="173">
        <f t="shared" si="530"/>
        <v>0.1384</v>
      </c>
      <c r="CT155" s="140">
        <f t="shared" si="530"/>
        <v>0.1246</v>
      </c>
      <c r="CU155" s="114">
        <f t="shared" si="530"/>
        <v>0.1623</v>
      </c>
      <c r="CV155" s="170">
        <f t="shared" si="530"/>
        <v>0.13750000000000001</v>
      </c>
      <c r="CW155" s="138">
        <f t="shared" si="530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31">SUM(DT136, -DT141)</f>
        <v>0.1739</v>
      </c>
      <c r="DU155" s="140">
        <f t="shared" si="531"/>
        <v>0.17580000000000001</v>
      </c>
      <c r="DV155" s="112">
        <f t="shared" si="531"/>
        <v>0.21129999999999999</v>
      </c>
      <c r="DW155" s="173">
        <f t="shared" si="531"/>
        <v>0.22099999999999997</v>
      </c>
      <c r="DX155" s="112">
        <f t="shared" si="531"/>
        <v>0.20910000000000001</v>
      </c>
      <c r="DY155" s="112">
        <f t="shared" si="531"/>
        <v>0.21890000000000001</v>
      </c>
      <c r="DZ155" s="112">
        <f t="shared" si="531"/>
        <v>0.2334</v>
      </c>
      <c r="EA155" s="6">
        <f t="shared" si="531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32">SUM(EK138, -EK143)</f>
        <v>3.4200000000000001E-2</v>
      </c>
      <c r="EL155" s="114">
        <f t="shared" si="532"/>
        <v>5.4199999999999998E-2</v>
      </c>
      <c r="EM155" s="173">
        <f t="shared" si="532"/>
        <v>6.9499999999999992E-2</v>
      </c>
      <c r="EN155" s="142">
        <f t="shared" si="532"/>
        <v>7.0900000000000005E-2</v>
      </c>
      <c r="EO155" s="114">
        <f t="shared" si="532"/>
        <v>8.3599999999999994E-2</v>
      </c>
      <c r="EP155" s="173">
        <f t="shared" si="532"/>
        <v>8.2400000000000001E-2</v>
      </c>
      <c r="EQ155" s="140">
        <f t="shared" si="532"/>
        <v>8.5699999999999998E-2</v>
      </c>
      <c r="ER155" s="114">
        <f t="shared" si="532"/>
        <v>8.8999999999999996E-2</v>
      </c>
      <c r="ES155" s="173">
        <f t="shared" si="532"/>
        <v>0.10600000000000001</v>
      </c>
      <c r="ET155" s="140">
        <f t="shared" si="532"/>
        <v>8.6499999999999994E-2</v>
      </c>
      <c r="EU155" s="114">
        <f t="shared" si="532"/>
        <v>9.8500000000000004E-2</v>
      </c>
      <c r="EV155" s="170">
        <f t="shared" si="532"/>
        <v>0.13159999999999999</v>
      </c>
      <c r="EW155" s="140">
        <f t="shared" si="532"/>
        <v>0.13169999999999998</v>
      </c>
      <c r="EX155" s="114">
        <f t="shared" si="532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33">SUM(FQ138, -FQ143)</f>
        <v>0.1137</v>
      </c>
      <c r="FR155" s="142">
        <f t="shared" si="533"/>
        <v>0.1313</v>
      </c>
      <c r="FS155" s="112">
        <f t="shared" si="533"/>
        <v>0.12870000000000001</v>
      </c>
      <c r="FT155" s="172">
        <f t="shared" si="533"/>
        <v>0.1217</v>
      </c>
      <c r="FU155" s="140">
        <f t="shared" si="533"/>
        <v>0.12890000000000001</v>
      </c>
      <c r="FV155" s="114">
        <f t="shared" si="533"/>
        <v>0.1139</v>
      </c>
      <c r="FW155" s="173">
        <f t="shared" si="533"/>
        <v>0.1202</v>
      </c>
      <c r="FX155" s="142">
        <f t="shared" si="533"/>
        <v>0.1245</v>
      </c>
      <c r="FY155" s="114">
        <f t="shared" si="533"/>
        <v>0.1231</v>
      </c>
      <c r="FZ155" s="173">
        <f t="shared" si="533"/>
        <v>0.14250000000000002</v>
      </c>
      <c r="GA155" s="140">
        <f t="shared" si="533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34">SUM(GD138, -GD143)</f>
        <v>0.1787</v>
      </c>
      <c r="GE155" s="114">
        <f t="shared" si="534"/>
        <v>0.1827</v>
      </c>
      <c r="GF155" s="173">
        <f t="shared" si="534"/>
        <v>0.21049999999999999</v>
      </c>
      <c r="GG155" s="217">
        <f t="shared" si="534"/>
        <v>0.1946</v>
      </c>
      <c r="GH155" s="15">
        <f t="shared" si="534"/>
        <v>0.20799999999999999</v>
      </c>
      <c r="GI155" s="145">
        <f t="shared" si="534"/>
        <v>0.20019999999999999</v>
      </c>
      <c r="GJ155" s="140">
        <f t="shared" si="534"/>
        <v>0.19259999999999999</v>
      </c>
      <c r="GK155" s="114">
        <f t="shared" si="534"/>
        <v>0.19549999999999998</v>
      </c>
      <c r="GL155" s="173">
        <f t="shared" si="534"/>
        <v>0.17659999999999998</v>
      </c>
      <c r="GM155" s="138">
        <f t="shared" si="534"/>
        <v>0.17449999999999999</v>
      </c>
      <c r="GN155" s="110">
        <f t="shared" si="534"/>
        <v>0.1822</v>
      </c>
      <c r="GO155" s="170">
        <f t="shared" si="534"/>
        <v>0.1706</v>
      </c>
      <c r="GP155" s="140">
        <f t="shared" ref="GP155:GU155" si="535">SUM(GP138, -GP143)</f>
        <v>0.18459999999999999</v>
      </c>
      <c r="GQ155" s="114">
        <f t="shared" si="535"/>
        <v>0.18209999999999998</v>
      </c>
      <c r="GR155" s="173">
        <f t="shared" si="535"/>
        <v>0.1837</v>
      </c>
      <c r="GS155" s="110">
        <f t="shared" si="535"/>
        <v>0.18919999999999998</v>
      </c>
      <c r="GT155" s="110">
        <f t="shared" si="535"/>
        <v>0.17980000000000002</v>
      </c>
      <c r="GU155" s="114">
        <f t="shared" si="535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36">SUM(HG136, -HG141)</f>
        <v>5.3599999999999995E-2</v>
      </c>
      <c r="HH155" s="173">
        <f t="shared" si="536"/>
        <v>0.1002</v>
      </c>
      <c r="HI155" s="142">
        <f t="shared" si="536"/>
        <v>0.1152</v>
      </c>
      <c r="HJ155" s="112">
        <f t="shared" si="536"/>
        <v>0.1007</v>
      </c>
      <c r="HK155" s="173">
        <f t="shared" si="536"/>
        <v>0.1154</v>
      </c>
      <c r="HL155" s="142">
        <f t="shared" si="536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37">SUM(HQ138, -HQ143)</f>
        <v>8.9900000000000008E-2</v>
      </c>
      <c r="HR155" s="140">
        <f t="shared" si="537"/>
        <v>9.7500000000000003E-2</v>
      </c>
      <c r="HS155" s="112">
        <f t="shared" si="537"/>
        <v>0.10370000000000001</v>
      </c>
      <c r="HT155" s="172">
        <f t="shared" si="537"/>
        <v>0.10539999999999999</v>
      </c>
      <c r="HU155" s="140">
        <f t="shared" si="537"/>
        <v>0.1055</v>
      </c>
      <c r="HV155" s="112">
        <f t="shared" si="537"/>
        <v>0.1129</v>
      </c>
      <c r="HW155" s="172">
        <f t="shared" si="537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38">SUM(IP137, -IP143)</f>
        <v>0.2094</v>
      </c>
      <c r="IQ155" s="201">
        <f t="shared" si="538"/>
        <v>0.1918</v>
      </c>
      <c r="IR155" s="181">
        <f t="shared" si="538"/>
        <v>0.20639999999999997</v>
      </c>
      <c r="IS155" s="227">
        <f t="shared" si="538"/>
        <v>0.2102</v>
      </c>
      <c r="IT155" s="212">
        <f t="shared" si="538"/>
        <v>0.2069</v>
      </c>
      <c r="IU155" s="229">
        <f t="shared" si="538"/>
        <v>0.2087</v>
      </c>
      <c r="IV155" s="160">
        <f t="shared" si="538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39">SUM(JX137, -JX143)</f>
        <v>0.24219999999999997</v>
      </c>
      <c r="JY155" s="114">
        <f t="shared" si="539"/>
        <v>0.24280000000000002</v>
      </c>
      <c r="JZ155" s="173">
        <f t="shared" si="539"/>
        <v>0.23520000000000002</v>
      </c>
      <c r="KA155" s="140">
        <f t="shared" si="539"/>
        <v>0.22999999999999998</v>
      </c>
      <c r="KB155" s="114">
        <f t="shared" si="539"/>
        <v>0.23039999999999999</v>
      </c>
      <c r="KC155" s="173">
        <f t="shared" si="539"/>
        <v>0.2263</v>
      </c>
      <c r="KD155" s="140">
        <f t="shared" si="539"/>
        <v>0.24559999999999998</v>
      </c>
      <c r="KE155" s="114">
        <f t="shared" si="539"/>
        <v>0.26480000000000004</v>
      </c>
      <c r="KF155" s="173">
        <f t="shared" si="539"/>
        <v>0.2732</v>
      </c>
      <c r="KG155" s="140">
        <f t="shared" si="539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40">SUM(KJ138, -KJ143)</f>
        <v>0.27829999999999999</v>
      </c>
      <c r="KK155" s="201">
        <f t="shared" si="540"/>
        <v>0.2848</v>
      </c>
      <c r="KL155" s="181">
        <f t="shared" si="540"/>
        <v>0.29630000000000001</v>
      </c>
      <c r="KM155" s="160">
        <f t="shared" si="540"/>
        <v>0.31340000000000001</v>
      </c>
      <c r="KN155" s="112">
        <f t="shared" si="540"/>
        <v>0.30020000000000002</v>
      </c>
      <c r="KO155" s="172">
        <f t="shared" si="540"/>
        <v>0.2954</v>
      </c>
      <c r="KP155" s="142">
        <f t="shared" si="540"/>
        <v>0.29039999999999999</v>
      </c>
      <c r="KQ155" s="112">
        <f t="shared" si="540"/>
        <v>0.29109999999999997</v>
      </c>
      <c r="KR155" s="181">
        <f t="shared" si="540"/>
        <v>0.27979999999999999</v>
      </c>
      <c r="KS155" s="160">
        <f>SUM(KS138, -KS143)</f>
        <v>0.31580000000000003</v>
      </c>
      <c r="KT155" s="112">
        <f t="shared" ref="KT155:LF155" si="541">SUM(KT138, -KT143)</f>
        <v>0.3165</v>
      </c>
      <c r="KU155" s="173">
        <f t="shared" si="541"/>
        <v>0.29459999999999997</v>
      </c>
      <c r="KV155" s="140">
        <f t="shared" si="541"/>
        <v>0.27589999999999998</v>
      </c>
      <c r="KW155" s="112">
        <f t="shared" si="541"/>
        <v>0.27889999999999998</v>
      </c>
      <c r="KX155" s="173">
        <f t="shared" si="541"/>
        <v>0.28760000000000002</v>
      </c>
      <c r="KY155" s="140">
        <f t="shared" si="541"/>
        <v>0.30009999999999998</v>
      </c>
      <c r="KZ155" s="114">
        <f t="shared" si="541"/>
        <v>0.317</v>
      </c>
      <c r="LA155" s="173">
        <f t="shared" si="541"/>
        <v>0.30569999999999997</v>
      </c>
      <c r="LB155" s="140">
        <f t="shared" si="541"/>
        <v>0.31719999999999998</v>
      </c>
      <c r="LC155" s="114">
        <f t="shared" si="541"/>
        <v>0.29569999999999996</v>
      </c>
      <c r="LD155" s="173">
        <f t="shared" si="541"/>
        <v>0.34079999999999999</v>
      </c>
      <c r="LE155" s="140">
        <f t="shared" si="541"/>
        <v>0.3322</v>
      </c>
      <c r="LF155" s="114">
        <f t="shared" si="541"/>
        <v>0.35</v>
      </c>
      <c r="LG155" s="173">
        <f t="shared" ref="LG155:LU155" si="542">SUM(LG138, -LG143)</f>
        <v>0.36230000000000001</v>
      </c>
      <c r="LH155" s="140">
        <f t="shared" si="542"/>
        <v>0.33510000000000001</v>
      </c>
      <c r="LI155" s="114">
        <f t="shared" si="542"/>
        <v>0.33789999999999998</v>
      </c>
      <c r="LJ155" s="173">
        <f t="shared" si="542"/>
        <v>0.34420000000000001</v>
      </c>
      <c r="LK155" s="160">
        <f t="shared" si="542"/>
        <v>0.37530000000000002</v>
      </c>
      <c r="LL155" s="201">
        <f t="shared" si="542"/>
        <v>0.36730000000000002</v>
      </c>
      <c r="LM155" s="181">
        <f t="shared" si="542"/>
        <v>0.35509999999999997</v>
      </c>
      <c r="LN155" s="160">
        <f t="shared" si="542"/>
        <v>0.3654</v>
      </c>
      <c r="LO155" s="201">
        <f t="shared" si="542"/>
        <v>0.36309999999999998</v>
      </c>
      <c r="LP155" s="181">
        <f t="shared" si="542"/>
        <v>0.378</v>
      </c>
      <c r="LQ155" s="160">
        <f t="shared" si="542"/>
        <v>0.38550000000000001</v>
      </c>
      <c r="LR155" s="114">
        <f t="shared" si="542"/>
        <v>0.39080000000000004</v>
      </c>
      <c r="LS155" s="173">
        <f t="shared" si="542"/>
        <v>0.3579</v>
      </c>
      <c r="LT155" s="140">
        <f t="shared" si="542"/>
        <v>0.34860000000000002</v>
      </c>
      <c r="LU155" s="114">
        <f t="shared" si="542"/>
        <v>0.33229999999999998</v>
      </c>
      <c r="LV155" s="173">
        <f t="shared" ref="LV155:MB155" si="543">SUM(LV138, -LV143)</f>
        <v>0.31850000000000001</v>
      </c>
      <c r="LW155" s="140">
        <f t="shared" si="543"/>
        <v>0.3165</v>
      </c>
      <c r="LX155" s="114">
        <f t="shared" si="543"/>
        <v>0.3256</v>
      </c>
      <c r="LY155" s="173">
        <f t="shared" si="543"/>
        <v>0.32879999999999998</v>
      </c>
      <c r="LZ155" s="140">
        <f t="shared" si="543"/>
        <v>0.31080000000000002</v>
      </c>
      <c r="MA155" s="114">
        <f t="shared" si="543"/>
        <v>0.32020000000000004</v>
      </c>
      <c r="MB155" s="173">
        <f t="shared" si="543"/>
        <v>0.33079999999999998</v>
      </c>
      <c r="MC155" s="140">
        <f t="shared" ref="MC155" si="544">SUM(MC138, -MC143)</f>
        <v>0.33450000000000002</v>
      </c>
      <c r="MD155" s="114">
        <f t="shared" ref="MD155" si="545">SUM(MD138, -MD143)</f>
        <v>0.35630000000000001</v>
      </c>
      <c r="ME155" s="173">
        <f t="shared" ref="ME155:MF155" si="546">SUM(ME138, -ME143)</f>
        <v>0.36680000000000001</v>
      </c>
      <c r="MF155" s="140">
        <f t="shared" si="546"/>
        <v>0.35060000000000002</v>
      </c>
      <c r="MG155" s="114">
        <f t="shared" ref="MG155" si="547">SUM(MG138, -MG143)</f>
        <v>0.36130000000000001</v>
      </c>
      <c r="MH155" s="173">
        <f t="shared" ref="MH155" si="548">SUM(MH138, -MH143)</f>
        <v>0.37</v>
      </c>
      <c r="MI155" s="114">
        <f t="shared" ref="MI155" si="549">SUM(MI138, -MI143)</f>
        <v>0.37089999999999995</v>
      </c>
      <c r="MJ155" s="114">
        <f t="shared" ref="MJ155:MK155" si="550">SUM(MJ138, -MJ143)</f>
        <v>0.38159999999999999</v>
      </c>
      <c r="MK155" s="114">
        <f t="shared" si="550"/>
        <v>0.33689999999999998</v>
      </c>
      <c r="MM155" s="140">
        <f t="shared" ref="MM155" si="551">SUM(MM138, -MM143)</f>
        <v>0.32889999999999997</v>
      </c>
      <c r="MN155" s="109">
        <f t="shared" ref="MN155:NA155" si="552">SUM(MN136, -MN142)</f>
        <v>0.31679999999999997</v>
      </c>
      <c r="MO155" s="169">
        <f t="shared" si="552"/>
        <v>0.31080000000000002</v>
      </c>
      <c r="MP155" s="147">
        <f t="shared" si="552"/>
        <v>0.31279999999999997</v>
      </c>
      <c r="MQ155" s="109">
        <f t="shared" si="552"/>
        <v>0.29409999999999997</v>
      </c>
      <c r="MR155" s="169">
        <f t="shared" si="552"/>
        <v>0.28159999999999996</v>
      </c>
      <c r="MS155" s="147">
        <f t="shared" si="552"/>
        <v>0.28129999999999999</v>
      </c>
      <c r="MT155" s="109">
        <f t="shared" si="552"/>
        <v>0.2611</v>
      </c>
      <c r="MU155" s="169">
        <f t="shared" si="552"/>
        <v>0.26619999999999999</v>
      </c>
      <c r="MV155" s="147">
        <f t="shared" si="552"/>
        <v>0.2913</v>
      </c>
      <c r="MW155" s="109">
        <f t="shared" si="552"/>
        <v>0.26829999999999998</v>
      </c>
      <c r="MX155" s="169">
        <f t="shared" si="552"/>
        <v>0.26429999999999998</v>
      </c>
      <c r="MY155" s="140">
        <f t="shared" si="552"/>
        <v>0.2447</v>
      </c>
      <c r="MZ155" s="114">
        <f t="shared" si="552"/>
        <v>0.2442</v>
      </c>
      <c r="NA155" s="173">
        <f t="shared" si="552"/>
        <v>0.27539999999999998</v>
      </c>
      <c r="NB155" s="140">
        <f t="shared" ref="NB155:NC155" si="553">SUM(NB136, -NB142)</f>
        <v>0.27750000000000002</v>
      </c>
      <c r="NC155" s="114">
        <f t="shared" si="553"/>
        <v>0.2984</v>
      </c>
      <c r="ND155" s="173">
        <f t="shared" ref="ND155" si="554">SUM(ND136, -ND142)</f>
        <v>0.2918</v>
      </c>
      <c r="NE155" s="114">
        <f t="shared" ref="NE155:NF155" si="555">SUM(NE136, -NE142)</f>
        <v>0.30419999999999997</v>
      </c>
      <c r="NF155" s="114">
        <f t="shared" si="555"/>
        <v>0.28310000000000002</v>
      </c>
      <c r="NG155" s="114">
        <f t="shared" ref="NG155" si="556">SUM(NG136, -NG142)</f>
        <v>0.28029999999999999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16" t="s">
        <v>47</v>
      </c>
      <c r="NF156" s="113" t="s">
        <v>41</v>
      </c>
      <c r="NG156" s="113" t="s">
        <v>41</v>
      </c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57">SUM(CS136, -CS140)</f>
        <v>0.1366</v>
      </c>
      <c r="CT157" s="142">
        <f t="shared" si="557"/>
        <v>0.11610000000000001</v>
      </c>
      <c r="CU157" s="112">
        <f t="shared" si="557"/>
        <v>0.1227</v>
      </c>
      <c r="CV157" s="173">
        <f t="shared" si="557"/>
        <v>0.10390000000000001</v>
      </c>
      <c r="CW157" s="140">
        <f t="shared" si="557"/>
        <v>0.1137</v>
      </c>
      <c r="CX157" s="110">
        <f t="shared" si="557"/>
        <v>0.10830000000000001</v>
      </c>
      <c r="CY157" s="172">
        <f t="shared" si="557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58">SUM(DT136, -DT140)</f>
        <v>0.15329999999999999</v>
      </c>
      <c r="DU157" s="142">
        <f t="shared" si="558"/>
        <v>0.15840000000000001</v>
      </c>
      <c r="DV157" s="114">
        <f t="shared" si="558"/>
        <v>0.20019999999999999</v>
      </c>
      <c r="DW157" s="172">
        <f t="shared" si="558"/>
        <v>0.21889999999999998</v>
      </c>
      <c r="DX157" s="112">
        <f t="shared" si="558"/>
        <v>0.17419999999999999</v>
      </c>
      <c r="DY157" s="112">
        <f t="shared" si="558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59">SUM(EC142, -EC153)</f>
        <v>0</v>
      </c>
      <c r="ED157" s="6">
        <f t="shared" si="559"/>
        <v>0</v>
      </c>
      <c r="EE157" s="6">
        <f t="shared" si="559"/>
        <v>0</v>
      </c>
      <c r="EF157" s="6">
        <f t="shared" si="559"/>
        <v>0</v>
      </c>
      <c r="EG157" s="6">
        <f t="shared" si="559"/>
        <v>0</v>
      </c>
      <c r="EH157" s="6">
        <f t="shared" si="559"/>
        <v>0</v>
      </c>
      <c r="EI157" s="6">
        <f t="shared" si="559"/>
        <v>0</v>
      </c>
      <c r="EK157" s="239">
        <f t="shared" ref="EK157:EX157" si="560">SUM(EK139, -EK143)</f>
        <v>3.3999999999999996E-2</v>
      </c>
      <c r="EL157" s="240">
        <f t="shared" si="560"/>
        <v>4.0599999999999997E-2</v>
      </c>
      <c r="EM157" s="170">
        <f t="shared" si="560"/>
        <v>6.6900000000000001E-2</v>
      </c>
      <c r="EN157" s="140">
        <f t="shared" si="560"/>
        <v>6.8200000000000011E-2</v>
      </c>
      <c r="EO157" s="114">
        <f t="shared" si="560"/>
        <v>6.6400000000000001E-2</v>
      </c>
      <c r="EP157" s="173">
        <f t="shared" si="560"/>
        <v>7.690000000000001E-2</v>
      </c>
      <c r="EQ157" s="140">
        <f t="shared" si="560"/>
        <v>8.4999999999999992E-2</v>
      </c>
      <c r="ER157" s="114">
        <f t="shared" si="560"/>
        <v>8.5699999999999998E-2</v>
      </c>
      <c r="ES157" s="172">
        <f t="shared" si="560"/>
        <v>7.6100000000000001E-2</v>
      </c>
      <c r="ET157" s="140">
        <f t="shared" si="560"/>
        <v>7.8099999999999989E-2</v>
      </c>
      <c r="EU157" s="114">
        <f t="shared" si="560"/>
        <v>9.3700000000000006E-2</v>
      </c>
      <c r="EV157" s="173">
        <f t="shared" si="560"/>
        <v>0.12759999999999999</v>
      </c>
      <c r="EW157" s="140">
        <f t="shared" si="560"/>
        <v>0.12789999999999999</v>
      </c>
      <c r="EX157" s="114">
        <f t="shared" si="560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61">SUM(FS139, -FS143)</f>
        <v>0.12040000000000001</v>
      </c>
      <c r="FT157" s="173">
        <f t="shared" si="561"/>
        <v>0.11360000000000001</v>
      </c>
      <c r="FU157" s="140">
        <f t="shared" si="561"/>
        <v>0.12390000000000001</v>
      </c>
      <c r="FV157" s="114">
        <f t="shared" si="561"/>
        <v>0.1096</v>
      </c>
      <c r="FW157" s="173">
        <f t="shared" si="561"/>
        <v>0.10829999999999999</v>
      </c>
      <c r="FX157" s="140">
        <f t="shared" si="561"/>
        <v>0.1103</v>
      </c>
      <c r="FY157" s="114">
        <f t="shared" si="561"/>
        <v>0.1153</v>
      </c>
      <c r="FZ157" s="173">
        <f t="shared" si="561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62">SUM(GD139, -GD143)</f>
        <v>0.16470000000000001</v>
      </c>
      <c r="GE157" s="114">
        <f t="shared" si="562"/>
        <v>0.16339999999999999</v>
      </c>
      <c r="GF157" s="173">
        <f t="shared" si="562"/>
        <v>0.1762</v>
      </c>
      <c r="GG157" s="217">
        <f t="shared" si="562"/>
        <v>0.17370000000000002</v>
      </c>
      <c r="GH157" s="15">
        <f t="shared" si="562"/>
        <v>0.18990000000000001</v>
      </c>
      <c r="GI157" s="145">
        <f t="shared" si="562"/>
        <v>0.18790000000000001</v>
      </c>
      <c r="GJ157" s="140">
        <f t="shared" si="562"/>
        <v>0.1905</v>
      </c>
      <c r="GK157" s="114">
        <f t="shared" si="562"/>
        <v>0.19059999999999999</v>
      </c>
      <c r="GL157" s="173">
        <f>SUM(GL136, -GL142)</f>
        <v>0.1741</v>
      </c>
      <c r="GM157" s="140">
        <f t="shared" ref="GM157:GU157" si="563">SUM(GM139, -GM143)</f>
        <v>0.16930000000000001</v>
      </c>
      <c r="GN157" s="114">
        <f t="shared" si="563"/>
        <v>0.17800000000000002</v>
      </c>
      <c r="GO157" s="173">
        <f t="shared" si="563"/>
        <v>0.1656</v>
      </c>
      <c r="GP157" s="140">
        <f t="shared" si="563"/>
        <v>0.17629999999999998</v>
      </c>
      <c r="GQ157" s="114">
        <f t="shared" si="563"/>
        <v>0.1777</v>
      </c>
      <c r="GR157" s="173">
        <f t="shared" si="563"/>
        <v>0.17420000000000002</v>
      </c>
      <c r="GS157" s="114">
        <f t="shared" si="563"/>
        <v>0.18469999999999998</v>
      </c>
      <c r="GT157" s="114">
        <f t="shared" si="563"/>
        <v>0.17580000000000001</v>
      </c>
      <c r="GU157" s="114">
        <f t="shared" si="563"/>
        <v>0.1419</v>
      </c>
      <c r="GV157" s="6">
        <f t="shared" ref="GV157:HA157" si="564">SUM(GV142, -GV153)</f>
        <v>0</v>
      </c>
      <c r="GW157" s="6">
        <f t="shared" si="564"/>
        <v>0</v>
      </c>
      <c r="GX157" s="6">
        <f t="shared" si="564"/>
        <v>0</v>
      </c>
      <c r="GY157" s="6">
        <f t="shared" si="564"/>
        <v>0</v>
      </c>
      <c r="GZ157" s="6">
        <f t="shared" si="564"/>
        <v>0</v>
      </c>
      <c r="HA157" s="6">
        <f t="shared" si="564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65">SUM(HH136, -HH140)</f>
        <v>9.5599999999999991E-2</v>
      </c>
      <c r="HI157" s="140">
        <f t="shared" si="565"/>
        <v>9.0400000000000008E-2</v>
      </c>
      <c r="HJ157" s="114">
        <f t="shared" si="565"/>
        <v>8.6800000000000002E-2</v>
      </c>
      <c r="HK157" s="172">
        <f t="shared" si="565"/>
        <v>8.5699999999999998E-2</v>
      </c>
      <c r="HL157" s="142">
        <f t="shared" si="565"/>
        <v>0.1116</v>
      </c>
      <c r="HM157" s="112">
        <f t="shared" si="565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66">SUM(IQ137, -IQ142)</f>
        <v>0.18870000000000001</v>
      </c>
      <c r="IR157" s="173">
        <f t="shared" si="566"/>
        <v>0.18329999999999999</v>
      </c>
      <c r="IS157" s="217">
        <f t="shared" si="566"/>
        <v>0.18619999999999998</v>
      </c>
      <c r="IT157" s="15">
        <f t="shared" si="566"/>
        <v>0.18740000000000001</v>
      </c>
      <c r="IU157" s="145">
        <f t="shared" si="566"/>
        <v>0.18559999999999999</v>
      </c>
      <c r="IV157" s="140">
        <f t="shared" si="566"/>
        <v>0.20169999999999999</v>
      </c>
      <c r="IW157" s="114">
        <f t="shared" si="566"/>
        <v>0.20580000000000001</v>
      </c>
      <c r="IX157" s="173">
        <f t="shared" si="566"/>
        <v>0.2104</v>
      </c>
      <c r="IY157" s="140">
        <f t="shared" si="566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67">SUM(KD138, -KD143)</f>
        <v>0.21929999999999999</v>
      </c>
      <c r="KE157" s="114">
        <f t="shared" si="567"/>
        <v>0.23449999999999999</v>
      </c>
      <c r="KF157" s="173">
        <f t="shared" si="567"/>
        <v>0.24230000000000002</v>
      </c>
      <c r="KG157" s="140">
        <f t="shared" si="567"/>
        <v>0.2326</v>
      </c>
      <c r="KH157" s="114">
        <f t="shared" si="567"/>
        <v>0.251</v>
      </c>
      <c r="KI157" s="181">
        <f t="shared" si="567"/>
        <v>0.25479999999999997</v>
      </c>
      <c r="KJ157" s="140">
        <f t="shared" ref="KJ157:KR157" si="568">SUM(KJ139, -KJ143)</f>
        <v>0.26479999999999998</v>
      </c>
      <c r="KK157" s="114">
        <f t="shared" si="568"/>
        <v>0.2697</v>
      </c>
      <c r="KL157" s="173">
        <f t="shared" si="568"/>
        <v>0.28389999999999999</v>
      </c>
      <c r="KM157" s="140">
        <f t="shared" si="568"/>
        <v>0.28200000000000003</v>
      </c>
      <c r="KN157" s="114">
        <f t="shared" si="568"/>
        <v>0.28539999999999999</v>
      </c>
      <c r="KO157" s="173">
        <f t="shared" si="568"/>
        <v>0.27129999999999999</v>
      </c>
      <c r="KP157" s="140">
        <f t="shared" si="568"/>
        <v>0.2707</v>
      </c>
      <c r="KQ157" s="114">
        <f t="shared" si="568"/>
        <v>0.26069999999999999</v>
      </c>
      <c r="KR157" s="173">
        <f t="shared" si="568"/>
        <v>0.25930000000000003</v>
      </c>
      <c r="KS157" s="140">
        <f>SUM(KS139, -KS143)</f>
        <v>0.28260000000000002</v>
      </c>
      <c r="KT157" s="114">
        <f t="shared" ref="KT157:LD157" si="569">SUM(KT139, -KT143)</f>
        <v>0.28179999999999999</v>
      </c>
      <c r="KU157" s="172">
        <f t="shared" si="569"/>
        <v>0.29260000000000003</v>
      </c>
      <c r="KV157" s="142">
        <f t="shared" si="569"/>
        <v>0.2717</v>
      </c>
      <c r="KW157" s="114">
        <f t="shared" si="569"/>
        <v>0.27860000000000001</v>
      </c>
      <c r="KX157" s="172">
        <f t="shared" si="569"/>
        <v>0.25409999999999999</v>
      </c>
      <c r="KY157" s="142">
        <f t="shared" si="569"/>
        <v>0.26860000000000001</v>
      </c>
      <c r="KZ157" s="112">
        <f t="shared" si="569"/>
        <v>0.27310000000000001</v>
      </c>
      <c r="LA157" s="172">
        <f t="shared" si="569"/>
        <v>0.23329999999999998</v>
      </c>
      <c r="LB157" s="142">
        <f t="shared" si="569"/>
        <v>0.24130000000000001</v>
      </c>
      <c r="LC157" s="110">
        <f t="shared" si="569"/>
        <v>0.22509999999999999</v>
      </c>
      <c r="LD157" s="170">
        <f t="shared" si="569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70">SUM(LG139, -LG143)</f>
        <v>0.25819999999999999</v>
      </c>
      <c r="LH157" s="138">
        <f t="shared" si="570"/>
        <v>0.25040000000000001</v>
      </c>
      <c r="LI157" s="110">
        <f t="shared" si="570"/>
        <v>0.24490000000000001</v>
      </c>
      <c r="LJ157" s="170">
        <f t="shared" si="570"/>
        <v>0.26040000000000002</v>
      </c>
      <c r="LK157" s="138">
        <f t="shared" si="570"/>
        <v>0.29320000000000002</v>
      </c>
      <c r="LL157" s="110">
        <f t="shared" si="570"/>
        <v>0.3049</v>
      </c>
      <c r="LM157" s="170">
        <f t="shared" si="570"/>
        <v>0.30669999999999997</v>
      </c>
      <c r="LN157" s="138">
        <f t="shared" si="570"/>
        <v>0.314</v>
      </c>
      <c r="LO157" s="110">
        <f t="shared" si="570"/>
        <v>0.31949999999999995</v>
      </c>
      <c r="LP157" s="170">
        <f t="shared" si="570"/>
        <v>0.30459999999999998</v>
      </c>
      <c r="LQ157" s="138">
        <f t="shared" si="570"/>
        <v>0.29320000000000002</v>
      </c>
      <c r="LR157" s="110">
        <f t="shared" si="570"/>
        <v>0.28750000000000003</v>
      </c>
      <c r="LS157" s="169">
        <f t="shared" si="570"/>
        <v>0.26769999999999999</v>
      </c>
      <c r="LT157" s="147">
        <f t="shared" si="570"/>
        <v>0.26290000000000002</v>
      </c>
      <c r="LU157" s="109">
        <f t="shared" si="570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71">SUM(MV137, -MV142)</f>
        <v>0.24280000000000002</v>
      </c>
      <c r="MW157" s="114">
        <f t="shared" si="571"/>
        <v>0.23929999999999998</v>
      </c>
      <c r="MX157" s="173">
        <f t="shared" si="571"/>
        <v>0.26369999999999999</v>
      </c>
      <c r="MY157" s="147">
        <f t="shared" si="571"/>
        <v>0.24459999999999998</v>
      </c>
      <c r="MZ157" s="109">
        <f t="shared" si="571"/>
        <v>0.2404</v>
      </c>
      <c r="NA157" s="169">
        <f t="shared" si="571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12">
        <f>SUM(NE136, -NE141)</f>
        <v>0.27579999999999999</v>
      </c>
      <c r="NF157" s="114">
        <f>SUM(NF138, -NF143)</f>
        <v>0.28120000000000001</v>
      </c>
      <c r="NG157" s="114">
        <f>SUM(NG138, -NG143)</f>
        <v>0.27839999999999998</v>
      </c>
      <c r="NH157" s="6">
        <f t="shared" ref="NG157:OX157" si="572">SUM(NH142, -NH153)</f>
        <v>0</v>
      </c>
      <c r="NI157" s="6">
        <f t="shared" si="572"/>
        <v>0</v>
      </c>
      <c r="NJ157" s="6">
        <f t="shared" si="572"/>
        <v>0</v>
      </c>
      <c r="NK157" s="6">
        <f t="shared" si="572"/>
        <v>0</v>
      </c>
      <c r="NL157" s="6">
        <f t="shared" si="572"/>
        <v>0</v>
      </c>
      <c r="NM157" s="6">
        <f t="shared" si="572"/>
        <v>0</v>
      </c>
      <c r="NN157" s="6">
        <f t="shared" si="572"/>
        <v>0</v>
      </c>
      <c r="NO157" s="6">
        <f t="shared" si="572"/>
        <v>0</v>
      </c>
      <c r="NP157" s="6">
        <f t="shared" si="572"/>
        <v>0</v>
      </c>
      <c r="NQ157" s="6">
        <f t="shared" si="572"/>
        <v>0</v>
      </c>
      <c r="NR157" s="6">
        <f t="shared" si="572"/>
        <v>0</v>
      </c>
      <c r="NS157" s="6">
        <f t="shared" si="572"/>
        <v>0</v>
      </c>
      <c r="NT157" s="6">
        <f t="shared" si="572"/>
        <v>0</v>
      </c>
      <c r="NU157" s="6">
        <f t="shared" si="572"/>
        <v>0</v>
      </c>
      <c r="NV157" s="6">
        <f t="shared" si="572"/>
        <v>0</v>
      </c>
      <c r="NW157" s="6">
        <f t="shared" si="572"/>
        <v>0</v>
      </c>
      <c r="NX157" s="6">
        <f t="shared" si="572"/>
        <v>0</v>
      </c>
      <c r="NY157" s="6">
        <f t="shared" si="572"/>
        <v>0</v>
      </c>
      <c r="NZ157" s="6">
        <f t="shared" si="572"/>
        <v>0</v>
      </c>
      <c r="OA157" s="6">
        <f t="shared" si="572"/>
        <v>0</v>
      </c>
      <c r="OB157" s="6">
        <f t="shared" si="572"/>
        <v>0</v>
      </c>
      <c r="OC157" s="6">
        <f t="shared" si="572"/>
        <v>0</v>
      </c>
      <c r="OD157" s="6">
        <f t="shared" si="572"/>
        <v>0</v>
      </c>
      <c r="OE157" s="6">
        <f t="shared" si="572"/>
        <v>0</v>
      </c>
      <c r="OF157" s="6">
        <f t="shared" si="572"/>
        <v>0</v>
      </c>
      <c r="OG157" s="6">
        <f t="shared" si="572"/>
        <v>0</v>
      </c>
      <c r="OH157" s="6">
        <f t="shared" si="572"/>
        <v>0</v>
      </c>
      <c r="OI157" s="6">
        <f t="shared" si="572"/>
        <v>0</v>
      </c>
      <c r="OJ157" s="6">
        <f t="shared" si="572"/>
        <v>0</v>
      </c>
      <c r="OK157" s="6">
        <f t="shared" si="572"/>
        <v>0</v>
      </c>
      <c r="OL157" s="6">
        <f t="shared" si="572"/>
        <v>0</v>
      </c>
      <c r="OM157" s="6">
        <f t="shared" si="572"/>
        <v>0</v>
      </c>
      <c r="ON157" s="6">
        <f t="shared" si="572"/>
        <v>0</v>
      </c>
      <c r="OO157" s="6">
        <f t="shared" si="572"/>
        <v>0</v>
      </c>
      <c r="OP157" s="6">
        <f t="shared" si="572"/>
        <v>0</v>
      </c>
      <c r="OQ157" s="6">
        <f t="shared" si="572"/>
        <v>0</v>
      </c>
      <c r="OR157" s="6">
        <f t="shared" si="572"/>
        <v>0</v>
      </c>
      <c r="OS157" s="6">
        <f t="shared" si="572"/>
        <v>0</v>
      </c>
      <c r="OT157" s="6">
        <f t="shared" si="572"/>
        <v>0</v>
      </c>
      <c r="OU157" s="6">
        <f t="shared" si="572"/>
        <v>0</v>
      </c>
      <c r="OV157" s="6">
        <f t="shared" si="572"/>
        <v>0</v>
      </c>
      <c r="OW157" s="6">
        <f t="shared" si="572"/>
        <v>0</v>
      </c>
      <c r="OX157" s="6">
        <f t="shared" si="572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73">SUM(PE142, -PE153)</f>
        <v>0</v>
      </c>
      <c r="PF157" s="6">
        <f t="shared" si="573"/>
        <v>0</v>
      </c>
      <c r="PG157" s="6">
        <f t="shared" si="573"/>
        <v>0</v>
      </c>
      <c r="PH157" s="6">
        <f t="shared" si="573"/>
        <v>0</v>
      </c>
      <c r="PI157" s="6">
        <f t="shared" si="573"/>
        <v>0</v>
      </c>
      <c r="PJ157" s="6">
        <f t="shared" si="573"/>
        <v>0</v>
      </c>
      <c r="PK157" s="6">
        <f t="shared" si="573"/>
        <v>0</v>
      </c>
      <c r="PL157" s="6">
        <f t="shared" si="573"/>
        <v>0</v>
      </c>
      <c r="PM157" s="6">
        <f t="shared" si="573"/>
        <v>0</v>
      </c>
      <c r="PN157" s="6">
        <f t="shared" si="573"/>
        <v>0</v>
      </c>
      <c r="PO157" s="6">
        <f t="shared" si="573"/>
        <v>0</v>
      </c>
      <c r="PP157" s="6">
        <f t="shared" si="573"/>
        <v>0</v>
      </c>
      <c r="PQ157" s="6">
        <f t="shared" si="573"/>
        <v>0</v>
      </c>
      <c r="PR157" s="6">
        <f t="shared" si="573"/>
        <v>0</v>
      </c>
      <c r="PS157" s="6">
        <f t="shared" si="573"/>
        <v>0</v>
      </c>
      <c r="PT157" s="6">
        <f t="shared" si="573"/>
        <v>0</v>
      </c>
      <c r="PU157" s="6">
        <f t="shared" si="573"/>
        <v>0</v>
      </c>
      <c r="PV157" s="6">
        <f t="shared" si="573"/>
        <v>0</v>
      </c>
      <c r="PW157" s="6">
        <f t="shared" si="573"/>
        <v>0</v>
      </c>
      <c r="PX157" s="6">
        <f t="shared" si="573"/>
        <v>0</v>
      </c>
      <c r="PY157" s="6">
        <f t="shared" si="573"/>
        <v>0</v>
      </c>
      <c r="PZ157" s="6">
        <f t="shared" si="573"/>
        <v>0</v>
      </c>
      <c r="QA157" s="6">
        <f t="shared" si="573"/>
        <v>0</v>
      </c>
      <c r="QB157" s="6">
        <f t="shared" si="573"/>
        <v>0</v>
      </c>
      <c r="QC157" s="6">
        <f t="shared" si="573"/>
        <v>0</v>
      </c>
      <c r="QD157" s="6">
        <f t="shared" si="573"/>
        <v>0</v>
      </c>
      <c r="QE157" s="6">
        <f t="shared" si="573"/>
        <v>0</v>
      </c>
      <c r="QF157" s="6">
        <f t="shared" si="573"/>
        <v>0</v>
      </c>
      <c r="QG157" s="6">
        <f t="shared" si="573"/>
        <v>0</v>
      </c>
      <c r="QH157" s="6">
        <f t="shared" si="573"/>
        <v>0</v>
      </c>
      <c r="QI157" s="6">
        <f t="shared" si="573"/>
        <v>0</v>
      </c>
      <c r="QJ157" s="6">
        <f t="shared" si="573"/>
        <v>0</v>
      </c>
      <c r="QK157" s="6">
        <f t="shared" si="573"/>
        <v>0</v>
      </c>
      <c r="QL157" s="6">
        <f t="shared" si="573"/>
        <v>0</v>
      </c>
      <c r="QM157" s="6">
        <f t="shared" si="573"/>
        <v>0</v>
      </c>
      <c r="QN157" s="6">
        <f t="shared" si="573"/>
        <v>0</v>
      </c>
      <c r="QO157" s="6">
        <f t="shared" si="573"/>
        <v>0</v>
      </c>
      <c r="QP157" s="6">
        <f t="shared" si="573"/>
        <v>0</v>
      </c>
      <c r="QQ157" s="6">
        <f t="shared" si="573"/>
        <v>0</v>
      </c>
      <c r="QR157" s="6">
        <f t="shared" si="573"/>
        <v>0</v>
      </c>
      <c r="QS157" s="6">
        <f t="shared" si="573"/>
        <v>0</v>
      </c>
      <c r="QT157" s="6">
        <f t="shared" si="573"/>
        <v>0</v>
      </c>
      <c r="QU157" s="6">
        <f t="shared" si="573"/>
        <v>0</v>
      </c>
      <c r="QV157" s="6">
        <f t="shared" si="573"/>
        <v>0</v>
      </c>
      <c r="QW157" s="6">
        <f t="shared" si="573"/>
        <v>0</v>
      </c>
      <c r="QX157" s="6">
        <f t="shared" si="573"/>
        <v>0</v>
      </c>
      <c r="QY157" s="6">
        <f t="shared" si="573"/>
        <v>0</v>
      </c>
      <c r="QZ157" s="6">
        <f t="shared" si="573"/>
        <v>0</v>
      </c>
      <c r="RA157" s="6">
        <f t="shared" si="573"/>
        <v>0</v>
      </c>
      <c r="RB157" s="6">
        <f t="shared" si="573"/>
        <v>0</v>
      </c>
      <c r="RC157" s="6">
        <f t="shared" si="573"/>
        <v>0</v>
      </c>
      <c r="RD157" s="6">
        <f t="shared" si="573"/>
        <v>0</v>
      </c>
      <c r="RE157" s="6">
        <f t="shared" si="573"/>
        <v>0</v>
      </c>
      <c r="RF157" s="6">
        <f t="shared" si="573"/>
        <v>0</v>
      </c>
      <c r="RG157" s="6">
        <f t="shared" si="573"/>
        <v>0</v>
      </c>
      <c r="RH157" s="6">
        <f t="shared" si="573"/>
        <v>0</v>
      </c>
      <c r="RI157" s="6">
        <f t="shared" si="573"/>
        <v>0</v>
      </c>
      <c r="RJ157" s="6">
        <f t="shared" si="573"/>
        <v>0</v>
      </c>
      <c r="RK157" s="6">
        <f t="shared" si="573"/>
        <v>0</v>
      </c>
      <c r="RL157" s="6">
        <f t="shared" si="573"/>
        <v>0</v>
      </c>
      <c r="RM157" s="6">
        <f t="shared" si="573"/>
        <v>0</v>
      </c>
      <c r="RN157" s="6">
        <f t="shared" si="573"/>
        <v>0</v>
      </c>
      <c r="RO157" s="6">
        <f t="shared" si="573"/>
        <v>0</v>
      </c>
      <c r="RP157" s="6">
        <f t="shared" si="573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13" t="s">
        <v>41</v>
      </c>
      <c r="NF158" s="116" t="s">
        <v>47</v>
      </c>
      <c r="NG158" s="116" t="s">
        <v>47</v>
      </c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74">SUM(EM140, -EM143)</f>
        <v>6.1199999999999997E-2</v>
      </c>
      <c r="EN159" s="140">
        <f t="shared" si="574"/>
        <v>6.59E-2</v>
      </c>
      <c r="EO159" s="114">
        <f t="shared" si="574"/>
        <v>6.0899999999999996E-2</v>
      </c>
      <c r="EP159" s="173">
        <f t="shared" si="574"/>
        <v>6.5100000000000005E-2</v>
      </c>
      <c r="EQ159" s="140">
        <f t="shared" si="574"/>
        <v>7.3899999999999993E-2</v>
      </c>
      <c r="ER159" s="114">
        <f t="shared" si="574"/>
        <v>8.3799999999999999E-2</v>
      </c>
      <c r="ES159" s="173">
        <f t="shared" si="574"/>
        <v>7.3900000000000007E-2</v>
      </c>
      <c r="ET159" s="140">
        <f t="shared" si="574"/>
        <v>6.54E-2</v>
      </c>
      <c r="EU159" s="114">
        <f t="shared" si="574"/>
        <v>8.0799999999999997E-2</v>
      </c>
      <c r="EV159" s="172">
        <f t="shared" si="574"/>
        <v>0.12440000000000001</v>
      </c>
      <c r="EW159" s="142">
        <f t="shared" si="574"/>
        <v>0.1201</v>
      </c>
      <c r="EX159" s="114">
        <f t="shared" si="574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75">SUM(FT140, -FT143)</f>
        <v>0.11080000000000001</v>
      </c>
      <c r="FU159" s="140">
        <f t="shared" si="575"/>
        <v>0.1106</v>
      </c>
      <c r="FV159" s="114">
        <f t="shared" si="575"/>
        <v>9.7700000000000009E-2</v>
      </c>
      <c r="FW159" s="173">
        <f t="shared" si="575"/>
        <v>0.10579999999999999</v>
      </c>
      <c r="FX159" s="140">
        <f t="shared" si="575"/>
        <v>0.1053</v>
      </c>
      <c r="FY159" s="114">
        <f t="shared" si="575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76">SUM(GE140, -GE143)</f>
        <v>0.15790000000000001</v>
      </c>
      <c r="GF159" s="173">
        <f t="shared" si="576"/>
        <v>0.1686</v>
      </c>
      <c r="GG159" s="217">
        <f t="shared" si="576"/>
        <v>0.16789999999999999</v>
      </c>
      <c r="GH159" s="15">
        <f t="shared" si="576"/>
        <v>0.1789</v>
      </c>
      <c r="GI159" s="145">
        <f t="shared" si="576"/>
        <v>0.15909999999999999</v>
      </c>
      <c r="GJ159" s="140">
        <f t="shared" si="576"/>
        <v>0.1532</v>
      </c>
      <c r="GK159" s="112">
        <f t="shared" si="576"/>
        <v>0.1633</v>
      </c>
      <c r="GL159" s="173">
        <f>SUM(GL139, -GL143)</f>
        <v>0.17030000000000001</v>
      </c>
      <c r="GM159" s="140">
        <f t="shared" ref="GM159:GU159" si="577">SUM(GM140, -GM143)</f>
        <v>0.15859999999999999</v>
      </c>
      <c r="GN159" s="112">
        <f t="shared" si="577"/>
        <v>0.17040000000000002</v>
      </c>
      <c r="GO159" s="173">
        <f t="shared" si="577"/>
        <v>0.1646</v>
      </c>
      <c r="GP159" s="140">
        <f t="shared" si="577"/>
        <v>0.16259999999999999</v>
      </c>
      <c r="GQ159" s="114">
        <f t="shared" si="577"/>
        <v>0.1772</v>
      </c>
      <c r="GR159" s="170">
        <f t="shared" si="577"/>
        <v>0.16450000000000001</v>
      </c>
      <c r="GS159" s="114">
        <f t="shared" si="577"/>
        <v>0.18</v>
      </c>
      <c r="GT159" s="114">
        <f t="shared" si="577"/>
        <v>0.16870000000000002</v>
      </c>
      <c r="GU159" s="114">
        <f t="shared" si="577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78">SUM(IR138, -IR143)</f>
        <v>0.18099999999999999</v>
      </c>
      <c r="IS159" s="218">
        <f t="shared" si="578"/>
        <v>0.1719</v>
      </c>
      <c r="IT159" s="15">
        <f t="shared" si="578"/>
        <v>0.17069999999999999</v>
      </c>
      <c r="IU159" s="143">
        <f t="shared" si="578"/>
        <v>0.1721</v>
      </c>
      <c r="IV159" s="140">
        <f t="shared" si="578"/>
        <v>0.17649999999999999</v>
      </c>
      <c r="IW159" s="112">
        <f t="shared" si="578"/>
        <v>0.1749</v>
      </c>
      <c r="IX159" s="172">
        <f t="shared" si="578"/>
        <v>0.18309999999999998</v>
      </c>
      <c r="IY159" s="142">
        <f t="shared" si="578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79">SUM(KJ136, -KJ142)</f>
        <v>0.26179999999999998</v>
      </c>
      <c r="KK159" s="201">
        <f t="shared" si="579"/>
        <v>0.22820000000000001</v>
      </c>
      <c r="KL159" s="181">
        <f t="shared" si="579"/>
        <v>0.24579999999999999</v>
      </c>
      <c r="KM159" s="160">
        <f t="shared" si="579"/>
        <v>0.2465</v>
      </c>
      <c r="KN159" s="110">
        <f t="shared" si="579"/>
        <v>0.23420000000000002</v>
      </c>
      <c r="KO159" s="181">
        <f t="shared" si="579"/>
        <v>0.2203</v>
      </c>
      <c r="KP159" s="160">
        <f t="shared" si="579"/>
        <v>0.22639999999999999</v>
      </c>
      <c r="KQ159" s="201">
        <f t="shared" si="579"/>
        <v>0.22639999999999999</v>
      </c>
      <c r="KR159" s="181">
        <f t="shared" si="579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80">SUM(LL140, -LL143)</f>
        <v>0.2326</v>
      </c>
      <c r="LM159" s="169">
        <f t="shared" si="580"/>
        <v>0.2258</v>
      </c>
      <c r="LN159" s="147">
        <f t="shared" si="580"/>
        <v>0.2306</v>
      </c>
      <c r="LO159" s="109">
        <f t="shared" si="580"/>
        <v>0.25289999999999996</v>
      </c>
      <c r="LP159" s="169">
        <f t="shared" si="580"/>
        <v>0.249</v>
      </c>
      <c r="LQ159" s="147">
        <f t="shared" si="580"/>
        <v>0.25769999999999998</v>
      </c>
      <c r="LR159" s="109">
        <f t="shared" si="580"/>
        <v>0.26190000000000002</v>
      </c>
      <c r="LS159" s="170">
        <f t="shared" si="580"/>
        <v>0.2515</v>
      </c>
      <c r="LT159" s="138">
        <f t="shared" si="580"/>
        <v>0.25190000000000001</v>
      </c>
      <c r="LU159" s="110">
        <f t="shared" si="580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14">
        <f>SUM(NE138, -NE143)</f>
        <v>0.2621</v>
      </c>
      <c r="NF159" s="112">
        <f>SUM(NF136, -NF141)</f>
        <v>0.27350000000000002</v>
      </c>
      <c r="NG159" s="112">
        <f>SUM(NG136, -NG141)</f>
        <v>0.27479999999999999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15" t="s">
        <v>59</v>
      </c>
      <c r="NF160" s="115" t="s">
        <v>59</v>
      </c>
      <c r="NG160" s="111" t="s">
        <v>68</v>
      </c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81">SUM(GM141, -GM143)</f>
        <v>0.14180000000000001</v>
      </c>
      <c r="GN161" s="114">
        <f t="shared" si="581"/>
        <v>0.16640000000000002</v>
      </c>
      <c r="GO161" s="172">
        <f t="shared" si="581"/>
        <v>0.15920000000000001</v>
      </c>
      <c r="GP161" s="142">
        <f t="shared" si="581"/>
        <v>0.16069999999999998</v>
      </c>
      <c r="GQ161" s="112">
        <f t="shared" si="581"/>
        <v>0.12999999999999998</v>
      </c>
      <c r="GR161" s="173">
        <f t="shared" si="581"/>
        <v>0.11870000000000001</v>
      </c>
      <c r="GS161" s="114">
        <f t="shared" si="581"/>
        <v>0.12499999999999999</v>
      </c>
      <c r="GT161" s="112">
        <f t="shared" si="581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82">SUM(IR139, -IR143)</f>
        <v>0.17199999999999999</v>
      </c>
      <c r="IS161" s="217">
        <f t="shared" si="582"/>
        <v>0.17050000000000001</v>
      </c>
      <c r="IT161" s="90">
        <f t="shared" si="582"/>
        <v>0.1671</v>
      </c>
      <c r="IU161" s="145">
        <f t="shared" si="582"/>
        <v>0.16740000000000002</v>
      </c>
      <c r="IV161" s="142">
        <f t="shared" si="582"/>
        <v>0.1749</v>
      </c>
      <c r="IW161" s="114">
        <f t="shared" si="582"/>
        <v>0.17229999999999998</v>
      </c>
      <c r="IX161" s="173">
        <f t="shared" si="582"/>
        <v>0.17449999999999999</v>
      </c>
      <c r="IY161" s="140">
        <f t="shared" si="582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83">SUM(JU138, -JU142)</f>
        <v>0.19390000000000002</v>
      </c>
      <c r="JV161" s="112">
        <f t="shared" si="583"/>
        <v>0.18490000000000001</v>
      </c>
      <c r="JW161" s="172">
        <f t="shared" si="583"/>
        <v>0.19719999999999999</v>
      </c>
      <c r="JX161" s="142">
        <f t="shared" si="583"/>
        <v>0.1991</v>
      </c>
      <c r="JY161" s="112">
        <f t="shared" si="583"/>
        <v>0.20810000000000001</v>
      </c>
      <c r="JZ161" s="172">
        <f t="shared" si="583"/>
        <v>0.20799999999999999</v>
      </c>
      <c r="KA161" s="160">
        <f t="shared" si="583"/>
        <v>0.21790000000000001</v>
      </c>
      <c r="KB161" s="201">
        <f t="shared" si="583"/>
        <v>0.21200000000000002</v>
      </c>
      <c r="KC161" s="172">
        <f t="shared" si="583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84">SUM(KI137, -KI142)</f>
        <v>0.2341</v>
      </c>
      <c r="KJ161" s="160">
        <f t="shared" si="584"/>
        <v>0.24440000000000001</v>
      </c>
      <c r="KK161" s="114">
        <f t="shared" si="584"/>
        <v>0.21870000000000001</v>
      </c>
      <c r="KL161" s="173">
        <f t="shared" si="584"/>
        <v>0.2422</v>
      </c>
      <c r="KM161" s="140">
        <f t="shared" si="584"/>
        <v>0.245</v>
      </c>
      <c r="KN161" s="201">
        <f t="shared" si="584"/>
        <v>0.23170000000000002</v>
      </c>
      <c r="KO161" s="170">
        <f t="shared" si="584"/>
        <v>0.21200000000000002</v>
      </c>
      <c r="KP161" s="138">
        <f t="shared" si="584"/>
        <v>0.2094</v>
      </c>
      <c r="KQ161" s="110">
        <f t="shared" si="584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85">SUM(LL136, -LL142)</f>
        <v>0.22420000000000001</v>
      </c>
      <c r="LM161" s="172">
        <f t="shared" si="585"/>
        <v>0.223</v>
      </c>
      <c r="LN161" s="142">
        <f t="shared" si="585"/>
        <v>0.2266</v>
      </c>
      <c r="LO161" s="112">
        <f t="shared" si="585"/>
        <v>0.22789999999999999</v>
      </c>
      <c r="LP161" s="172">
        <f t="shared" si="585"/>
        <v>0.2208</v>
      </c>
      <c r="LQ161" s="142">
        <f t="shared" si="585"/>
        <v>0.22800000000000001</v>
      </c>
      <c r="LR161" s="110">
        <f t="shared" si="585"/>
        <v>0.22110000000000002</v>
      </c>
      <c r="LS161" s="170">
        <f t="shared" si="585"/>
        <v>0.23509999999999998</v>
      </c>
      <c r="LT161" s="142">
        <f t="shared" si="585"/>
        <v>0.2427</v>
      </c>
      <c r="LU161" s="112">
        <f t="shared" si="585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09">
        <f>SUM(NE139, -NE143)</f>
        <v>0.26069999999999999</v>
      </c>
      <c r="NF161" s="109">
        <f>SUM(NF140, -NF143)</f>
        <v>0.26539999999999997</v>
      </c>
      <c r="NG161" s="110">
        <f>SUM(NG139, -NG143)</f>
        <v>0.2601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11" t="s">
        <v>68</v>
      </c>
      <c r="NF162" s="111" t="s">
        <v>68</v>
      </c>
      <c r="NG162" s="115" t="s">
        <v>59</v>
      </c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86">SUM(EC152, -EC159)</f>
        <v>0</v>
      </c>
      <c r="ED163" s="6">
        <f t="shared" si="586"/>
        <v>0</v>
      </c>
      <c r="EE163" s="6">
        <f t="shared" si="586"/>
        <v>0</v>
      </c>
      <c r="EF163" s="6">
        <f t="shared" si="586"/>
        <v>0</v>
      </c>
      <c r="EG163" s="6">
        <f t="shared" si="586"/>
        <v>0</v>
      </c>
      <c r="EH163" s="6">
        <f t="shared" si="586"/>
        <v>0</v>
      </c>
      <c r="EI163" s="6">
        <f t="shared" si="586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87">SUM(GV152, -GV159)</f>
        <v>0</v>
      </c>
      <c r="GW163" s="6">
        <f t="shared" si="587"/>
        <v>0</v>
      </c>
      <c r="GX163" s="6">
        <f t="shared" si="587"/>
        <v>0</v>
      </c>
      <c r="GY163" s="6">
        <f t="shared" si="587"/>
        <v>0</v>
      </c>
      <c r="GZ163" s="6">
        <f t="shared" si="587"/>
        <v>0</v>
      </c>
      <c r="HA163" s="6">
        <f t="shared" si="587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88">SUM(JJ138, -JJ142)</f>
        <v>0.13739999999999999</v>
      </c>
      <c r="JK163" s="140">
        <f t="shared" si="588"/>
        <v>0.13639999999999999</v>
      </c>
      <c r="JL163" s="114">
        <f t="shared" si="588"/>
        <v>0.13619999999999999</v>
      </c>
      <c r="JM163" s="173">
        <f t="shared" si="588"/>
        <v>0.1426</v>
      </c>
      <c r="JN163" s="112">
        <f t="shared" si="588"/>
        <v>0.15390000000000001</v>
      </c>
      <c r="JO163" s="114">
        <f t="shared" si="588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89">SUM(JU139, -JU143)</f>
        <v>0.18099999999999999</v>
      </c>
      <c r="JV163" s="114">
        <f t="shared" si="589"/>
        <v>0.15350000000000003</v>
      </c>
      <c r="JW163" s="173">
        <f t="shared" si="589"/>
        <v>0.15289999999999998</v>
      </c>
      <c r="JX163" s="140">
        <f t="shared" si="589"/>
        <v>0.15429999999999999</v>
      </c>
      <c r="JY163" s="114">
        <f t="shared" si="589"/>
        <v>0.15439999999999998</v>
      </c>
      <c r="JZ163" s="181">
        <f t="shared" si="589"/>
        <v>0.14980000000000002</v>
      </c>
      <c r="KA163" s="160">
        <f t="shared" si="589"/>
        <v>0.14989999999999998</v>
      </c>
      <c r="KB163" s="201">
        <f t="shared" si="589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90">SUM(KH138, -KH142)</f>
        <v>0.20979999999999999</v>
      </c>
      <c r="KI163" s="170">
        <f t="shared" si="590"/>
        <v>0.20900000000000002</v>
      </c>
      <c r="KJ163" s="138">
        <f t="shared" si="590"/>
        <v>0.217</v>
      </c>
      <c r="KK163" s="110">
        <f t="shared" si="590"/>
        <v>0.2051</v>
      </c>
      <c r="KL163" s="170">
        <f t="shared" si="590"/>
        <v>0.22920000000000001</v>
      </c>
      <c r="KM163" s="138">
        <f t="shared" si="590"/>
        <v>0.24099999999999999</v>
      </c>
      <c r="KN163" s="114">
        <f t="shared" si="590"/>
        <v>0.2195</v>
      </c>
      <c r="KO163" s="173">
        <f t="shared" si="590"/>
        <v>0.20090000000000002</v>
      </c>
      <c r="KP163" s="140">
        <f t="shared" si="590"/>
        <v>0.1971</v>
      </c>
      <c r="KQ163" s="114">
        <f t="shared" si="590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91">SUM(KV137, -KV142)</f>
        <v>0.17380000000000001</v>
      </c>
      <c r="KW163" s="110">
        <f t="shared" si="591"/>
        <v>0.1782</v>
      </c>
      <c r="KX163" s="170">
        <f t="shared" si="591"/>
        <v>0.1832</v>
      </c>
      <c r="KY163" s="138">
        <f t="shared" si="591"/>
        <v>0.19259999999999999</v>
      </c>
      <c r="KZ163" s="112">
        <f t="shared" si="591"/>
        <v>0.19769999999999999</v>
      </c>
      <c r="LA163" s="172">
        <f t="shared" si="591"/>
        <v>0.20150000000000001</v>
      </c>
      <c r="LB163" s="142">
        <f t="shared" si="591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10">
        <f>SUM(NE140, -NE143)</f>
        <v>0.25629999999999997</v>
      </c>
      <c r="NF163" s="110">
        <f>SUM(NF139, -NF143)</f>
        <v>0.28120000000000001</v>
      </c>
      <c r="NG163" s="109">
        <f>SUM(NG140, -NG143)</f>
        <v>0.25950000000000001</v>
      </c>
      <c r="NH163" s="6">
        <f t="shared" ref="NG163:OX163" si="592">SUM(NH152, -NH159)</f>
        <v>0</v>
      </c>
      <c r="NI163" s="6">
        <f t="shared" si="592"/>
        <v>0</v>
      </c>
      <c r="NJ163" s="6">
        <f t="shared" si="592"/>
        <v>0</v>
      </c>
      <c r="NK163" s="6">
        <f t="shared" si="592"/>
        <v>0</v>
      </c>
      <c r="NL163" s="6">
        <f t="shared" si="592"/>
        <v>0</v>
      </c>
      <c r="NM163" s="6">
        <f t="shared" si="592"/>
        <v>0</v>
      </c>
      <c r="NN163" s="6">
        <f t="shared" si="592"/>
        <v>0</v>
      </c>
      <c r="NO163" s="6">
        <f t="shared" si="592"/>
        <v>0</v>
      </c>
      <c r="NP163" s="6">
        <f t="shared" si="592"/>
        <v>0</v>
      </c>
      <c r="NQ163" s="6">
        <f t="shared" si="592"/>
        <v>0</v>
      </c>
      <c r="NR163" s="6">
        <f t="shared" si="592"/>
        <v>0</v>
      </c>
      <c r="NS163" s="6">
        <f t="shared" si="592"/>
        <v>0</v>
      </c>
      <c r="NT163" s="6">
        <f t="shared" si="592"/>
        <v>0</v>
      </c>
      <c r="NU163" s="6">
        <f t="shared" si="592"/>
        <v>0</v>
      </c>
      <c r="NV163" s="6">
        <f t="shared" si="592"/>
        <v>0</v>
      </c>
      <c r="NW163" s="6">
        <f t="shared" si="592"/>
        <v>0</v>
      </c>
      <c r="NX163" s="6">
        <f t="shared" si="592"/>
        <v>0</v>
      </c>
      <c r="NY163" s="6">
        <f t="shared" si="592"/>
        <v>0</v>
      </c>
      <c r="NZ163" s="6">
        <f t="shared" si="592"/>
        <v>0</v>
      </c>
      <c r="OA163" s="6">
        <f t="shared" si="592"/>
        <v>0</v>
      </c>
      <c r="OB163" s="6">
        <f t="shared" si="592"/>
        <v>0</v>
      </c>
      <c r="OC163" s="6">
        <f t="shared" si="592"/>
        <v>0</v>
      </c>
      <c r="OD163" s="6">
        <f t="shared" si="592"/>
        <v>0</v>
      </c>
      <c r="OE163" s="6">
        <f t="shared" si="592"/>
        <v>0</v>
      </c>
      <c r="OF163" s="6">
        <f t="shared" si="592"/>
        <v>0</v>
      </c>
      <c r="OG163" s="6">
        <f t="shared" si="592"/>
        <v>0</v>
      </c>
      <c r="OH163" s="6">
        <f t="shared" si="592"/>
        <v>0</v>
      </c>
      <c r="OI163" s="6">
        <f t="shared" si="592"/>
        <v>0</v>
      </c>
      <c r="OJ163" s="6">
        <f t="shared" si="592"/>
        <v>0</v>
      </c>
      <c r="OK163" s="6">
        <f t="shared" si="592"/>
        <v>0</v>
      </c>
      <c r="OL163" s="6">
        <f t="shared" si="592"/>
        <v>0</v>
      </c>
      <c r="OM163" s="6">
        <f t="shared" si="592"/>
        <v>0</v>
      </c>
      <c r="ON163" s="6">
        <f t="shared" si="592"/>
        <v>0</v>
      </c>
      <c r="OO163" s="6">
        <f t="shared" si="592"/>
        <v>0</v>
      </c>
      <c r="OP163" s="6">
        <f t="shared" si="592"/>
        <v>0</v>
      </c>
      <c r="OQ163" s="6">
        <f t="shared" si="592"/>
        <v>0</v>
      </c>
      <c r="OR163" s="6">
        <f t="shared" si="592"/>
        <v>0</v>
      </c>
      <c r="OS163" s="6">
        <f t="shared" si="592"/>
        <v>0</v>
      </c>
      <c r="OT163" s="6">
        <f t="shared" si="592"/>
        <v>0</v>
      </c>
      <c r="OU163" s="6">
        <f t="shared" si="592"/>
        <v>0</v>
      </c>
      <c r="OV163" s="6">
        <f t="shared" si="592"/>
        <v>0</v>
      </c>
      <c r="OW163" s="6">
        <f t="shared" si="592"/>
        <v>0</v>
      </c>
      <c r="OX163" s="6">
        <f t="shared" si="592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93">SUM(PE152, -PE159)</f>
        <v>0</v>
      </c>
      <c r="PF163" s="6">
        <f t="shared" si="593"/>
        <v>0</v>
      </c>
      <c r="PG163" s="6">
        <f t="shared" si="593"/>
        <v>0</v>
      </c>
      <c r="PH163" s="6">
        <f t="shared" si="593"/>
        <v>0</v>
      </c>
      <c r="PI163" s="6">
        <f t="shared" si="593"/>
        <v>0</v>
      </c>
      <c r="PJ163" s="6">
        <f t="shared" si="593"/>
        <v>0</v>
      </c>
      <c r="PK163" s="6">
        <f t="shared" si="593"/>
        <v>0</v>
      </c>
      <c r="PL163" s="6">
        <f t="shared" si="593"/>
        <v>0</v>
      </c>
      <c r="PM163" s="6">
        <f t="shared" si="593"/>
        <v>0</v>
      </c>
      <c r="PN163" s="6">
        <f t="shared" si="593"/>
        <v>0</v>
      </c>
      <c r="PO163" s="6">
        <f t="shared" si="593"/>
        <v>0</v>
      </c>
      <c r="PP163" s="6">
        <f t="shared" si="593"/>
        <v>0</v>
      </c>
      <c r="PQ163" s="6">
        <f t="shared" si="593"/>
        <v>0</v>
      </c>
      <c r="PR163" s="6">
        <f t="shared" si="593"/>
        <v>0</v>
      </c>
      <c r="PS163" s="6">
        <f t="shared" si="593"/>
        <v>0</v>
      </c>
      <c r="PT163" s="6">
        <f t="shared" si="593"/>
        <v>0</v>
      </c>
      <c r="PU163" s="6">
        <f t="shared" si="593"/>
        <v>0</v>
      </c>
      <c r="PV163" s="6">
        <f t="shared" si="593"/>
        <v>0</v>
      </c>
      <c r="PW163" s="6">
        <f t="shared" si="593"/>
        <v>0</v>
      </c>
      <c r="PX163" s="6">
        <f t="shared" si="593"/>
        <v>0</v>
      </c>
      <c r="PY163" s="6">
        <f t="shared" si="593"/>
        <v>0</v>
      </c>
      <c r="PZ163" s="6">
        <f t="shared" si="593"/>
        <v>0</v>
      </c>
      <c r="QA163" s="6">
        <f t="shared" si="593"/>
        <v>0</v>
      </c>
      <c r="QB163" s="6">
        <f t="shared" si="593"/>
        <v>0</v>
      </c>
      <c r="QC163" s="6">
        <f t="shared" si="593"/>
        <v>0</v>
      </c>
      <c r="QD163" s="6">
        <f t="shared" si="593"/>
        <v>0</v>
      </c>
      <c r="QE163" s="6">
        <f t="shared" si="593"/>
        <v>0</v>
      </c>
      <c r="QF163" s="6">
        <f t="shared" si="593"/>
        <v>0</v>
      </c>
      <c r="QG163" s="6">
        <f t="shared" si="593"/>
        <v>0</v>
      </c>
      <c r="QH163" s="6">
        <f t="shared" si="593"/>
        <v>0</v>
      </c>
      <c r="QI163" s="6">
        <f t="shared" si="593"/>
        <v>0</v>
      </c>
      <c r="QJ163" s="6">
        <f t="shared" si="593"/>
        <v>0</v>
      </c>
      <c r="QK163" s="6">
        <f t="shared" si="593"/>
        <v>0</v>
      </c>
      <c r="QL163" s="6">
        <f t="shared" si="593"/>
        <v>0</v>
      </c>
      <c r="QM163" s="6">
        <f t="shared" si="593"/>
        <v>0</v>
      </c>
      <c r="QN163" s="6">
        <f t="shared" si="593"/>
        <v>0</v>
      </c>
      <c r="QO163" s="6">
        <f t="shared" si="593"/>
        <v>0</v>
      </c>
      <c r="QP163" s="6">
        <f t="shared" si="593"/>
        <v>0</v>
      </c>
      <c r="QQ163" s="6">
        <f t="shared" si="593"/>
        <v>0</v>
      </c>
      <c r="QR163" s="6">
        <f t="shared" si="593"/>
        <v>0</v>
      </c>
      <c r="QS163" s="6">
        <f t="shared" si="593"/>
        <v>0</v>
      </c>
      <c r="QT163" s="6">
        <f t="shared" si="593"/>
        <v>0</v>
      </c>
      <c r="QU163" s="6">
        <f t="shared" si="593"/>
        <v>0</v>
      </c>
      <c r="QV163" s="6">
        <f t="shared" si="593"/>
        <v>0</v>
      </c>
      <c r="QW163" s="6">
        <f t="shared" si="593"/>
        <v>0</v>
      </c>
      <c r="QX163" s="6">
        <f t="shared" si="593"/>
        <v>0</v>
      </c>
      <c r="QY163" s="6">
        <f t="shared" si="593"/>
        <v>0</v>
      </c>
      <c r="QZ163" s="6">
        <f t="shared" si="593"/>
        <v>0</v>
      </c>
      <c r="RA163" s="6">
        <f t="shared" si="593"/>
        <v>0</v>
      </c>
      <c r="RB163" s="6">
        <f t="shared" si="593"/>
        <v>0</v>
      </c>
      <c r="RC163" s="6">
        <f t="shared" si="593"/>
        <v>0</v>
      </c>
      <c r="RD163" s="6">
        <f t="shared" si="593"/>
        <v>0</v>
      </c>
      <c r="RE163" s="6">
        <f t="shared" si="593"/>
        <v>0</v>
      </c>
      <c r="RF163" s="6">
        <f t="shared" si="593"/>
        <v>0</v>
      </c>
      <c r="RG163" s="6">
        <f t="shared" si="593"/>
        <v>0</v>
      </c>
      <c r="RH163" s="6">
        <f t="shared" si="593"/>
        <v>0</v>
      </c>
      <c r="RI163" s="6">
        <f t="shared" si="593"/>
        <v>0</v>
      </c>
      <c r="RJ163" s="6">
        <f t="shared" si="593"/>
        <v>0</v>
      </c>
      <c r="RK163" s="6">
        <f t="shared" si="593"/>
        <v>0</v>
      </c>
      <c r="RL163" s="6">
        <f t="shared" si="593"/>
        <v>0</v>
      </c>
      <c r="RM163" s="6">
        <f t="shared" si="593"/>
        <v>0</v>
      </c>
      <c r="RN163" s="6">
        <f t="shared" si="593"/>
        <v>0</v>
      </c>
      <c r="RO163" s="6">
        <f t="shared" si="593"/>
        <v>0</v>
      </c>
      <c r="RP163" s="6">
        <f t="shared" si="593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08" t="s">
        <v>52</v>
      </c>
      <c r="NF164" s="108" t="s">
        <v>52</v>
      </c>
      <c r="NG164" s="108" t="s">
        <v>52</v>
      </c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09">
        <f>SUM(NE137, -NE142)</f>
        <v>0.24830000000000002</v>
      </c>
      <c r="NF165" s="109">
        <f>SUM(NF137, -NF142)</f>
        <v>0.21989999999999998</v>
      </c>
      <c r="NG165" s="109">
        <f>SUM(NG137, -NG142)</f>
        <v>0.2258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08" t="s">
        <v>63</v>
      </c>
      <c r="NF166" s="108" t="s">
        <v>63</v>
      </c>
      <c r="NG166" s="108" t="s">
        <v>63</v>
      </c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94">SUM(LI138, -LI142)</f>
        <v>0.17270000000000002</v>
      </c>
      <c r="LJ167" s="173">
        <f t="shared" si="594"/>
        <v>0.1837</v>
      </c>
      <c r="LK167" s="138">
        <f t="shared" si="594"/>
        <v>0.2177</v>
      </c>
      <c r="LL167" s="110">
        <f t="shared" si="594"/>
        <v>0.20979999999999999</v>
      </c>
      <c r="LM167" s="170">
        <f t="shared" si="594"/>
        <v>0.1885</v>
      </c>
      <c r="LN167" s="138">
        <f t="shared" si="594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595">SUM(LX137, -LX141)</f>
        <v>0.20829999999999999</v>
      </c>
      <c r="LY167" s="172">
        <f t="shared" si="595"/>
        <v>0.21479999999999999</v>
      </c>
      <c r="LZ167" s="140">
        <f t="shared" si="595"/>
        <v>0.1991</v>
      </c>
      <c r="MA167" s="112">
        <f t="shared" si="595"/>
        <v>0.2087</v>
      </c>
      <c r="MB167" s="172">
        <f t="shared" si="595"/>
        <v>0.1905</v>
      </c>
      <c r="MC167" s="142">
        <f t="shared" si="595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>SUM(NB137, -NB141)</f>
        <v>0.20079999999999998</v>
      </c>
      <c r="NC167" s="110">
        <f>SUM(NC137, -NC141)</f>
        <v>0.2102</v>
      </c>
      <c r="ND167" s="170">
        <f>SUM(ND137, -ND141)</f>
        <v>0.22610000000000002</v>
      </c>
      <c r="NE167" s="110">
        <f>SUM(NE137, -NE141)</f>
        <v>0.21990000000000001</v>
      </c>
      <c r="NF167" s="110">
        <f>SUM(NF137, -NF141)</f>
        <v>0.21029999999999999</v>
      </c>
      <c r="NG167" s="110">
        <f>SUM(NG137, -NG141)</f>
        <v>0.2203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16" t="s">
        <v>49</v>
      </c>
      <c r="NF168" s="116" t="s">
        <v>45</v>
      </c>
      <c r="NG168" s="116" t="s">
        <v>45</v>
      </c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96">SUM(EC158, -EC165)</f>
        <v>0</v>
      </c>
      <c r="ED169" s="6">
        <f t="shared" si="596"/>
        <v>0</v>
      </c>
      <c r="EE169" s="6">
        <f t="shared" si="596"/>
        <v>0</v>
      </c>
      <c r="EF169" s="6">
        <f t="shared" si="596"/>
        <v>0</v>
      </c>
      <c r="EG169" s="6">
        <f t="shared" si="596"/>
        <v>0</v>
      </c>
      <c r="EH169" s="6">
        <f t="shared" si="596"/>
        <v>0</v>
      </c>
      <c r="EI169" s="6">
        <f t="shared" si="596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97">SUM(FT136, -FT140)</f>
        <v>7.2999999999999995E-2</v>
      </c>
      <c r="FU169" s="140">
        <f t="shared" si="597"/>
        <v>8.2199999999999995E-2</v>
      </c>
      <c r="FV169" s="114">
        <f t="shared" si="597"/>
        <v>8.0099999999999991E-2</v>
      </c>
      <c r="FW169" s="173">
        <f t="shared" si="597"/>
        <v>7.3499999999999996E-2</v>
      </c>
      <c r="FX169" s="140">
        <f t="shared" si="597"/>
        <v>5.9600000000000007E-2</v>
      </c>
      <c r="FY169" s="109">
        <f t="shared" si="597"/>
        <v>7.4099999999999999E-2</v>
      </c>
      <c r="FZ169" s="181">
        <f t="shared" si="597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98">SUM(GV158, -GV165)</f>
        <v>0</v>
      </c>
      <c r="GW169" s="6">
        <f t="shared" si="598"/>
        <v>0</v>
      </c>
      <c r="GX169" s="6">
        <f t="shared" si="598"/>
        <v>0</v>
      </c>
      <c r="GY169" s="6">
        <f t="shared" si="598"/>
        <v>0</v>
      </c>
      <c r="GZ169" s="6">
        <f t="shared" si="598"/>
        <v>0</v>
      </c>
      <c r="HA169" s="6">
        <f t="shared" si="598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99">SUM(JH141, -JH143)</f>
        <v>0.12380000000000001</v>
      </c>
      <c r="JI169" s="114">
        <f t="shared" si="599"/>
        <v>0.1343</v>
      </c>
      <c r="JJ169" s="173">
        <f t="shared" si="599"/>
        <v>0.1293</v>
      </c>
      <c r="JK169" s="138">
        <f t="shared" si="599"/>
        <v>0.12769999999999998</v>
      </c>
      <c r="JL169" s="110">
        <f t="shared" si="599"/>
        <v>0.12459999999999999</v>
      </c>
      <c r="JM169" s="170">
        <f t="shared" si="599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00">SUM(KH141, -KH143)</f>
        <v>0.16819999999999999</v>
      </c>
      <c r="KI169" s="170">
        <f t="shared" si="600"/>
        <v>0.16109999999999999</v>
      </c>
      <c r="KJ169" s="138">
        <f t="shared" si="600"/>
        <v>0.18029999999999999</v>
      </c>
      <c r="KK169" s="110">
        <f t="shared" si="600"/>
        <v>0.18049999999999999</v>
      </c>
      <c r="KL169" s="170">
        <f t="shared" si="600"/>
        <v>0.1888</v>
      </c>
      <c r="KM169" s="140">
        <f t="shared" si="600"/>
        <v>0.17759999999999998</v>
      </c>
      <c r="KN169" s="114">
        <f t="shared" si="600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01">SUM(MS137, -MS140)</f>
        <v>0.1681</v>
      </c>
      <c r="MT169" s="114">
        <f t="shared" si="601"/>
        <v>0.1646</v>
      </c>
      <c r="MU169" s="173">
        <f t="shared" si="601"/>
        <v>0.16219999999999998</v>
      </c>
      <c r="MV169" s="140">
        <f t="shared" si="601"/>
        <v>0.17099999999999999</v>
      </c>
      <c r="MW169" s="114">
        <f t="shared" si="601"/>
        <v>0.1883</v>
      </c>
      <c r="MX169" s="173">
        <f t="shared" si="601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>SUM(ND136, -ND140)</f>
        <v>0.15429999999999999</v>
      </c>
      <c r="NE169" s="114">
        <f>SUM(NE136, -NE140)</f>
        <v>0.15770000000000001</v>
      </c>
      <c r="NF169" s="201">
        <f>SUM(NF136, -NF140)</f>
        <v>0.1646</v>
      </c>
      <c r="NG169" s="201">
        <f>SUM(NG136, -NG140)</f>
        <v>0.17579999999999998</v>
      </c>
      <c r="NH169" s="6">
        <f t="shared" ref="NG169:OX169" si="602">SUM(NH158, -NH165)</f>
        <v>0</v>
      </c>
      <c r="NI169" s="6">
        <f t="shared" si="602"/>
        <v>0</v>
      </c>
      <c r="NJ169" s="6">
        <f t="shared" si="602"/>
        <v>0</v>
      </c>
      <c r="NK169" s="6">
        <f t="shared" si="602"/>
        <v>0</v>
      </c>
      <c r="NL169" s="6">
        <f t="shared" si="602"/>
        <v>0</v>
      </c>
      <c r="NM169" s="6">
        <f t="shared" si="602"/>
        <v>0</v>
      </c>
      <c r="NN169" s="6">
        <f t="shared" si="602"/>
        <v>0</v>
      </c>
      <c r="NO169" s="6">
        <f t="shared" si="602"/>
        <v>0</v>
      </c>
      <c r="NP169" s="6">
        <f t="shared" si="602"/>
        <v>0</v>
      </c>
      <c r="NQ169" s="6">
        <f t="shared" si="602"/>
        <v>0</v>
      </c>
      <c r="NR169" s="6">
        <f t="shared" si="602"/>
        <v>0</v>
      </c>
      <c r="NS169" s="6">
        <f t="shared" si="602"/>
        <v>0</v>
      </c>
      <c r="NT169" s="6">
        <f t="shared" si="602"/>
        <v>0</v>
      </c>
      <c r="NU169" s="6">
        <f t="shared" si="602"/>
        <v>0</v>
      </c>
      <c r="NV169" s="6">
        <f t="shared" si="602"/>
        <v>0</v>
      </c>
      <c r="NW169" s="6">
        <f t="shared" si="602"/>
        <v>0</v>
      </c>
      <c r="NX169" s="6">
        <f t="shared" si="602"/>
        <v>0</v>
      </c>
      <c r="NY169" s="6">
        <f t="shared" si="602"/>
        <v>0</v>
      </c>
      <c r="NZ169" s="6">
        <f t="shared" si="602"/>
        <v>0</v>
      </c>
      <c r="OA169" s="6">
        <f t="shared" si="602"/>
        <v>0</v>
      </c>
      <c r="OB169" s="6">
        <f t="shared" si="602"/>
        <v>0</v>
      </c>
      <c r="OC169" s="6">
        <f t="shared" si="602"/>
        <v>0</v>
      </c>
      <c r="OD169" s="6">
        <f t="shared" si="602"/>
        <v>0</v>
      </c>
      <c r="OE169" s="6">
        <f t="shared" si="602"/>
        <v>0</v>
      </c>
      <c r="OF169" s="6">
        <f t="shared" si="602"/>
        <v>0</v>
      </c>
      <c r="OG169" s="6">
        <f t="shared" si="602"/>
        <v>0</v>
      </c>
      <c r="OH169" s="6">
        <f t="shared" si="602"/>
        <v>0</v>
      </c>
      <c r="OI169" s="6">
        <f t="shared" si="602"/>
        <v>0</v>
      </c>
      <c r="OJ169" s="6">
        <f t="shared" si="602"/>
        <v>0</v>
      </c>
      <c r="OK169" s="6">
        <f t="shared" si="602"/>
        <v>0</v>
      </c>
      <c r="OL169" s="6">
        <f t="shared" si="602"/>
        <v>0</v>
      </c>
      <c r="OM169" s="6">
        <f t="shared" si="602"/>
        <v>0</v>
      </c>
      <c r="ON169" s="6">
        <f t="shared" si="602"/>
        <v>0</v>
      </c>
      <c r="OO169" s="6">
        <f t="shared" si="602"/>
        <v>0</v>
      </c>
      <c r="OP169" s="6">
        <f t="shared" si="602"/>
        <v>0</v>
      </c>
      <c r="OQ169" s="6">
        <f t="shared" si="602"/>
        <v>0</v>
      </c>
      <c r="OR169" s="6">
        <f t="shared" si="602"/>
        <v>0</v>
      </c>
      <c r="OS169" s="6">
        <f t="shared" si="602"/>
        <v>0</v>
      </c>
      <c r="OT169" s="6">
        <f t="shared" si="602"/>
        <v>0</v>
      </c>
      <c r="OU169" s="6">
        <f t="shared" si="602"/>
        <v>0</v>
      </c>
      <c r="OV169" s="6">
        <f t="shared" si="602"/>
        <v>0</v>
      </c>
      <c r="OW169" s="6">
        <f t="shared" si="602"/>
        <v>0</v>
      </c>
      <c r="OX169" s="6">
        <f t="shared" si="602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03">SUM(PE158, -PE165)</f>
        <v>0</v>
      </c>
      <c r="PF169" s="6">
        <f t="shared" si="603"/>
        <v>0</v>
      </c>
      <c r="PG169" s="6">
        <f t="shared" si="603"/>
        <v>0</v>
      </c>
      <c r="PH169" s="6">
        <f t="shared" si="603"/>
        <v>0</v>
      </c>
      <c r="PI169" s="6">
        <f t="shared" si="603"/>
        <v>0</v>
      </c>
      <c r="PJ169" s="6">
        <f t="shared" si="603"/>
        <v>0</v>
      </c>
      <c r="PK169" s="6">
        <f t="shared" si="603"/>
        <v>0</v>
      </c>
      <c r="PL169" s="6">
        <f t="shared" si="603"/>
        <v>0</v>
      </c>
      <c r="PM169" s="6">
        <f t="shared" si="603"/>
        <v>0</v>
      </c>
      <c r="PN169" s="6">
        <f t="shared" si="603"/>
        <v>0</v>
      </c>
      <c r="PO169" s="6">
        <f t="shared" si="603"/>
        <v>0</v>
      </c>
      <c r="PP169" s="6">
        <f t="shared" si="603"/>
        <v>0</v>
      </c>
      <c r="PQ169" s="6">
        <f t="shared" si="603"/>
        <v>0</v>
      </c>
      <c r="PR169" s="6">
        <f t="shared" si="603"/>
        <v>0</v>
      </c>
      <c r="PS169" s="6">
        <f t="shared" si="603"/>
        <v>0</v>
      </c>
      <c r="PT169" s="6">
        <f t="shared" si="603"/>
        <v>0</v>
      </c>
      <c r="PU169" s="6">
        <f t="shared" si="603"/>
        <v>0</v>
      </c>
      <c r="PV169" s="6">
        <f t="shared" si="603"/>
        <v>0</v>
      </c>
      <c r="PW169" s="6">
        <f t="shared" si="603"/>
        <v>0</v>
      </c>
      <c r="PX169" s="6">
        <f t="shared" si="603"/>
        <v>0</v>
      </c>
      <c r="PY169" s="6">
        <f t="shared" si="603"/>
        <v>0</v>
      </c>
      <c r="PZ169" s="6">
        <f t="shared" si="603"/>
        <v>0</v>
      </c>
      <c r="QA169" s="6">
        <f t="shared" si="603"/>
        <v>0</v>
      </c>
      <c r="QB169" s="6">
        <f t="shared" si="603"/>
        <v>0</v>
      </c>
      <c r="QC169" s="6">
        <f t="shared" si="603"/>
        <v>0</v>
      </c>
      <c r="QD169" s="6">
        <f t="shared" si="603"/>
        <v>0</v>
      </c>
      <c r="QE169" s="6">
        <f t="shared" si="603"/>
        <v>0</v>
      </c>
      <c r="QF169" s="6">
        <f t="shared" si="603"/>
        <v>0</v>
      </c>
      <c r="QG169" s="6">
        <f t="shared" si="603"/>
        <v>0</v>
      </c>
      <c r="QH169" s="6">
        <f t="shared" si="603"/>
        <v>0</v>
      </c>
      <c r="QI169" s="6">
        <f t="shared" si="603"/>
        <v>0</v>
      </c>
      <c r="QJ169" s="6">
        <f t="shared" si="603"/>
        <v>0</v>
      </c>
      <c r="QK169" s="6">
        <f t="shared" si="603"/>
        <v>0</v>
      </c>
      <c r="QL169" s="6">
        <f t="shared" si="603"/>
        <v>0</v>
      </c>
      <c r="QM169" s="6">
        <f t="shared" si="603"/>
        <v>0</v>
      </c>
      <c r="QN169" s="6">
        <f t="shared" si="603"/>
        <v>0</v>
      </c>
      <c r="QO169" s="6">
        <f t="shared" si="603"/>
        <v>0</v>
      </c>
      <c r="QP169" s="6">
        <f t="shared" si="603"/>
        <v>0</v>
      </c>
      <c r="QQ169" s="6">
        <f t="shared" si="603"/>
        <v>0</v>
      </c>
      <c r="QR169" s="6">
        <f t="shared" si="603"/>
        <v>0</v>
      </c>
      <c r="QS169" s="6">
        <f t="shared" si="603"/>
        <v>0</v>
      </c>
      <c r="QT169" s="6">
        <f t="shared" si="603"/>
        <v>0</v>
      </c>
      <c r="QU169" s="6">
        <f t="shared" si="603"/>
        <v>0</v>
      </c>
      <c r="QV169" s="6">
        <f t="shared" si="603"/>
        <v>0</v>
      </c>
      <c r="QW169" s="6">
        <f t="shared" si="603"/>
        <v>0</v>
      </c>
      <c r="QX169" s="6">
        <f t="shared" si="603"/>
        <v>0</v>
      </c>
      <c r="QY169" s="6">
        <f t="shared" si="603"/>
        <v>0</v>
      </c>
      <c r="QZ169" s="6">
        <f t="shared" si="603"/>
        <v>0</v>
      </c>
      <c r="RA169" s="6">
        <f t="shared" si="603"/>
        <v>0</v>
      </c>
      <c r="RB169" s="6">
        <f t="shared" si="603"/>
        <v>0</v>
      </c>
      <c r="RC169" s="6">
        <f t="shared" si="603"/>
        <v>0</v>
      </c>
      <c r="RD169" s="6">
        <f t="shared" si="603"/>
        <v>0</v>
      </c>
      <c r="RE169" s="6">
        <f t="shared" si="603"/>
        <v>0</v>
      </c>
      <c r="RF169" s="6">
        <f t="shared" si="603"/>
        <v>0</v>
      </c>
      <c r="RG169" s="6">
        <f t="shared" si="603"/>
        <v>0</v>
      </c>
      <c r="RH169" s="6">
        <f t="shared" si="603"/>
        <v>0</v>
      </c>
      <c r="RI169" s="6">
        <f t="shared" si="603"/>
        <v>0</v>
      </c>
      <c r="RJ169" s="6">
        <f t="shared" si="603"/>
        <v>0</v>
      </c>
      <c r="RK169" s="6">
        <f t="shared" si="603"/>
        <v>0</v>
      </c>
      <c r="RL169" s="6">
        <f t="shared" si="603"/>
        <v>0</v>
      </c>
      <c r="RM169" s="6">
        <f t="shared" si="603"/>
        <v>0</v>
      </c>
      <c r="RN169" s="6">
        <f t="shared" si="603"/>
        <v>0</v>
      </c>
      <c r="RO169" s="6">
        <f t="shared" si="603"/>
        <v>0</v>
      </c>
      <c r="RP169" s="6">
        <f t="shared" si="603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16" t="s">
        <v>45</v>
      </c>
      <c r="NF170" s="117" t="s">
        <v>64</v>
      </c>
      <c r="NG170" s="116" t="s">
        <v>49</v>
      </c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04">SUM(FS136, -FS139)</f>
        <v>7.3099999999999998E-2</v>
      </c>
      <c r="FT171" s="173">
        <f t="shared" si="604"/>
        <v>7.0199999999999999E-2</v>
      </c>
      <c r="FU171" s="140">
        <f t="shared" si="604"/>
        <v>6.8899999999999989E-2</v>
      </c>
      <c r="FV171" s="114">
        <f t="shared" si="604"/>
        <v>6.8199999999999997E-2</v>
      </c>
      <c r="FW171" s="173">
        <f t="shared" si="604"/>
        <v>7.0999999999999994E-2</v>
      </c>
      <c r="FX171" s="140">
        <f t="shared" si="604"/>
        <v>5.4600000000000003E-2</v>
      </c>
      <c r="FY171" s="114">
        <f t="shared" si="604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05">SUM(JA140, -JA142)</f>
        <v>0.12590000000000001</v>
      </c>
      <c r="JB171" s="140">
        <f t="shared" si="605"/>
        <v>0.1386</v>
      </c>
      <c r="JC171" s="114">
        <f t="shared" si="605"/>
        <v>0.12559999999999999</v>
      </c>
      <c r="JD171" s="173">
        <f t="shared" si="605"/>
        <v>0.11890000000000001</v>
      </c>
      <c r="JE171" s="140">
        <f t="shared" si="605"/>
        <v>0.12520000000000001</v>
      </c>
      <c r="JF171" s="110">
        <f t="shared" si="605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06">SUM(KM136, -KM141)</f>
        <v>0.14129999999999998</v>
      </c>
      <c r="KN171" s="110">
        <f t="shared" si="606"/>
        <v>0.13769999999999999</v>
      </c>
      <c r="KO171" s="172">
        <f t="shared" si="606"/>
        <v>0.13780000000000001</v>
      </c>
      <c r="KP171" s="142">
        <f t="shared" si="606"/>
        <v>0.13749999999999998</v>
      </c>
      <c r="KQ171" s="114">
        <f t="shared" si="606"/>
        <v>0.1515</v>
      </c>
      <c r="KR171" s="172">
        <f t="shared" si="606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201">
        <f>SUM(NE136, -NE139)</f>
        <v>0.15329999999999999</v>
      </c>
      <c r="NF171" s="114">
        <f>SUM(NF141, -NF143)</f>
        <v>0.15649999999999997</v>
      </c>
      <c r="NG171" s="114">
        <f>SUM(NG136, -NG139)</f>
        <v>0.17519999999999999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13" t="s">
        <v>37</v>
      </c>
      <c r="NF172" s="116" t="s">
        <v>49</v>
      </c>
      <c r="NG172" s="117" t="s">
        <v>64</v>
      </c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14">
        <f>SUM(NE138, -NE142)</f>
        <v>0.15229999999999999</v>
      </c>
      <c r="NF173" s="114">
        <f>SUM(NF136, -NF139)</f>
        <v>0.14879999999999999</v>
      </c>
      <c r="NG173" s="114">
        <f>SUM(NG141, -NG143)</f>
        <v>0.1605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16" t="s">
        <v>36</v>
      </c>
      <c r="NF174" s="116" t="s">
        <v>36</v>
      </c>
      <c r="NG174" s="116" t="s">
        <v>36</v>
      </c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07">SUM(EC164, -EC171)</f>
        <v>0</v>
      </c>
      <c r="ED175" s="6">
        <f t="shared" si="607"/>
        <v>0</v>
      </c>
      <c r="EE175" s="6">
        <f t="shared" si="607"/>
        <v>0</v>
      </c>
      <c r="EF175" s="6">
        <f t="shared" si="607"/>
        <v>0</v>
      </c>
      <c r="EG175" s="6">
        <f t="shared" si="607"/>
        <v>0</v>
      </c>
      <c r="EH175" s="6">
        <f t="shared" si="607"/>
        <v>0</v>
      </c>
      <c r="EI175" s="6">
        <f t="shared" si="607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08">SUM(GV164, -GV171)</f>
        <v>0</v>
      </c>
      <c r="GW175" s="6">
        <f t="shared" si="608"/>
        <v>0</v>
      </c>
      <c r="GX175" s="6">
        <f t="shared" si="608"/>
        <v>0</v>
      </c>
      <c r="GY175" s="6">
        <f t="shared" si="608"/>
        <v>0</v>
      </c>
      <c r="GZ175" s="6">
        <f t="shared" si="608"/>
        <v>0</v>
      </c>
      <c r="HA175" s="6">
        <f t="shared" si="608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10">
        <f>SUM(NE136, -NE138)</f>
        <v>0.15189999999999998</v>
      </c>
      <c r="NF175" s="110">
        <f>SUM(NF136, -NF138)</f>
        <v>0.14879999999999999</v>
      </c>
      <c r="NG175" s="110">
        <f>SUM(NG136, -NG138)</f>
        <v>0.15689999999999998</v>
      </c>
      <c r="NH175" s="6">
        <f t="shared" ref="NG175:OX175" si="609">SUM(NH164, -NH171)</f>
        <v>0</v>
      </c>
      <c r="NI175" s="6">
        <f t="shared" si="609"/>
        <v>0</v>
      </c>
      <c r="NJ175" s="6">
        <f t="shared" si="609"/>
        <v>0</v>
      </c>
      <c r="NK175" s="6">
        <f t="shared" si="609"/>
        <v>0</v>
      </c>
      <c r="NL175" s="6">
        <f t="shared" si="609"/>
        <v>0</v>
      </c>
      <c r="NM175" s="6">
        <f t="shared" si="609"/>
        <v>0</v>
      </c>
      <c r="NN175" s="6">
        <f t="shared" si="609"/>
        <v>0</v>
      </c>
      <c r="NO175" s="6">
        <f t="shared" si="609"/>
        <v>0</v>
      </c>
      <c r="NP175" s="6">
        <f t="shared" si="609"/>
        <v>0</v>
      </c>
      <c r="NQ175" s="6">
        <f t="shared" si="609"/>
        <v>0</v>
      </c>
      <c r="NR175" s="6">
        <f t="shared" si="609"/>
        <v>0</v>
      </c>
      <c r="NS175" s="6">
        <f t="shared" si="609"/>
        <v>0</v>
      </c>
      <c r="NT175" s="6">
        <f t="shared" si="609"/>
        <v>0</v>
      </c>
      <c r="NU175" s="6">
        <f t="shared" si="609"/>
        <v>0</v>
      </c>
      <c r="NV175" s="6">
        <f t="shared" si="609"/>
        <v>0</v>
      </c>
      <c r="NW175" s="6">
        <f t="shared" si="609"/>
        <v>0</v>
      </c>
      <c r="NX175" s="6">
        <f t="shared" si="609"/>
        <v>0</v>
      </c>
      <c r="NY175" s="6">
        <f t="shared" si="609"/>
        <v>0</v>
      </c>
      <c r="NZ175" s="6">
        <f t="shared" si="609"/>
        <v>0</v>
      </c>
      <c r="OA175" s="6">
        <f t="shared" si="609"/>
        <v>0</v>
      </c>
      <c r="OB175" s="6">
        <f t="shared" si="609"/>
        <v>0</v>
      </c>
      <c r="OC175" s="6">
        <f t="shared" si="609"/>
        <v>0</v>
      </c>
      <c r="OD175" s="6">
        <f t="shared" si="609"/>
        <v>0</v>
      </c>
      <c r="OE175" s="6">
        <f t="shared" si="609"/>
        <v>0</v>
      </c>
      <c r="OF175" s="6">
        <f t="shared" si="609"/>
        <v>0</v>
      </c>
      <c r="OG175" s="6">
        <f t="shared" si="609"/>
        <v>0</v>
      </c>
      <c r="OH175" s="6">
        <f t="shared" si="609"/>
        <v>0</v>
      </c>
      <c r="OI175" s="6">
        <f t="shared" si="609"/>
        <v>0</v>
      </c>
      <c r="OJ175" s="6">
        <f t="shared" si="609"/>
        <v>0</v>
      </c>
      <c r="OK175" s="6">
        <f t="shared" si="609"/>
        <v>0</v>
      </c>
      <c r="OL175" s="6">
        <f t="shared" si="609"/>
        <v>0</v>
      </c>
      <c r="OM175" s="6">
        <f t="shared" si="609"/>
        <v>0</v>
      </c>
      <c r="ON175" s="6">
        <f t="shared" si="609"/>
        <v>0</v>
      </c>
      <c r="OO175" s="6">
        <f t="shared" si="609"/>
        <v>0</v>
      </c>
      <c r="OP175" s="6">
        <f t="shared" si="609"/>
        <v>0</v>
      </c>
      <c r="OQ175" s="6">
        <f t="shared" si="609"/>
        <v>0</v>
      </c>
      <c r="OR175" s="6">
        <f t="shared" si="609"/>
        <v>0</v>
      </c>
      <c r="OS175" s="6">
        <f t="shared" si="609"/>
        <v>0</v>
      </c>
      <c r="OT175" s="6">
        <f t="shared" si="609"/>
        <v>0</v>
      </c>
      <c r="OU175" s="6">
        <f t="shared" si="609"/>
        <v>0</v>
      </c>
      <c r="OV175" s="6">
        <f t="shared" si="609"/>
        <v>0</v>
      </c>
      <c r="OW175" s="6">
        <f t="shared" si="609"/>
        <v>0</v>
      </c>
      <c r="OX175" s="6">
        <f t="shared" si="609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10">SUM(PE164, -PE171)</f>
        <v>0</v>
      </c>
      <c r="PF175" s="6">
        <f t="shared" si="610"/>
        <v>0</v>
      </c>
      <c r="PG175" s="6">
        <f t="shared" si="610"/>
        <v>0</v>
      </c>
      <c r="PH175" s="6">
        <f t="shared" si="610"/>
        <v>0</v>
      </c>
      <c r="PI175" s="6">
        <f t="shared" si="610"/>
        <v>0</v>
      </c>
      <c r="PJ175" s="6">
        <f t="shared" si="610"/>
        <v>0</v>
      </c>
      <c r="PK175" s="6">
        <f t="shared" si="610"/>
        <v>0</v>
      </c>
      <c r="PL175" s="6">
        <f t="shared" si="610"/>
        <v>0</v>
      </c>
      <c r="PM175" s="6">
        <f t="shared" si="610"/>
        <v>0</v>
      </c>
      <c r="PN175" s="6">
        <f t="shared" si="610"/>
        <v>0</v>
      </c>
      <c r="PO175" s="6">
        <f t="shared" si="610"/>
        <v>0</v>
      </c>
      <c r="PP175" s="6">
        <f t="shared" si="610"/>
        <v>0</v>
      </c>
      <c r="PQ175" s="6">
        <f t="shared" si="610"/>
        <v>0</v>
      </c>
      <c r="PR175" s="6">
        <f t="shared" si="610"/>
        <v>0</v>
      </c>
      <c r="PS175" s="6">
        <f t="shared" si="610"/>
        <v>0</v>
      </c>
      <c r="PT175" s="6">
        <f t="shared" si="610"/>
        <v>0</v>
      </c>
      <c r="PU175" s="6">
        <f t="shared" si="610"/>
        <v>0</v>
      </c>
      <c r="PV175" s="6">
        <f t="shared" si="610"/>
        <v>0</v>
      </c>
      <c r="PW175" s="6">
        <f t="shared" si="610"/>
        <v>0</v>
      </c>
      <c r="PX175" s="6">
        <f t="shared" si="610"/>
        <v>0</v>
      </c>
      <c r="PY175" s="6">
        <f t="shared" si="610"/>
        <v>0</v>
      </c>
      <c r="PZ175" s="6">
        <f t="shared" si="610"/>
        <v>0</v>
      </c>
      <c r="QA175" s="6">
        <f t="shared" si="610"/>
        <v>0</v>
      </c>
      <c r="QB175" s="6">
        <f t="shared" si="610"/>
        <v>0</v>
      </c>
      <c r="QC175" s="6">
        <f t="shared" si="610"/>
        <v>0</v>
      </c>
      <c r="QD175" s="6">
        <f t="shared" si="610"/>
        <v>0</v>
      </c>
      <c r="QE175" s="6">
        <f t="shared" si="610"/>
        <v>0</v>
      </c>
      <c r="QF175" s="6">
        <f t="shared" si="610"/>
        <v>0</v>
      </c>
      <c r="QG175" s="6">
        <f t="shared" si="610"/>
        <v>0</v>
      </c>
      <c r="QH175" s="6">
        <f t="shared" si="610"/>
        <v>0</v>
      </c>
      <c r="QI175" s="6">
        <f t="shared" si="610"/>
        <v>0</v>
      </c>
      <c r="QJ175" s="6">
        <f t="shared" si="610"/>
        <v>0</v>
      </c>
      <c r="QK175" s="6">
        <f t="shared" si="610"/>
        <v>0</v>
      </c>
      <c r="QL175" s="6">
        <f t="shared" si="610"/>
        <v>0</v>
      </c>
      <c r="QM175" s="6">
        <f t="shared" si="610"/>
        <v>0</v>
      </c>
      <c r="QN175" s="6">
        <f t="shared" si="610"/>
        <v>0</v>
      </c>
      <c r="QO175" s="6">
        <f t="shared" si="610"/>
        <v>0</v>
      </c>
      <c r="QP175" s="6">
        <f t="shared" si="610"/>
        <v>0</v>
      </c>
      <c r="QQ175" s="6">
        <f t="shared" si="610"/>
        <v>0</v>
      </c>
      <c r="QR175" s="6">
        <f t="shared" si="610"/>
        <v>0</v>
      </c>
      <c r="QS175" s="6">
        <f t="shared" si="610"/>
        <v>0</v>
      </c>
      <c r="QT175" s="6">
        <f t="shared" si="610"/>
        <v>0</v>
      </c>
      <c r="QU175" s="6">
        <f t="shared" si="610"/>
        <v>0</v>
      </c>
      <c r="QV175" s="6">
        <f t="shared" si="610"/>
        <v>0</v>
      </c>
      <c r="QW175" s="6">
        <f t="shared" si="610"/>
        <v>0</v>
      </c>
      <c r="QX175" s="6">
        <f t="shared" si="610"/>
        <v>0</v>
      </c>
      <c r="QY175" s="6">
        <f t="shared" si="610"/>
        <v>0</v>
      </c>
      <c r="QZ175" s="6">
        <f t="shared" si="610"/>
        <v>0</v>
      </c>
      <c r="RA175" s="6">
        <f t="shared" si="610"/>
        <v>0</v>
      </c>
      <c r="RB175" s="6">
        <f t="shared" si="610"/>
        <v>0</v>
      </c>
      <c r="RC175" s="6">
        <f t="shared" si="610"/>
        <v>0</v>
      </c>
      <c r="RD175" s="6">
        <f t="shared" si="610"/>
        <v>0</v>
      </c>
      <c r="RE175" s="6">
        <f t="shared" si="610"/>
        <v>0</v>
      </c>
      <c r="RF175" s="6">
        <f t="shared" si="610"/>
        <v>0</v>
      </c>
      <c r="RG175" s="6">
        <f t="shared" si="610"/>
        <v>0</v>
      </c>
      <c r="RH175" s="6">
        <f t="shared" si="610"/>
        <v>0</v>
      </c>
      <c r="RI175" s="6">
        <f t="shared" si="610"/>
        <v>0</v>
      </c>
      <c r="RJ175" s="6">
        <f t="shared" si="610"/>
        <v>0</v>
      </c>
      <c r="RK175" s="6">
        <f t="shared" si="610"/>
        <v>0</v>
      </c>
      <c r="RL175" s="6">
        <f t="shared" si="610"/>
        <v>0</v>
      </c>
      <c r="RM175" s="6">
        <f t="shared" si="610"/>
        <v>0</v>
      </c>
      <c r="RN175" s="6">
        <f t="shared" si="610"/>
        <v>0</v>
      </c>
      <c r="RO175" s="6">
        <f t="shared" si="610"/>
        <v>0</v>
      </c>
      <c r="RP175" s="6">
        <f t="shared" si="610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15" t="s">
        <v>51</v>
      </c>
      <c r="NF176" s="253" t="s">
        <v>54</v>
      </c>
      <c r="NG176" s="253" t="s">
        <v>54</v>
      </c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11">SUM(JB136, -JB140)</f>
        <v>0.1012</v>
      </c>
      <c r="JC177" s="114">
        <f t="shared" si="611"/>
        <v>9.7799999999999998E-2</v>
      </c>
      <c r="JD177" s="173">
        <f t="shared" si="611"/>
        <v>0.1033</v>
      </c>
      <c r="JE177" s="140">
        <f t="shared" si="611"/>
        <v>9.6699999999999994E-2</v>
      </c>
      <c r="JF177" s="114">
        <f t="shared" si="611"/>
        <v>0.1069</v>
      </c>
      <c r="JG177" s="173">
        <f t="shared" si="611"/>
        <v>8.4100000000000008E-2</v>
      </c>
      <c r="JH177" s="138">
        <f t="shared" si="611"/>
        <v>8.3900000000000002E-2</v>
      </c>
      <c r="JI177" s="110">
        <f t="shared" si="611"/>
        <v>9.1300000000000006E-2</v>
      </c>
      <c r="JJ177" s="170">
        <f t="shared" si="611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12">SUM(LO136, -LO140)</f>
        <v>0.1477</v>
      </c>
      <c r="LP177" s="181">
        <f t="shared" si="612"/>
        <v>0.15029999999999999</v>
      </c>
      <c r="LQ177" s="160">
        <f t="shared" si="612"/>
        <v>0.14280000000000001</v>
      </c>
      <c r="LR177" s="110">
        <f t="shared" si="612"/>
        <v>0.13500000000000001</v>
      </c>
      <c r="LS177" s="173">
        <f t="shared" si="612"/>
        <v>0.15079999999999999</v>
      </c>
      <c r="LT177" s="140">
        <f t="shared" si="612"/>
        <v>0.14499999999999999</v>
      </c>
      <c r="LU177" s="114">
        <f t="shared" si="612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14">
        <f>SUM(NE139, -NE142)</f>
        <v>0.15089999999999998</v>
      </c>
      <c r="NF177" s="112">
        <f>SUM(NF142, -NF143)</f>
        <v>0.14689999999999998</v>
      </c>
      <c r="NG177" s="112">
        <f>SUM(NG142, -NG143)</f>
        <v>0.155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11" t="s">
        <v>55</v>
      </c>
      <c r="NF178" s="113" t="s">
        <v>37</v>
      </c>
      <c r="NG178" s="113" t="s">
        <v>37</v>
      </c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13">SUM(LP137, -LP140)</f>
        <v>0.13930000000000001</v>
      </c>
      <c r="LQ179" s="142">
        <f t="shared" si="613"/>
        <v>0.13300000000000001</v>
      </c>
      <c r="LR179" s="201">
        <f t="shared" si="613"/>
        <v>0.13100000000000001</v>
      </c>
      <c r="LS179" s="173">
        <f t="shared" si="613"/>
        <v>0.1419</v>
      </c>
      <c r="LT179" s="140">
        <f t="shared" si="613"/>
        <v>0.14419999999999999</v>
      </c>
      <c r="LU179" s="114">
        <f t="shared" si="613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12">
        <f>SUM(NE140, -NE142)</f>
        <v>0.14649999999999999</v>
      </c>
      <c r="NF179" s="114">
        <f>SUM(NF138, -NF142)</f>
        <v>0.1343</v>
      </c>
      <c r="NG179" s="114">
        <f>SUM(NG138, -NG142)</f>
        <v>0.1234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17" t="s">
        <v>64</v>
      </c>
      <c r="NF180" s="111" t="s">
        <v>55</v>
      </c>
      <c r="NG180" s="108" t="s">
        <v>57</v>
      </c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14">SUM(EC170, -EC177)</f>
        <v>0</v>
      </c>
      <c r="ED181" s="6">
        <f t="shared" si="614"/>
        <v>0</v>
      </c>
      <c r="EE181" s="6">
        <f t="shared" si="614"/>
        <v>0</v>
      </c>
      <c r="EF181" s="6">
        <f t="shared" si="614"/>
        <v>0</v>
      </c>
      <c r="EG181" s="6">
        <f t="shared" si="614"/>
        <v>0</v>
      </c>
      <c r="EH181" s="6">
        <f t="shared" si="614"/>
        <v>0</v>
      </c>
      <c r="EI181" s="6">
        <f t="shared" si="614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15">SUM(GV170, -GV177)</f>
        <v>0</v>
      </c>
      <c r="GW181" s="6">
        <f t="shared" si="615"/>
        <v>0</v>
      </c>
      <c r="GX181" s="6">
        <f t="shared" si="615"/>
        <v>0</v>
      </c>
      <c r="GY181" s="6">
        <f t="shared" si="615"/>
        <v>0</v>
      </c>
      <c r="GZ181" s="6">
        <f t="shared" si="615"/>
        <v>0</v>
      </c>
      <c r="HA181" s="6">
        <f t="shared" si="615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14">
        <f>SUM(NE141, -NE143)</f>
        <v>0.13819999999999999</v>
      </c>
      <c r="NF181" s="112">
        <f>SUM(NF139, -NF142)</f>
        <v>0.1343</v>
      </c>
      <c r="NG181" s="110">
        <f>SUM(NG137, -NG140)</f>
        <v>0.12130000000000001</v>
      </c>
      <c r="NH181" s="6">
        <f t="shared" ref="NG181:OX181" si="616">SUM(NH170, -NH177)</f>
        <v>0</v>
      </c>
      <c r="NI181" s="6">
        <f t="shared" si="616"/>
        <v>0</v>
      </c>
      <c r="NJ181" s="6">
        <f t="shared" si="616"/>
        <v>0</v>
      </c>
      <c r="NK181" s="6">
        <f t="shared" si="616"/>
        <v>0</v>
      </c>
      <c r="NL181" s="6">
        <f t="shared" si="616"/>
        <v>0</v>
      </c>
      <c r="NM181" s="6">
        <f t="shared" si="616"/>
        <v>0</v>
      </c>
      <c r="NN181" s="6">
        <f t="shared" si="616"/>
        <v>0</v>
      </c>
      <c r="NO181" s="6">
        <f t="shared" si="616"/>
        <v>0</v>
      </c>
      <c r="NP181" s="6">
        <f t="shared" si="616"/>
        <v>0</v>
      </c>
      <c r="NQ181" s="6">
        <f t="shared" si="616"/>
        <v>0</v>
      </c>
      <c r="NR181" s="6">
        <f t="shared" si="616"/>
        <v>0</v>
      </c>
      <c r="NS181" s="6">
        <f t="shared" si="616"/>
        <v>0</v>
      </c>
      <c r="NT181" s="6">
        <f t="shared" si="616"/>
        <v>0</v>
      </c>
      <c r="NU181" s="6">
        <f t="shared" si="616"/>
        <v>0</v>
      </c>
      <c r="NV181" s="6">
        <f t="shared" si="616"/>
        <v>0</v>
      </c>
      <c r="NW181" s="6">
        <f t="shared" si="616"/>
        <v>0</v>
      </c>
      <c r="NX181" s="6">
        <f t="shared" si="616"/>
        <v>0</v>
      </c>
      <c r="NY181" s="6">
        <f t="shared" si="616"/>
        <v>0</v>
      </c>
      <c r="NZ181" s="6">
        <f t="shared" si="616"/>
        <v>0</v>
      </c>
      <c r="OA181" s="6">
        <f t="shared" si="616"/>
        <v>0</v>
      </c>
      <c r="OB181" s="6">
        <f t="shared" si="616"/>
        <v>0</v>
      </c>
      <c r="OC181" s="6">
        <f t="shared" si="616"/>
        <v>0</v>
      </c>
      <c r="OD181" s="6">
        <f t="shared" si="616"/>
        <v>0</v>
      </c>
      <c r="OE181" s="6">
        <f t="shared" si="616"/>
        <v>0</v>
      </c>
      <c r="OF181" s="6">
        <f t="shared" si="616"/>
        <v>0</v>
      </c>
      <c r="OG181" s="6">
        <f t="shared" si="616"/>
        <v>0</v>
      </c>
      <c r="OH181" s="6">
        <f t="shared" si="616"/>
        <v>0</v>
      </c>
      <c r="OI181" s="6">
        <f t="shared" si="616"/>
        <v>0</v>
      </c>
      <c r="OJ181" s="6">
        <f t="shared" si="616"/>
        <v>0</v>
      </c>
      <c r="OK181" s="6">
        <f t="shared" si="616"/>
        <v>0</v>
      </c>
      <c r="OL181" s="6">
        <f t="shared" si="616"/>
        <v>0</v>
      </c>
      <c r="OM181" s="6">
        <f t="shared" si="616"/>
        <v>0</v>
      </c>
      <c r="ON181" s="6">
        <f t="shared" si="616"/>
        <v>0</v>
      </c>
      <c r="OO181" s="6">
        <f t="shared" si="616"/>
        <v>0</v>
      </c>
      <c r="OP181" s="6">
        <f t="shared" si="616"/>
        <v>0</v>
      </c>
      <c r="OQ181" s="6">
        <f t="shared" si="616"/>
        <v>0</v>
      </c>
      <c r="OR181" s="6">
        <f t="shared" si="616"/>
        <v>0</v>
      </c>
      <c r="OS181" s="6">
        <f t="shared" si="616"/>
        <v>0</v>
      </c>
      <c r="OT181" s="6">
        <f t="shared" si="616"/>
        <v>0</v>
      </c>
      <c r="OU181" s="6">
        <f t="shared" si="616"/>
        <v>0</v>
      </c>
      <c r="OV181" s="6">
        <f t="shared" si="616"/>
        <v>0</v>
      </c>
      <c r="OW181" s="6">
        <f t="shared" si="616"/>
        <v>0</v>
      </c>
      <c r="OX181" s="6">
        <f t="shared" si="616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17">SUM(PE170, -PE177)</f>
        <v>0</v>
      </c>
      <c r="PF181" s="6">
        <f t="shared" si="617"/>
        <v>0</v>
      </c>
      <c r="PG181" s="6">
        <f t="shared" si="617"/>
        <v>0</v>
      </c>
      <c r="PH181" s="6">
        <f t="shared" si="617"/>
        <v>0</v>
      </c>
      <c r="PI181" s="6">
        <f t="shared" si="617"/>
        <v>0</v>
      </c>
      <c r="PJ181" s="6">
        <f t="shared" si="617"/>
        <v>0</v>
      </c>
      <c r="PK181" s="6">
        <f t="shared" si="617"/>
        <v>0</v>
      </c>
      <c r="PL181" s="6">
        <f t="shared" si="617"/>
        <v>0</v>
      </c>
      <c r="PM181" s="6">
        <f t="shared" si="617"/>
        <v>0</v>
      </c>
      <c r="PN181" s="6">
        <f t="shared" si="617"/>
        <v>0</v>
      </c>
      <c r="PO181" s="6">
        <f t="shared" si="617"/>
        <v>0</v>
      </c>
      <c r="PP181" s="6">
        <f t="shared" si="617"/>
        <v>0</v>
      </c>
      <c r="PQ181" s="6">
        <f t="shared" si="617"/>
        <v>0</v>
      </c>
      <c r="PR181" s="6">
        <f t="shared" si="617"/>
        <v>0</v>
      </c>
      <c r="PS181" s="6">
        <f t="shared" si="617"/>
        <v>0</v>
      </c>
      <c r="PT181" s="6">
        <f t="shared" si="617"/>
        <v>0</v>
      </c>
      <c r="PU181" s="6">
        <f t="shared" si="617"/>
        <v>0</v>
      </c>
      <c r="PV181" s="6">
        <f t="shared" si="617"/>
        <v>0</v>
      </c>
      <c r="PW181" s="6">
        <f t="shared" si="617"/>
        <v>0</v>
      </c>
      <c r="PX181" s="6">
        <f t="shared" si="617"/>
        <v>0</v>
      </c>
      <c r="PY181" s="6">
        <f t="shared" si="617"/>
        <v>0</v>
      </c>
      <c r="PZ181" s="6">
        <f t="shared" si="617"/>
        <v>0</v>
      </c>
      <c r="QA181" s="6">
        <f t="shared" si="617"/>
        <v>0</v>
      </c>
      <c r="QB181" s="6">
        <f t="shared" si="617"/>
        <v>0</v>
      </c>
      <c r="QC181" s="6">
        <f t="shared" si="617"/>
        <v>0</v>
      </c>
      <c r="QD181" s="6">
        <f t="shared" si="617"/>
        <v>0</v>
      </c>
      <c r="QE181" s="6">
        <f t="shared" si="617"/>
        <v>0</v>
      </c>
      <c r="QF181" s="6">
        <f t="shared" si="617"/>
        <v>0</v>
      </c>
      <c r="QG181" s="6">
        <f t="shared" si="617"/>
        <v>0</v>
      </c>
      <c r="QH181" s="6">
        <f t="shared" si="617"/>
        <v>0</v>
      </c>
      <c r="QI181" s="6">
        <f t="shared" si="617"/>
        <v>0</v>
      </c>
      <c r="QJ181" s="6">
        <f t="shared" si="617"/>
        <v>0</v>
      </c>
      <c r="QK181" s="6">
        <f t="shared" si="617"/>
        <v>0</v>
      </c>
      <c r="QL181" s="6">
        <f t="shared" si="617"/>
        <v>0</v>
      </c>
      <c r="QM181" s="6">
        <f t="shared" si="617"/>
        <v>0</v>
      </c>
      <c r="QN181" s="6">
        <f t="shared" si="617"/>
        <v>0</v>
      </c>
      <c r="QO181" s="6">
        <f t="shared" si="617"/>
        <v>0</v>
      </c>
      <c r="QP181" s="6">
        <f t="shared" si="617"/>
        <v>0</v>
      </c>
      <c r="QQ181" s="6">
        <f t="shared" si="617"/>
        <v>0</v>
      </c>
      <c r="QR181" s="6">
        <f t="shared" si="617"/>
        <v>0</v>
      </c>
      <c r="QS181" s="6">
        <f t="shared" si="617"/>
        <v>0</v>
      </c>
      <c r="QT181" s="6">
        <f t="shared" si="617"/>
        <v>0</v>
      </c>
      <c r="QU181" s="6">
        <f t="shared" si="617"/>
        <v>0</v>
      </c>
      <c r="QV181" s="6">
        <f t="shared" si="617"/>
        <v>0</v>
      </c>
      <c r="QW181" s="6">
        <f t="shared" si="617"/>
        <v>0</v>
      </c>
      <c r="QX181" s="6">
        <f t="shared" si="617"/>
        <v>0</v>
      </c>
      <c r="QY181" s="6">
        <f t="shared" si="617"/>
        <v>0</v>
      </c>
      <c r="QZ181" s="6">
        <f t="shared" si="617"/>
        <v>0</v>
      </c>
      <c r="RA181" s="6">
        <f t="shared" si="617"/>
        <v>0</v>
      </c>
      <c r="RB181" s="6">
        <f t="shared" si="617"/>
        <v>0</v>
      </c>
      <c r="RC181" s="6">
        <f t="shared" si="617"/>
        <v>0</v>
      </c>
      <c r="RD181" s="6">
        <f t="shared" si="617"/>
        <v>0</v>
      </c>
      <c r="RE181" s="6">
        <f t="shared" si="617"/>
        <v>0</v>
      </c>
      <c r="RF181" s="6">
        <f t="shared" si="617"/>
        <v>0</v>
      </c>
      <c r="RG181" s="6">
        <f t="shared" si="617"/>
        <v>0</v>
      </c>
      <c r="RH181" s="6">
        <f t="shared" si="617"/>
        <v>0</v>
      </c>
      <c r="RI181" s="6">
        <f t="shared" si="617"/>
        <v>0</v>
      </c>
      <c r="RJ181" s="6">
        <f t="shared" si="617"/>
        <v>0</v>
      </c>
      <c r="RK181" s="6">
        <f t="shared" si="617"/>
        <v>0</v>
      </c>
      <c r="RL181" s="6">
        <f t="shared" si="617"/>
        <v>0</v>
      </c>
      <c r="RM181" s="6">
        <f t="shared" si="617"/>
        <v>0</v>
      </c>
      <c r="RN181" s="6">
        <f t="shared" si="617"/>
        <v>0</v>
      </c>
      <c r="RO181" s="6">
        <f t="shared" si="617"/>
        <v>0</v>
      </c>
      <c r="RP181" s="6">
        <f t="shared" si="617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13" t="s">
        <v>40</v>
      </c>
      <c r="NF182" s="113" t="s">
        <v>40</v>
      </c>
      <c r="NG182" s="108" t="s">
        <v>70</v>
      </c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18">SUM(CD136, -CD137)</f>
        <v>5.4199999999999998E-2</v>
      </c>
      <c r="CE183" s="138">
        <f t="shared" si="618"/>
        <v>5.57E-2</v>
      </c>
      <c r="CF183" s="112">
        <f t="shared" si="618"/>
        <v>6.1299999999999993E-2</v>
      </c>
      <c r="CG183" s="172">
        <f t="shared" si="618"/>
        <v>6.88E-2</v>
      </c>
      <c r="CH183" s="142">
        <f t="shared" si="618"/>
        <v>6.6700000000000009E-2</v>
      </c>
      <c r="CI183" s="110">
        <f t="shared" si="618"/>
        <v>6.6099999999999992E-2</v>
      </c>
      <c r="CJ183" s="172">
        <f t="shared" si="618"/>
        <v>5.2999999999999999E-2</v>
      </c>
      <c r="CK183" s="142">
        <f t="shared" si="618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14">
        <f>SUM(NE138, -NE141)</f>
        <v>0.1239</v>
      </c>
      <c r="NF183" s="114">
        <f>SUM(NF138, -NF141)</f>
        <v>0.12470000000000001</v>
      </c>
      <c r="NG183" s="114">
        <f>SUM(NG137, -NG139)</f>
        <v>0.1207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15" t="s">
        <v>84</v>
      </c>
      <c r="NF184" s="111" t="s">
        <v>65</v>
      </c>
      <c r="NG184" s="113" t="s">
        <v>40</v>
      </c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19">SUM(CC137, -CC141)</f>
        <v>3.7400000000000003E-2</v>
      </c>
      <c r="CD185" s="173">
        <f t="shared" si="619"/>
        <v>3.95E-2</v>
      </c>
      <c r="CE185" s="140">
        <f t="shared" si="619"/>
        <v>3.9199999999999999E-2</v>
      </c>
      <c r="CF185" s="114">
        <f t="shared" si="619"/>
        <v>5.1799999999999999E-2</v>
      </c>
      <c r="CG185" s="173">
        <f t="shared" si="619"/>
        <v>4.3900000000000002E-2</v>
      </c>
      <c r="CH185" s="140">
        <f t="shared" si="619"/>
        <v>5.2000000000000005E-2</v>
      </c>
      <c r="CI185" s="114">
        <f t="shared" si="619"/>
        <v>4.9000000000000002E-2</v>
      </c>
      <c r="CJ185" s="173">
        <f t="shared" si="619"/>
        <v>3.6900000000000002E-2</v>
      </c>
      <c r="CK185" s="140">
        <f t="shared" si="619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20">SUM(LV138, -LV140)</f>
        <v>8.5900000000000004E-2</v>
      </c>
      <c r="LW185" s="142">
        <f t="shared" si="620"/>
        <v>9.1200000000000003E-2</v>
      </c>
      <c r="LX185" s="112">
        <f t="shared" si="620"/>
        <v>0.1027</v>
      </c>
      <c r="LY185" s="172">
        <f t="shared" si="620"/>
        <v>9.3799999999999994E-2</v>
      </c>
      <c r="LZ185" s="142">
        <f t="shared" si="620"/>
        <v>9.64E-2</v>
      </c>
      <c r="MA185" s="112">
        <f t="shared" si="620"/>
        <v>0.1038</v>
      </c>
      <c r="MB185" s="172">
        <f t="shared" si="620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10">
        <f>SUM(NE139, -NE141)</f>
        <v>0.1225</v>
      </c>
      <c r="NF185" s="114">
        <f>SUM(NF139, -NF141)</f>
        <v>0.12470000000000001</v>
      </c>
      <c r="NG185" s="114">
        <f>SUM(NG138, -NG141)</f>
        <v>0.11789999999999999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11" t="s">
        <v>65</v>
      </c>
      <c r="NF186" s="115" t="s">
        <v>51</v>
      </c>
      <c r="NG186" s="111" t="s">
        <v>55</v>
      </c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21">SUM(EC176, -EC183)</f>
        <v>0</v>
      </c>
      <c r="ED187" s="6">
        <f t="shared" si="621"/>
        <v>0</v>
      </c>
      <c r="EE187" s="6">
        <f t="shared" si="621"/>
        <v>0</v>
      </c>
      <c r="EF187" s="6">
        <f t="shared" si="621"/>
        <v>0</v>
      </c>
      <c r="EG187" s="6">
        <f t="shared" si="621"/>
        <v>0</v>
      </c>
      <c r="EH187" s="6">
        <f t="shared" si="621"/>
        <v>0</v>
      </c>
      <c r="EI187" s="6">
        <f t="shared" si="621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22">SUM(GV176, -GV183)</f>
        <v>0</v>
      </c>
      <c r="GW187" s="6">
        <f t="shared" si="622"/>
        <v>0</v>
      </c>
      <c r="GX187" s="6">
        <f t="shared" si="622"/>
        <v>0</v>
      </c>
      <c r="GY187" s="6">
        <f t="shared" si="622"/>
        <v>0</v>
      </c>
      <c r="GZ187" s="6">
        <f t="shared" si="622"/>
        <v>0</v>
      </c>
      <c r="HA187" s="6">
        <f t="shared" si="622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23">SUM(LL136, -LL139)</f>
        <v>7.6800000000000007E-2</v>
      </c>
      <c r="LM187" s="173">
        <f t="shared" si="623"/>
        <v>8.2900000000000001E-2</v>
      </c>
      <c r="LN187" s="140">
        <f t="shared" si="623"/>
        <v>8.3999999999999991E-2</v>
      </c>
      <c r="LO187" s="114">
        <f t="shared" si="623"/>
        <v>8.1100000000000005E-2</v>
      </c>
      <c r="LP187" s="173">
        <f t="shared" si="623"/>
        <v>9.4699999999999979E-2</v>
      </c>
      <c r="LQ187" s="140">
        <f t="shared" si="623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24">SUM(LW138, -LW139)</f>
        <v>8.2199999999999995E-2</v>
      </c>
      <c r="LX187" s="114">
        <f t="shared" si="624"/>
        <v>9.0999999999999998E-2</v>
      </c>
      <c r="LY187" s="173">
        <f t="shared" si="624"/>
        <v>8.7399999999999992E-2</v>
      </c>
      <c r="LZ187" s="140">
        <f t="shared" si="624"/>
        <v>8.3099999999999993E-2</v>
      </c>
      <c r="MA187" s="114">
        <f t="shared" si="624"/>
        <v>0.10340000000000001</v>
      </c>
      <c r="MB187" s="173">
        <f t="shared" si="624"/>
        <v>0.1181</v>
      </c>
      <c r="MC187" s="142">
        <f t="shared" ref="MC187:MI187" si="625">SUM(MC138, -MC139)</f>
        <v>0.11169999999999999</v>
      </c>
      <c r="MD187" s="112">
        <f t="shared" si="625"/>
        <v>0.10929999999999999</v>
      </c>
      <c r="ME187" s="172">
        <f t="shared" si="625"/>
        <v>0.12770000000000001</v>
      </c>
      <c r="MF187" s="140">
        <f t="shared" si="625"/>
        <v>0.1225</v>
      </c>
      <c r="MG187" s="114">
        <f t="shared" si="625"/>
        <v>0.11460000000000001</v>
      </c>
      <c r="MH187" s="173">
        <f t="shared" si="625"/>
        <v>0.1215</v>
      </c>
      <c r="MI187" s="112">
        <f t="shared" si="625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14">
        <f>SUM(NE140, -NE141)</f>
        <v>0.1181</v>
      </c>
      <c r="NF187" s="114">
        <f>SUM(NF140, -NF142)</f>
        <v>0.11850000000000001</v>
      </c>
      <c r="NG187" s="112">
        <f>SUM(NG139, -NG142)</f>
        <v>0.1051</v>
      </c>
      <c r="NH187" s="6">
        <f t="shared" ref="NG187:OX187" si="626">SUM(NH176, -NH183)</f>
        <v>0</v>
      </c>
      <c r="NI187" s="6">
        <f t="shared" si="626"/>
        <v>0</v>
      </c>
      <c r="NJ187" s="6">
        <f t="shared" si="626"/>
        <v>0</v>
      </c>
      <c r="NK187" s="6">
        <f t="shared" si="626"/>
        <v>0</v>
      </c>
      <c r="NL187" s="6">
        <f t="shared" si="626"/>
        <v>0</v>
      </c>
      <c r="NM187" s="6">
        <f t="shared" si="626"/>
        <v>0</v>
      </c>
      <c r="NN187" s="6">
        <f t="shared" si="626"/>
        <v>0</v>
      </c>
      <c r="NO187" s="6">
        <f t="shared" si="626"/>
        <v>0</v>
      </c>
      <c r="NP187" s="6">
        <f t="shared" si="626"/>
        <v>0</v>
      </c>
      <c r="NQ187" s="6">
        <f t="shared" si="626"/>
        <v>0</v>
      </c>
      <c r="NR187" s="6">
        <f t="shared" si="626"/>
        <v>0</v>
      </c>
      <c r="NS187" s="6">
        <f t="shared" si="626"/>
        <v>0</v>
      </c>
      <c r="NT187" s="6">
        <f t="shared" si="626"/>
        <v>0</v>
      </c>
      <c r="NU187" s="6">
        <f t="shared" si="626"/>
        <v>0</v>
      </c>
      <c r="NV187" s="6">
        <f t="shared" si="626"/>
        <v>0</v>
      </c>
      <c r="NW187" s="6">
        <f t="shared" si="626"/>
        <v>0</v>
      </c>
      <c r="NX187" s="6">
        <f t="shared" si="626"/>
        <v>0</v>
      </c>
      <c r="NY187" s="6">
        <f t="shared" si="626"/>
        <v>0</v>
      </c>
      <c r="NZ187" s="6">
        <f t="shared" si="626"/>
        <v>0</v>
      </c>
      <c r="OA187" s="6">
        <f t="shared" si="626"/>
        <v>0</v>
      </c>
      <c r="OB187" s="6">
        <f t="shared" si="626"/>
        <v>0</v>
      </c>
      <c r="OC187" s="6">
        <f t="shared" si="626"/>
        <v>0</v>
      </c>
      <c r="OD187" s="6">
        <f t="shared" si="626"/>
        <v>0</v>
      </c>
      <c r="OE187" s="6">
        <f t="shared" si="626"/>
        <v>0</v>
      </c>
      <c r="OF187" s="6">
        <f t="shared" si="626"/>
        <v>0</v>
      </c>
      <c r="OG187" s="6">
        <f t="shared" si="626"/>
        <v>0</v>
      </c>
      <c r="OH187" s="6">
        <f t="shared" si="626"/>
        <v>0</v>
      </c>
      <c r="OI187" s="6">
        <f t="shared" si="626"/>
        <v>0</v>
      </c>
      <c r="OJ187" s="6">
        <f t="shared" si="626"/>
        <v>0</v>
      </c>
      <c r="OK187" s="6">
        <f t="shared" si="626"/>
        <v>0</v>
      </c>
      <c r="OL187" s="6">
        <f t="shared" si="626"/>
        <v>0</v>
      </c>
      <c r="OM187" s="6">
        <f t="shared" si="626"/>
        <v>0</v>
      </c>
      <c r="ON187" s="6">
        <f t="shared" si="626"/>
        <v>0</v>
      </c>
      <c r="OO187" s="6">
        <f t="shared" si="626"/>
        <v>0</v>
      </c>
      <c r="OP187" s="6">
        <f t="shared" si="626"/>
        <v>0</v>
      </c>
      <c r="OQ187" s="6">
        <f t="shared" si="626"/>
        <v>0</v>
      </c>
      <c r="OR187" s="6">
        <f t="shared" si="626"/>
        <v>0</v>
      </c>
      <c r="OS187" s="6">
        <f t="shared" si="626"/>
        <v>0</v>
      </c>
      <c r="OT187" s="6">
        <f t="shared" si="626"/>
        <v>0</v>
      </c>
      <c r="OU187" s="6">
        <f t="shared" si="626"/>
        <v>0</v>
      </c>
      <c r="OV187" s="6">
        <f t="shared" si="626"/>
        <v>0</v>
      </c>
      <c r="OW187" s="6">
        <f t="shared" si="626"/>
        <v>0</v>
      </c>
      <c r="OX187" s="6">
        <f t="shared" si="626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27">SUM(PE176, -PE183)</f>
        <v>0</v>
      </c>
      <c r="PF187" s="6">
        <f t="shared" si="627"/>
        <v>0</v>
      </c>
      <c r="PG187" s="6">
        <f t="shared" si="627"/>
        <v>0</v>
      </c>
      <c r="PH187" s="6">
        <f t="shared" si="627"/>
        <v>0</v>
      </c>
      <c r="PI187" s="6">
        <f t="shared" si="627"/>
        <v>0</v>
      </c>
      <c r="PJ187" s="6">
        <f t="shared" si="627"/>
        <v>0</v>
      </c>
      <c r="PK187" s="6">
        <f t="shared" si="627"/>
        <v>0</v>
      </c>
      <c r="PL187" s="6">
        <f t="shared" si="627"/>
        <v>0</v>
      </c>
      <c r="PM187" s="6">
        <f t="shared" si="627"/>
        <v>0</v>
      </c>
      <c r="PN187" s="6">
        <f t="shared" si="627"/>
        <v>0</v>
      </c>
      <c r="PO187" s="6">
        <f t="shared" si="627"/>
        <v>0</v>
      </c>
      <c r="PP187" s="6">
        <f t="shared" si="627"/>
        <v>0</v>
      </c>
      <c r="PQ187" s="6">
        <f t="shared" si="627"/>
        <v>0</v>
      </c>
      <c r="PR187" s="6">
        <f t="shared" si="627"/>
        <v>0</v>
      </c>
      <c r="PS187" s="6">
        <f t="shared" si="627"/>
        <v>0</v>
      </c>
      <c r="PT187" s="6">
        <f t="shared" si="627"/>
        <v>0</v>
      </c>
      <c r="PU187" s="6">
        <f t="shared" si="627"/>
        <v>0</v>
      </c>
      <c r="PV187" s="6">
        <f t="shared" si="627"/>
        <v>0</v>
      </c>
      <c r="PW187" s="6">
        <f t="shared" si="627"/>
        <v>0</v>
      </c>
      <c r="PX187" s="6">
        <f t="shared" si="627"/>
        <v>0</v>
      </c>
      <c r="PY187" s="6">
        <f t="shared" si="627"/>
        <v>0</v>
      </c>
      <c r="PZ187" s="6">
        <f t="shared" si="627"/>
        <v>0</v>
      </c>
      <c r="QA187" s="6">
        <f t="shared" si="627"/>
        <v>0</v>
      </c>
      <c r="QB187" s="6">
        <f t="shared" si="627"/>
        <v>0</v>
      </c>
      <c r="QC187" s="6">
        <f t="shared" si="627"/>
        <v>0</v>
      </c>
      <c r="QD187" s="6">
        <f t="shared" si="627"/>
        <v>0</v>
      </c>
      <c r="QE187" s="6">
        <f t="shared" si="627"/>
        <v>0</v>
      </c>
      <c r="QF187" s="6">
        <f t="shared" si="627"/>
        <v>0</v>
      </c>
      <c r="QG187" s="6">
        <f t="shared" si="627"/>
        <v>0</v>
      </c>
      <c r="QH187" s="6">
        <f t="shared" si="627"/>
        <v>0</v>
      </c>
      <c r="QI187" s="6">
        <f t="shared" si="627"/>
        <v>0</v>
      </c>
      <c r="QJ187" s="6">
        <f t="shared" si="627"/>
        <v>0</v>
      </c>
      <c r="QK187" s="6">
        <f t="shared" si="627"/>
        <v>0</v>
      </c>
      <c r="QL187" s="6">
        <f t="shared" si="627"/>
        <v>0</v>
      </c>
      <c r="QM187" s="6">
        <f t="shared" si="627"/>
        <v>0</v>
      </c>
      <c r="QN187" s="6">
        <f t="shared" si="627"/>
        <v>0</v>
      </c>
      <c r="QO187" s="6">
        <f t="shared" si="627"/>
        <v>0</v>
      </c>
      <c r="QP187" s="6">
        <f t="shared" si="627"/>
        <v>0</v>
      </c>
      <c r="QQ187" s="6">
        <f t="shared" si="627"/>
        <v>0</v>
      </c>
      <c r="QR187" s="6">
        <f t="shared" si="627"/>
        <v>0</v>
      </c>
      <c r="QS187" s="6">
        <f t="shared" si="627"/>
        <v>0</v>
      </c>
      <c r="QT187" s="6">
        <f t="shared" si="627"/>
        <v>0</v>
      </c>
      <c r="QU187" s="6">
        <f t="shared" si="627"/>
        <v>0</v>
      </c>
      <c r="QV187" s="6">
        <f t="shared" si="627"/>
        <v>0</v>
      </c>
      <c r="QW187" s="6">
        <f t="shared" si="627"/>
        <v>0</v>
      </c>
      <c r="QX187" s="6">
        <f t="shared" si="627"/>
        <v>0</v>
      </c>
      <c r="QY187" s="6">
        <f t="shared" si="627"/>
        <v>0</v>
      </c>
      <c r="QZ187" s="6">
        <f t="shared" si="627"/>
        <v>0</v>
      </c>
      <c r="RA187" s="6">
        <f t="shared" si="627"/>
        <v>0</v>
      </c>
      <c r="RB187" s="6">
        <f t="shared" si="627"/>
        <v>0</v>
      </c>
      <c r="RC187" s="6">
        <f t="shared" si="627"/>
        <v>0</v>
      </c>
      <c r="RD187" s="6">
        <f t="shared" si="627"/>
        <v>0</v>
      </c>
      <c r="RE187" s="6">
        <f t="shared" si="627"/>
        <v>0</v>
      </c>
      <c r="RF187" s="6">
        <f t="shared" si="627"/>
        <v>0</v>
      </c>
      <c r="RG187" s="6">
        <f t="shared" si="627"/>
        <v>0</v>
      </c>
      <c r="RH187" s="6">
        <f t="shared" si="627"/>
        <v>0</v>
      </c>
      <c r="RI187" s="6">
        <f t="shared" si="627"/>
        <v>0</v>
      </c>
      <c r="RJ187" s="6">
        <f t="shared" si="627"/>
        <v>0</v>
      </c>
      <c r="RK187" s="6">
        <f t="shared" si="627"/>
        <v>0</v>
      </c>
      <c r="RL187" s="6">
        <f t="shared" si="627"/>
        <v>0</v>
      </c>
      <c r="RM187" s="6">
        <f t="shared" si="627"/>
        <v>0</v>
      </c>
      <c r="RN187" s="6">
        <f t="shared" si="627"/>
        <v>0</v>
      </c>
      <c r="RO187" s="6">
        <f t="shared" si="627"/>
        <v>0</v>
      </c>
      <c r="RP187" s="6">
        <f t="shared" si="627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253" t="s">
        <v>54</v>
      </c>
      <c r="NF188" s="115" t="s">
        <v>84</v>
      </c>
      <c r="NG188" s="115" t="s">
        <v>51</v>
      </c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28">SUM(LW139, -LW142)</f>
        <v>6.93E-2</v>
      </c>
      <c r="LX189" s="112">
        <f t="shared" si="628"/>
        <v>7.0400000000000004E-2</v>
      </c>
      <c r="LY189" s="172">
        <f t="shared" si="628"/>
        <v>8.1700000000000009E-2</v>
      </c>
      <c r="LZ189" s="140">
        <f t="shared" si="628"/>
        <v>7.350000000000001E-2</v>
      </c>
      <c r="MA189" s="112">
        <f t="shared" si="628"/>
        <v>6.649999999999999E-2</v>
      </c>
      <c r="MB189" s="172">
        <f t="shared" si="628"/>
        <v>6.6599999999999993E-2</v>
      </c>
      <c r="MC189" s="140">
        <f t="shared" ref="MC189:MI189" si="629">SUM(MC139, -MC142)</f>
        <v>6.6799999999999998E-2</v>
      </c>
      <c r="MD189" s="114">
        <f t="shared" si="629"/>
        <v>8.3100000000000007E-2</v>
      </c>
      <c r="ME189" s="173">
        <f t="shared" si="629"/>
        <v>7.17E-2</v>
      </c>
      <c r="MF189" s="142">
        <f t="shared" si="629"/>
        <v>6.9900000000000004E-2</v>
      </c>
      <c r="MG189" s="112">
        <f t="shared" si="629"/>
        <v>8.4900000000000003E-2</v>
      </c>
      <c r="MH189" s="172">
        <f t="shared" si="629"/>
        <v>8.48E-2</v>
      </c>
      <c r="MI189" s="114">
        <f t="shared" si="629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12">
        <f>SUM(NE142, -NE143)</f>
        <v>0.10979999999999999</v>
      </c>
      <c r="NF189" s="110">
        <f>SUM(NF140, -NF141)</f>
        <v>0.10890000000000001</v>
      </c>
      <c r="NG189" s="114">
        <f>SUM(NG140, -NG142)</f>
        <v>0.1045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08" t="s">
        <v>70</v>
      </c>
      <c r="NF190" s="108" t="s">
        <v>57</v>
      </c>
      <c r="NG190" s="108" t="s">
        <v>39</v>
      </c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30">SUM(JW138, -JW139)</f>
        <v>7.0800000000000002E-2</v>
      </c>
      <c r="JX191" s="140">
        <f t="shared" si="630"/>
        <v>6.3999999999999987E-2</v>
      </c>
      <c r="JY191" s="114">
        <f t="shared" si="630"/>
        <v>6.0600000000000001E-2</v>
      </c>
      <c r="JZ191" s="170">
        <f t="shared" si="630"/>
        <v>0.08</v>
      </c>
      <c r="KA191" s="239">
        <f t="shared" si="630"/>
        <v>7.9799999999999996E-2</v>
      </c>
      <c r="KB191" s="240">
        <f t="shared" si="630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14">
        <f>SUM(NE137, -NE140)</f>
        <v>0.10180000000000002</v>
      </c>
      <c r="NF191" s="110">
        <f>SUM(NF137, -NF140)</f>
        <v>0.10139999999999999</v>
      </c>
      <c r="NG191" s="110">
        <f>SUM(NG137, -NG138)</f>
        <v>0.1024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08" t="s">
        <v>57</v>
      </c>
      <c r="NF192" s="108" t="s">
        <v>70</v>
      </c>
      <c r="NG192" s="111" t="s">
        <v>65</v>
      </c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31">SUM(EC182, -EC189)</f>
        <v>0</v>
      </c>
      <c r="ED193" s="6">
        <f t="shared" si="631"/>
        <v>0</v>
      </c>
      <c r="EE193" s="6">
        <f t="shared" si="631"/>
        <v>0</v>
      </c>
      <c r="EF193" s="6">
        <f t="shared" si="631"/>
        <v>0</v>
      </c>
      <c r="EG193" s="6">
        <f t="shared" si="631"/>
        <v>0</v>
      </c>
      <c r="EH193" s="6">
        <f t="shared" si="631"/>
        <v>0</v>
      </c>
      <c r="EI193" s="6">
        <f t="shared" si="631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32">SUM(GV182, -GV189)</f>
        <v>0</v>
      </c>
      <c r="GW193" s="6">
        <f t="shared" si="632"/>
        <v>0</v>
      </c>
      <c r="GX193" s="6">
        <f t="shared" si="632"/>
        <v>0</v>
      </c>
      <c r="GY193" s="6">
        <f t="shared" si="632"/>
        <v>0</v>
      </c>
      <c r="GZ193" s="6">
        <f t="shared" si="632"/>
        <v>0</v>
      </c>
      <c r="HA193" s="6">
        <f t="shared" si="632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33">SUM(JW136, -JW138)</f>
        <v>4.2499999999999996E-2</v>
      </c>
      <c r="JX193" s="140">
        <f t="shared" si="633"/>
        <v>4.7500000000000001E-2</v>
      </c>
      <c r="JY193" s="114">
        <f t="shared" si="633"/>
        <v>4.2999999999999997E-2</v>
      </c>
      <c r="JZ193" s="173">
        <f t="shared" si="633"/>
        <v>3.3700000000000008E-2</v>
      </c>
      <c r="KA193" s="140">
        <f t="shared" si="633"/>
        <v>3.1899999999999998E-2</v>
      </c>
      <c r="KB193" s="114">
        <f t="shared" si="633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34">SUM(KK136, -KK139)</f>
        <v>3.8199999999999998E-2</v>
      </c>
      <c r="KL193" s="170">
        <f t="shared" si="634"/>
        <v>2.8999999999999998E-2</v>
      </c>
      <c r="KM193" s="138">
        <f t="shared" si="634"/>
        <v>3.6899999999999988E-2</v>
      </c>
      <c r="KN193" s="110">
        <f t="shared" si="634"/>
        <v>2.9499999999999998E-2</v>
      </c>
      <c r="KO193" s="170">
        <f t="shared" si="634"/>
        <v>4.3500000000000011E-2</v>
      </c>
      <c r="KP193" s="138">
        <f t="shared" si="634"/>
        <v>4.8999999999999988E-2</v>
      </c>
      <c r="KQ193" s="110">
        <f t="shared" si="634"/>
        <v>6.1499999999999999E-2</v>
      </c>
      <c r="KR193" s="170">
        <f t="shared" si="634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10">
        <f>SUM(NE137, -NE139)</f>
        <v>9.7400000000000014E-2</v>
      </c>
      <c r="NF193" s="114">
        <f>SUM(NF137, -NF139)</f>
        <v>8.5599999999999996E-2</v>
      </c>
      <c r="NG193" s="114">
        <f>SUM(NG139, -NG141)</f>
        <v>9.9599999999999994E-2</v>
      </c>
      <c r="NH193" s="6">
        <f t="shared" ref="NG193:OX193" si="635">SUM(NH182, -NH189)</f>
        <v>0</v>
      </c>
      <c r="NI193" s="6">
        <f t="shared" si="635"/>
        <v>0</v>
      </c>
      <c r="NJ193" s="6">
        <f t="shared" si="635"/>
        <v>0</v>
      </c>
      <c r="NK193" s="6">
        <f t="shared" si="635"/>
        <v>0</v>
      </c>
      <c r="NL193" s="6">
        <f t="shared" si="635"/>
        <v>0</v>
      </c>
      <c r="NM193" s="6">
        <f t="shared" si="635"/>
        <v>0</v>
      </c>
      <c r="NN193" s="6">
        <f t="shared" si="635"/>
        <v>0</v>
      </c>
      <c r="NO193" s="6">
        <f t="shared" si="635"/>
        <v>0</v>
      </c>
      <c r="NP193" s="6">
        <f t="shared" si="635"/>
        <v>0</v>
      </c>
      <c r="NQ193" s="6">
        <f t="shared" si="635"/>
        <v>0</v>
      </c>
      <c r="NR193" s="6">
        <f t="shared" si="635"/>
        <v>0</v>
      </c>
      <c r="NS193" s="6">
        <f t="shared" si="635"/>
        <v>0</v>
      </c>
      <c r="NT193" s="6">
        <f t="shared" si="635"/>
        <v>0</v>
      </c>
      <c r="NU193" s="6">
        <f t="shared" si="635"/>
        <v>0</v>
      </c>
      <c r="NV193" s="6">
        <f t="shared" si="635"/>
        <v>0</v>
      </c>
      <c r="NW193" s="6">
        <f t="shared" si="635"/>
        <v>0</v>
      </c>
      <c r="NX193" s="6">
        <f t="shared" si="635"/>
        <v>0</v>
      </c>
      <c r="NY193" s="6">
        <f t="shared" si="635"/>
        <v>0</v>
      </c>
      <c r="NZ193" s="6">
        <f t="shared" si="635"/>
        <v>0</v>
      </c>
      <c r="OA193" s="6">
        <f t="shared" si="635"/>
        <v>0</v>
      </c>
      <c r="OB193" s="6">
        <f t="shared" si="635"/>
        <v>0</v>
      </c>
      <c r="OC193" s="6">
        <f t="shared" si="635"/>
        <v>0</v>
      </c>
      <c r="OD193" s="6">
        <f t="shared" si="635"/>
        <v>0</v>
      </c>
      <c r="OE193" s="6">
        <f t="shared" si="635"/>
        <v>0</v>
      </c>
      <c r="OF193" s="6">
        <f t="shared" si="635"/>
        <v>0</v>
      </c>
      <c r="OG193" s="6">
        <f t="shared" si="635"/>
        <v>0</v>
      </c>
      <c r="OH193" s="6">
        <f t="shared" si="635"/>
        <v>0</v>
      </c>
      <c r="OI193" s="6">
        <f t="shared" si="635"/>
        <v>0</v>
      </c>
      <c r="OJ193" s="6">
        <f t="shared" si="635"/>
        <v>0</v>
      </c>
      <c r="OK193" s="6">
        <f t="shared" si="635"/>
        <v>0</v>
      </c>
      <c r="OL193" s="6">
        <f t="shared" si="635"/>
        <v>0</v>
      </c>
      <c r="OM193" s="6">
        <f t="shared" si="635"/>
        <v>0</v>
      </c>
      <c r="ON193" s="6">
        <f t="shared" si="635"/>
        <v>0</v>
      </c>
      <c r="OO193" s="6">
        <f t="shared" si="635"/>
        <v>0</v>
      </c>
      <c r="OP193" s="6">
        <f t="shared" si="635"/>
        <v>0</v>
      </c>
      <c r="OQ193" s="6">
        <f t="shared" si="635"/>
        <v>0</v>
      </c>
      <c r="OR193" s="6">
        <f t="shared" si="635"/>
        <v>0</v>
      </c>
      <c r="OS193" s="6">
        <f t="shared" si="635"/>
        <v>0</v>
      </c>
      <c r="OT193" s="6">
        <f t="shared" si="635"/>
        <v>0</v>
      </c>
      <c r="OU193" s="6">
        <f t="shared" si="635"/>
        <v>0</v>
      </c>
      <c r="OV193" s="6">
        <f t="shared" si="635"/>
        <v>0</v>
      </c>
      <c r="OW193" s="6">
        <f t="shared" si="635"/>
        <v>0</v>
      </c>
      <c r="OX193" s="6">
        <f t="shared" si="635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36">SUM(PE182, -PE189)</f>
        <v>0</v>
      </c>
      <c r="PF193" s="6">
        <f t="shared" si="636"/>
        <v>0</v>
      </c>
      <c r="PG193" s="6">
        <f t="shared" si="636"/>
        <v>0</v>
      </c>
      <c r="PH193" s="6">
        <f t="shared" si="636"/>
        <v>0</v>
      </c>
      <c r="PI193" s="6">
        <f t="shared" si="636"/>
        <v>0</v>
      </c>
      <c r="PJ193" s="6">
        <f t="shared" si="636"/>
        <v>0</v>
      </c>
      <c r="PK193" s="6">
        <f t="shared" si="636"/>
        <v>0</v>
      </c>
      <c r="PL193" s="6">
        <f t="shared" si="636"/>
        <v>0</v>
      </c>
      <c r="PM193" s="6">
        <f t="shared" si="636"/>
        <v>0</v>
      </c>
      <c r="PN193" s="6">
        <f t="shared" si="636"/>
        <v>0</v>
      </c>
      <c r="PO193" s="6">
        <f t="shared" si="636"/>
        <v>0</v>
      </c>
      <c r="PP193" s="6">
        <f t="shared" si="636"/>
        <v>0</v>
      </c>
      <c r="PQ193" s="6">
        <f t="shared" si="636"/>
        <v>0</v>
      </c>
      <c r="PR193" s="6">
        <f t="shared" si="636"/>
        <v>0</v>
      </c>
      <c r="PS193" s="6">
        <f t="shared" si="636"/>
        <v>0</v>
      </c>
      <c r="PT193" s="6">
        <f t="shared" si="636"/>
        <v>0</v>
      </c>
      <c r="PU193" s="6">
        <f t="shared" si="636"/>
        <v>0</v>
      </c>
      <c r="PV193" s="6">
        <f t="shared" si="636"/>
        <v>0</v>
      </c>
      <c r="PW193" s="6">
        <f t="shared" si="636"/>
        <v>0</v>
      </c>
      <c r="PX193" s="6">
        <f t="shared" si="636"/>
        <v>0</v>
      </c>
      <c r="PY193" s="6">
        <f t="shared" si="636"/>
        <v>0</v>
      </c>
      <c r="PZ193" s="6">
        <f t="shared" si="636"/>
        <v>0</v>
      </c>
      <c r="QA193" s="6">
        <f t="shared" si="636"/>
        <v>0</v>
      </c>
      <c r="QB193" s="6">
        <f t="shared" si="636"/>
        <v>0</v>
      </c>
      <c r="QC193" s="6">
        <f t="shared" si="636"/>
        <v>0</v>
      </c>
      <c r="QD193" s="6">
        <f t="shared" si="636"/>
        <v>0</v>
      </c>
      <c r="QE193" s="6">
        <f t="shared" si="636"/>
        <v>0</v>
      </c>
      <c r="QF193" s="6">
        <f t="shared" si="636"/>
        <v>0</v>
      </c>
      <c r="QG193" s="6">
        <f t="shared" si="636"/>
        <v>0</v>
      </c>
      <c r="QH193" s="6">
        <f t="shared" si="636"/>
        <v>0</v>
      </c>
      <c r="QI193" s="6">
        <f t="shared" si="636"/>
        <v>0</v>
      </c>
      <c r="QJ193" s="6">
        <f t="shared" si="636"/>
        <v>0</v>
      </c>
      <c r="QK193" s="6">
        <f t="shared" si="636"/>
        <v>0</v>
      </c>
      <c r="QL193" s="6">
        <f t="shared" si="636"/>
        <v>0</v>
      </c>
      <c r="QM193" s="6">
        <f t="shared" si="636"/>
        <v>0</v>
      </c>
      <c r="QN193" s="6">
        <f t="shared" si="636"/>
        <v>0</v>
      </c>
      <c r="QO193" s="6">
        <f t="shared" si="636"/>
        <v>0</v>
      </c>
      <c r="QP193" s="6">
        <f t="shared" si="636"/>
        <v>0</v>
      </c>
      <c r="QQ193" s="6">
        <f t="shared" si="636"/>
        <v>0</v>
      </c>
      <c r="QR193" s="6">
        <f t="shared" si="636"/>
        <v>0</v>
      </c>
      <c r="QS193" s="6">
        <f t="shared" si="636"/>
        <v>0</v>
      </c>
      <c r="QT193" s="6">
        <f t="shared" si="636"/>
        <v>0</v>
      </c>
      <c r="QU193" s="6">
        <f t="shared" si="636"/>
        <v>0</v>
      </c>
      <c r="QV193" s="6">
        <f t="shared" si="636"/>
        <v>0</v>
      </c>
      <c r="QW193" s="6">
        <f t="shared" si="636"/>
        <v>0</v>
      </c>
      <c r="QX193" s="6">
        <f t="shared" si="636"/>
        <v>0</v>
      </c>
      <c r="QY193" s="6">
        <f t="shared" si="636"/>
        <v>0</v>
      </c>
      <c r="QZ193" s="6">
        <f t="shared" si="636"/>
        <v>0</v>
      </c>
      <c r="RA193" s="6">
        <f t="shared" si="636"/>
        <v>0</v>
      </c>
      <c r="RB193" s="6">
        <f t="shared" si="636"/>
        <v>0</v>
      </c>
      <c r="RC193" s="6">
        <f t="shared" si="636"/>
        <v>0</v>
      </c>
      <c r="RD193" s="6">
        <f t="shared" si="636"/>
        <v>0</v>
      </c>
      <c r="RE193" s="6">
        <f t="shared" si="636"/>
        <v>0</v>
      </c>
      <c r="RF193" s="6">
        <f t="shared" si="636"/>
        <v>0</v>
      </c>
      <c r="RG193" s="6">
        <f t="shared" si="636"/>
        <v>0</v>
      </c>
      <c r="RH193" s="6">
        <f t="shared" si="636"/>
        <v>0</v>
      </c>
      <c r="RI193" s="6">
        <f t="shared" si="636"/>
        <v>0</v>
      </c>
      <c r="RJ193" s="6">
        <f t="shared" si="636"/>
        <v>0</v>
      </c>
      <c r="RK193" s="6">
        <f t="shared" si="636"/>
        <v>0</v>
      </c>
      <c r="RL193" s="6">
        <f t="shared" si="636"/>
        <v>0</v>
      </c>
      <c r="RM193" s="6">
        <f t="shared" si="636"/>
        <v>0</v>
      </c>
      <c r="RN193" s="6">
        <f t="shared" si="636"/>
        <v>0</v>
      </c>
      <c r="RO193" s="6">
        <f t="shared" si="636"/>
        <v>0</v>
      </c>
      <c r="RP193" s="6">
        <f t="shared" si="636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08" t="s">
        <v>39</v>
      </c>
      <c r="NF194" s="108" t="s">
        <v>39</v>
      </c>
      <c r="NG194" s="115" t="s">
        <v>84</v>
      </c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37">SUM(KK137, -KK139)</f>
        <v>2.8699999999999989E-2</v>
      </c>
      <c r="KL195" s="173">
        <f t="shared" si="637"/>
        <v>2.5400000000000006E-2</v>
      </c>
      <c r="KM195" s="140">
        <f t="shared" si="637"/>
        <v>3.5400000000000001E-2</v>
      </c>
      <c r="KN195" s="110">
        <f t="shared" si="637"/>
        <v>2.6999999999999996E-2</v>
      </c>
      <c r="KO195" s="170">
        <f t="shared" si="637"/>
        <v>3.5200000000000009E-2</v>
      </c>
      <c r="KP195" s="138">
        <f t="shared" si="637"/>
        <v>3.2000000000000001E-2</v>
      </c>
      <c r="KQ195" s="110">
        <f t="shared" si="637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10">
        <f>SUM(NE137, -NE138)</f>
        <v>9.6000000000000016E-2</v>
      </c>
      <c r="NF195" s="110">
        <f>SUM(NF137, -NF138)</f>
        <v>8.5599999999999996E-2</v>
      </c>
      <c r="NG195" s="110">
        <f>SUM(NG140, -NG141)</f>
        <v>9.8999999999999991E-2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16" t="s">
        <v>46</v>
      </c>
      <c r="NF196" s="116" t="s">
        <v>46</v>
      </c>
      <c r="NG196" s="116" t="s">
        <v>46</v>
      </c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38">SUM(LI141, -LI142)</f>
        <v>3.7000000000000005E-2</v>
      </c>
      <c r="LJ197" s="181">
        <f t="shared" si="638"/>
        <v>3.5100000000000006E-2</v>
      </c>
      <c r="LK197" s="160">
        <f t="shared" si="638"/>
        <v>6.1800000000000001E-2</v>
      </c>
      <c r="LL197" s="201">
        <f t="shared" si="638"/>
        <v>5.7100000000000005E-2</v>
      </c>
      <c r="LM197" s="181">
        <f t="shared" si="638"/>
        <v>4.7600000000000003E-2</v>
      </c>
      <c r="LN197" s="160">
        <f t="shared" si="638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>SUM(NB136, -NB137)</f>
        <v>5.0900000000000015E-2</v>
      </c>
      <c r="NC197" s="240">
        <f>SUM(NC136, -NC137)</f>
        <v>4.469999999999999E-2</v>
      </c>
      <c r="ND197" s="266">
        <f>SUM(ND136, -ND137)</f>
        <v>3.8099999999999995E-2</v>
      </c>
      <c r="NE197" s="240">
        <f>SUM(NE136, -NE137)</f>
        <v>5.5899999999999977E-2</v>
      </c>
      <c r="NF197" s="240">
        <f>SUM(NF136, -NF137)</f>
        <v>6.3200000000000006E-2</v>
      </c>
      <c r="NG197" s="240">
        <f>SUM(NG136, -NG137)</f>
        <v>5.4499999999999993E-2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17" t="s">
        <v>53</v>
      </c>
      <c r="NF198" s="111" t="s">
        <v>60</v>
      </c>
      <c r="NG198" s="113" t="s">
        <v>38</v>
      </c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39">SUM(MT141, -MT142)</f>
        <v>4.8199999999999993E-2</v>
      </c>
      <c r="MU199" s="181">
        <f t="shared" si="639"/>
        <v>4.41E-2</v>
      </c>
      <c r="MV199" s="160">
        <f t="shared" si="639"/>
        <v>5.3000000000000005E-2</v>
      </c>
      <c r="MW199" s="201">
        <f t="shared" si="639"/>
        <v>3.8099999999999995E-2</v>
      </c>
      <c r="MX199" s="181">
        <f t="shared" si="639"/>
        <v>4.82E-2</v>
      </c>
      <c r="MY199" s="160">
        <f t="shared" si="639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201">
        <f>SUM(NE141, -NE142)</f>
        <v>2.8399999999999995E-2</v>
      </c>
      <c r="NF199" s="114">
        <f>SUM(NF139, -NF140)</f>
        <v>1.5799999999999998E-2</v>
      </c>
      <c r="NG199" s="112">
        <f>SUM(NG138, -NG140)</f>
        <v>1.8899999999999997E-2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13" t="s">
        <v>42</v>
      </c>
      <c r="NF200" s="113" t="s">
        <v>38</v>
      </c>
      <c r="NG200" s="113" t="s">
        <v>42</v>
      </c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40">SUM(EC190, -EC197)</f>
        <v>0</v>
      </c>
      <c r="ED201" s="6">
        <f t="shared" si="640"/>
        <v>0</v>
      </c>
      <c r="EE201" s="6">
        <f t="shared" si="640"/>
        <v>0</v>
      </c>
      <c r="EF201" s="6">
        <f t="shared" si="640"/>
        <v>0</v>
      </c>
      <c r="EG201" s="6">
        <f t="shared" si="640"/>
        <v>0</v>
      </c>
      <c r="EH201" s="6">
        <f t="shared" si="640"/>
        <v>0</v>
      </c>
      <c r="EI201" s="6">
        <f t="shared" si="640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41">SUM(GV190, -GV197)</f>
        <v>0</v>
      </c>
      <c r="GW201" s="6">
        <f t="shared" si="641"/>
        <v>0</v>
      </c>
      <c r="GX201" s="6">
        <f t="shared" si="641"/>
        <v>0</v>
      </c>
      <c r="GY201" s="6">
        <f t="shared" si="641"/>
        <v>0</v>
      </c>
      <c r="GZ201" s="6">
        <f t="shared" si="641"/>
        <v>0</v>
      </c>
      <c r="HA201" s="6">
        <f t="shared" si="641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14">
        <f>SUM(NE138, -NE140)</f>
        <v>5.7999999999999996E-3</v>
      </c>
      <c r="NF201" s="112">
        <f>SUM(NF138, -NF140)</f>
        <v>1.5799999999999998E-2</v>
      </c>
      <c r="NG201" s="114">
        <f>SUM(NG138, -NG139)</f>
        <v>1.8299999999999997E-2</v>
      </c>
      <c r="NH201" s="6">
        <f t="shared" ref="NG201:OX201" si="642">SUM(NH190, -NH197)</f>
        <v>0</v>
      </c>
      <c r="NI201" s="6">
        <f t="shared" si="642"/>
        <v>0</v>
      </c>
      <c r="NJ201" s="6">
        <f t="shared" si="642"/>
        <v>0</v>
      </c>
      <c r="NK201" s="6">
        <f t="shared" si="642"/>
        <v>0</v>
      </c>
      <c r="NL201" s="6">
        <f t="shared" si="642"/>
        <v>0</v>
      </c>
      <c r="NM201" s="6">
        <f t="shared" si="642"/>
        <v>0</v>
      </c>
      <c r="NN201" s="6">
        <f t="shared" si="642"/>
        <v>0</v>
      </c>
      <c r="NO201" s="6">
        <f t="shared" si="642"/>
        <v>0</v>
      </c>
      <c r="NP201" s="6">
        <f t="shared" si="642"/>
        <v>0</v>
      </c>
      <c r="NQ201" s="6">
        <f t="shared" si="642"/>
        <v>0</v>
      </c>
      <c r="NR201" s="6">
        <f t="shared" si="642"/>
        <v>0</v>
      </c>
      <c r="NS201" s="6">
        <f t="shared" si="642"/>
        <v>0</v>
      </c>
      <c r="NT201" s="6">
        <f t="shared" si="642"/>
        <v>0</v>
      </c>
      <c r="NU201" s="6">
        <f t="shared" si="642"/>
        <v>0</v>
      </c>
      <c r="NV201" s="6">
        <f t="shared" si="642"/>
        <v>0</v>
      </c>
      <c r="NW201" s="6">
        <f t="shared" si="642"/>
        <v>0</v>
      </c>
      <c r="NX201" s="6">
        <f t="shared" si="642"/>
        <v>0</v>
      </c>
      <c r="NY201" s="6">
        <f t="shared" si="642"/>
        <v>0</v>
      </c>
      <c r="NZ201" s="6">
        <f t="shared" si="642"/>
        <v>0</v>
      </c>
      <c r="OA201" s="6">
        <f t="shared" si="642"/>
        <v>0</v>
      </c>
      <c r="OB201" s="6">
        <f t="shared" si="642"/>
        <v>0</v>
      </c>
      <c r="OC201" s="6">
        <f t="shared" si="642"/>
        <v>0</v>
      </c>
      <c r="OD201" s="6">
        <f t="shared" si="642"/>
        <v>0</v>
      </c>
      <c r="OE201" s="6">
        <f t="shared" si="642"/>
        <v>0</v>
      </c>
      <c r="OF201" s="6">
        <f t="shared" si="642"/>
        <v>0</v>
      </c>
      <c r="OG201" s="6">
        <f t="shared" si="642"/>
        <v>0</v>
      </c>
      <c r="OH201" s="6">
        <f t="shared" si="642"/>
        <v>0</v>
      </c>
      <c r="OI201" s="6">
        <f t="shared" si="642"/>
        <v>0</v>
      </c>
      <c r="OJ201" s="6">
        <f t="shared" si="642"/>
        <v>0</v>
      </c>
      <c r="OK201" s="6">
        <f t="shared" si="642"/>
        <v>0</v>
      </c>
      <c r="OL201" s="6">
        <f t="shared" si="642"/>
        <v>0</v>
      </c>
      <c r="OM201" s="6">
        <f t="shared" si="642"/>
        <v>0</v>
      </c>
      <c r="ON201" s="6">
        <f t="shared" si="642"/>
        <v>0</v>
      </c>
      <c r="OO201" s="6">
        <f t="shared" si="642"/>
        <v>0</v>
      </c>
      <c r="OP201" s="6">
        <f t="shared" si="642"/>
        <v>0</v>
      </c>
      <c r="OQ201" s="6">
        <f t="shared" si="642"/>
        <v>0</v>
      </c>
      <c r="OR201" s="6">
        <f t="shared" si="642"/>
        <v>0</v>
      </c>
      <c r="OS201" s="6">
        <f t="shared" si="642"/>
        <v>0</v>
      </c>
      <c r="OT201" s="6">
        <f t="shared" si="642"/>
        <v>0</v>
      </c>
      <c r="OU201" s="6">
        <f t="shared" si="642"/>
        <v>0</v>
      </c>
      <c r="OV201" s="6">
        <f t="shared" si="642"/>
        <v>0</v>
      </c>
      <c r="OW201" s="6">
        <f t="shared" si="642"/>
        <v>0</v>
      </c>
      <c r="OX201" s="6">
        <f t="shared" si="642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43">SUM(PE190, -PE197)</f>
        <v>0</v>
      </c>
      <c r="PF201" s="6">
        <f t="shared" si="643"/>
        <v>0</v>
      </c>
      <c r="PG201" s="6">
        <f t="shared" si="643"/>
        <v>0</v>
      </c>
      <c r="PH201" s="6">
        <f t="shared" si="643"/>
        <v>0</v>
      </c>
      <c r="PI201" s="6">
        <f t="shared" si="643"/>
        <v>0</v>
      </c>
      <c r="PJ201" s="6">
        <f t="shared" si="643"/>
        <v>0</v>
      </c>
      <c r="PK201" s="6">
        <f t="shared" si="643"/>
        <v>0</v>
      </c>
      <c r="PL201" s="6">
        <f t="shared" si="643"/>
        <v>0</v>
      </c>
      <c r="PM201" s="6">
        <f t="shared" si="643"/>
        <v>0</v>
      </c>
      <c r="PN201" s="6">
        <f t="shared" si="643"/>
        <v>0</v>
      </c>
      <c r="PO201" s="6">
        <f t="shared" si="643"/>
        <v>0</v>
      </c>
      <c r="PP201" s="6">
        <f t="shared" si="643"/>
        <v>0</v>
      </c>
      <c r="PQ201" s="6">
        <f t="shared" si="643"/>
        <v>0</v>
      </c>
      <c r="PR201" s="6">
        <f t="shared" si="643"/>
        <v>0</v>
      </c>
      <c r="PS201" s="6">
        <f t="shared" si="643"/>
        <v>0</v>
      </c>
      <c r="PT201" s="6">
        <f t="shared" si="643"/>
        <v>0</v>
      </c>
      <c r="PU201" s="6">
        <f t="shared" si="643"/>
        <v>0</v>
      </c>
      <c r="PV201" s="6">
        <f t="shared" si="643"/>
        <v>0</v>
      </c>
      <c r="PW201" s="6">
        <f t="shared" si="643"/>
        <v>0</v>
      </c>
      <c r="PX201" s="6">
        <f t="shared" si="643"/>
        <v>0</v>
      </c>
      <c r="PY201" s="6">
        <f t="shared" si="643"/>
        <v>0</v>
      </c>
      <c r="PZ201" s="6">
        <f t="shared" si="643"/>
        <v>0</v>
      </c>
      <c r="QA201" s="6">
        <f t="shared" si="643"/>
        <v>0</v>
      </c>
      <c r="QB201" s="6">
        <f t="shared" si="643"/>
        <v>0</v>
      </c>
      <c r="QC201" s="6">
        <f t="shared" si="643"/>
        <v>0</v>
      </c>
      <c r="QD201" s="6">
        <f t="shared" si="643"/>
        <v>0</v>
      </c>
      <c r="QE201" s="6">
        <f t="shared" si="643"/>
        <v>0</v>
      </c>
      <c r="QF201" s="6">
        <f t="shared" si="643"/>
        <v>0</v>
      </c>
      <c r="QG201" s="6">
        <f t="shared" si="643"/>
        <v>0</v>
      </c>
      <c r="QH201" s="6">
        <f t="shared" si="643"/>
        <v>0</v>
      </c>
      <c r="QI201" s="6">
        <f t="shared" si="643"/>
        <v>0</v>
      </c>
      <c r="QJ201" s="6">
        <f t="shared" si="643"/>
        <v>0</v>
      </c>
      <c r="QK201" s="6">
        <f t="shared" si="643"/>
        <v>0</v>
      </c>
      <c r="QL201" s="6">
        <f t="shared" si="643"/>
        <v>0</v>
      </c>
      <c r="QM201" s="6">
        <f t="shared" si="643"/>
        <v>0</v>
      </c>
      <c r="QN201" s="6">
        <f t="shared" si="643"/>
        <v>0</v>
      </c>
      <c r="QO201" s="6">
        <f t="shared" si="643"/>
        <v>0</v>
      </c>
      <c r="QP201" s="6">
        <f t="shared" si="643"/>
        <v>0</v>
      </c>
      <c r="QQ201" s="6">
        <f t="shared" si="643"/>
        <v>0</v>
      </c>
      <c r="QR201" s="6">
        <f t="shared" si="643"/>
        <v>0</v>
      </c>
      <c r="QS201" s="6">
        <f t="shared" si="643"/>
        <v>0</v>
      </c>
      <c r="QT201" s="6">
        <f t="shared" si="643"/>
        <v>0</v>
      </c>
      <c r="QU201" s="6">
        <f t="shared" si="643"/>
        <v>0</v>
      </c>
      <c r="QV201" s="6">
        <f t="shared" si="643"/>
        <v>0</v>
      </c>
      <c r="QW201" s="6">
        <f t="shared" si="643"/>
        <v>0</v>
      </c>
      <c r="QX201" s="6">
        <f t="shared" si="643"/>
        <v>0</v>
      </c>
      <c r="QY201" s="6">
        <f t="shared" si="643"/>
        <v>0</v>
      </c>
      <c r="QZ201" s="6">
        <f t="shared" si="643"/>
        <v>0</v>
      </c>
      <c r="RA201" s="6">
        <f t="shared" si="643"/>
        <v>0</v>
      </c>
      <c r="RB201" s="6">
        <f t="shared" si="643"/>
        <v>0</v>
      </c>
      <c r="RC201" s="6">
        <f t="shared" si="643"/>
        <v>0</v>
      </c>
      <c r="RD201" s="6">
        <f t="shared" si="643"/>
        <v>0</v>
      </c>
      <c r="RE201" s="6">
        <f t="shared" si="643"/>
        <v>0</v>
      </c>
      <c r="RF201" s="6">
        <f t="shared" si="643"/>
        <v>0</v>
      </c>
      <c r="RG201" s="6">
        <f t="shared" si="643"/>
        <v>0</v>
      </c>
      <c r="RH201" s="6">
        <f t="shared" si="643"/>
        <v>0</v>
      </c>
      <c r="RI201" s="6">
        <f t="shared" si="643"/>
        <v>0</v>
      </c>
      <c r="RJ201" s="6">
        <f t="shared" si="643"/>
        <v>0</v>
      </c>
      <c r="RK201" s="6">
        <f t="shared" si="643"/>
        <v>0</v>
      </c>
      <c r="RL201" s="6">
        <f t="shared" si="643"/>
        <v>0</v>
      </c>
      <c r="RM201" s="6">
        <f t="shared" si="643"/>
        <v>0</v>
      </c>
      <c r="RN201" s="6">
        <f t="shared" si="643"/>
        <v>0</v>
      </c>
      <c r="RO201" s="6">
        <f t="shared" si="643"/>
        <v>0</v>
      </c>
      <c r="RP201" s="6">
        <f t="shared" si="643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15" t="s">
        <v>60</v>
      </c>
      <c r="NF202" s="117" t="s">
        <v>53</v>
      </c>
      <c r="NG202" s="117" t="s">
        <v>53</v>
      </c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44">SUM(MU138, -MU139)</f>
        <v>3.0099999999999998E-2</v>
      </c>
      <c r="MV203" s="142">
        <f t="shared" si="644"/>
        <v>2.7699999999999999E-2</v>
      </c>
      <c r="MW203" s="112">
        <f t="shared" si="644"/>
        <v>1.9499999999999997E-2</v>
      </c>
      <c r="MX203" s="172">
        <f t="shared" si="644"/>
        <v>4.4999999999999971E-3</v>
      </c>
      <c r="MY203" s="142">
        <f t="shared" si="644"/>
        <v>2.4800000000000003E-2</v>
      </c>
      <c r="MZ203" s="112">
        <f t="shared" si="644"/>
        <v>2.3199999999999998E-2</v>
      </c>
      <c r="NA203" s="172">
        <f t="shared" si="644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14">
        <f>SUM(NE139, -NE140)</f>
        <v>4.4000000000000011E-3</v>
      </c>
      <c r="NF203" s="201">
        <f>SUM(NF141, -NF142)</f>
        <v>9.5999999999999974E-3</v>
      </c>
      <c r="NG203" s="201">
        <f>SUM(NG141, -NG142)</f>
        <v>5.5000000000000049E-3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13" t="s">
        <v>38</v>
      </c>
      <c r="NF204" s="113" t="s">
        <v>42</v>
      </c>
      <c r="NG204" s="111" t="s">
        <v>60</v>
      </c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45">SUM(IR138, -IR139)</f>
        <v>8.9999999999999941E-3</v>
      </c>
      <c r="IS205" s="218">
        <f t="shared" si="645"/>
        <v>1.3999999999999985E-3</v>
      </c>
      <c r="IT205" s="90">
        <f t="shared" si="645"/>
        <v>3.599999999999999E-3</v>
      </c>
      <c r="IU205" s="143">
        <f t="shared" si="645"/>
        <v>4.6999999999999958E-3</v>
      </c>
      <c r="IV205" s="142">
        <f t="shared" si="645"/>
        <v>1.5999999999999973E-3</v>
      </c>
      <c r="IW205" s="112">
        <f t="shared" si="645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46">SUM(MA139, -MA140)</f>
        <v>3.9999999999999931E-4</v>
      </c>
      <c r="MB205" s="172">
        <f t="shared" si="646"/>
        <v>5.899999999999999E-3</v>
      </c>
      <c r="MC205" s="142">
        <f t="shared" si="646"/>
        <v>9.5999999999999992E-3</v>
      </c>
      <c r="MD205" s="112">
        <f t="shared" si="646"/>
        <v>1.4800000000000001E-2</v>
      </c>
      <c r="ME205" s="172">
        <f t="shared" si="646"/>
        <v>3.599999999999999E-3</v>
      </c>
      <c r="MF205" s="142">
        <f t="shared" si="646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12">
        <f>SUM(NE138, -NE139)</f>
        <v>1.3999999999999985E-3</v>
      </c>
      <c r="NF205" s="114">
        <f>SUM(NF138, -NF139)</f>
        <v>0</v>
      </c>
      <c r="NG205" s="114">
        <f>SUM(NG139, -NG140)</f>
        <v>5.9999999999999984E-4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53"/>
      <c r="NI209" s="15"/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53"/>
      <c r="NI210" s="6" t="s">
        <v>62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53"/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53"/>
      <c r="NI212" s="6" t="s">
        <v>62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53"/>
      <c r="NI213" t="s">
        <v>62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53"/>
      <c r="NI214" s="6"/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>
        <f>AVERAGE(OQ179,OQ186,OQ192,OQ197,OQ201,OQ204,OQ206,OQ207)</f>
        <v>0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53"/>
      <c r="NI215" s="6"/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53" t="s">
        <v>62</v>
      </c>
      <c r="NI216" s="10" t="s">
        <v>62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/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8" t="s">
        <v>77</v>
      </c>
      <c r="NB218" s="506"/>
      <c r="NC218" s="507">
        <v>43626</v>
      </c>
      <c r="ND218" s="508"/>
      <c r="NE218" s="271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25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98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00">
        <v>7.6899999999999996E-2</v>
      </c>
      <c r="NF221" s="40">
        <v>8.5699999999999998E-2</v>
      </c>
      <c r="NG221" s="16">
        <v>6.7199999999999996E-2</v>
      </c>
      <c r="NH221" s="16"/>
      <c r="NI221" s="16"/>
      <c r="NJ221" s="16"/>
      <c r="NK221" s="16"/>
      <c r="NL221" s="16"/>
      <c r="NM221" s="16"/>
      <c r="NN221" s="16"/>
      <c r="NO221" s="16"/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03">
        <v>6.2199999999999998E-2</v>
      </c>
      <c r="NF222" s="16">
        <v>6.2100000000000002E-2</v>
      </c>
      <c r="NG222" s="40">
        <v>6.4399999999999999E-2</v>
      </c>
      <c r="NH222" s="40"/>
      <c r="NI222" s="40"/>
      <c r="NJ222" s="40"/>
      <c r="NK222" s="40"/>
      <c r="NL222" s="40"/>
      <c r="NM222" s="40"/>
      <c r="NN222" s="40"/>
      <c r="NO222" s="40"/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05">
        <v>2.1499999999999998E-2</v>
      </c>
      <c r="NF223" s="86">
        <v>8.6999999999999994E-3</v>
      </c>
      <c r="NG223" s="22">
        <v>1.38E-2</v>
      </c>
      <c r="NH223" s="22"/>
      <c r="NI223" s="22"/>
      <c r="NJ223" s="22"/>
      <c r="NK223" s="22"/>
      <c r="NL223" s="22"/>
      <c r="NM223" s="22"/>
      <c r="NN223" s="22"/>
      <c r="NO223" s="22"/>
      <c r="NP223" s="22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02">
        <v>2.01E-2</v>
      </c>
      <c r="NF224" s="22">
        <v>5.8999999999999999E-3</v>
      </c>
      <c r="NG224" s="34">
        <v>5.1999999999999998E-3</v>
      </c>
      <c r="NH224" s="34"/>
      <c r="NI224" s="34"/>
      <c r="NJ224" s="34"/>
      <c r="NK224" s="34"/>
      <c r="NL224" s="34"/>
      <c r="NM224" s="34"/>
      <c r="NN224" s="34"/>
      <c r="NO224" s="34"/>
      <c r="NP224" s="34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06">
        <v>-1.5100000000000001E-2</v>
      </c>
      <c r="NF225" s="34">
        <v>5.4000000000000003E-3</v>
      </c>
      <c r="NG225" s="86">
        <v>2.5999999999999999E-3</v>
      </c>
      <c r="NH225" s="86"/>
      <c r="NI225" s="86"/>
      <c r="NJ225" s="86"/>
      <c r="NK225" s="86"/>
      <c r="NL225" s="86"/>
      <c r="NM225" s="86"/>
      <c r="NN225" s="86"/>
      <c r="NO225" s="86"/>
      <c r="NP225" s="86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04">
        <v>-2.8000000000000001E-2</v>
      </c>
      <c r="NF226" s="30">
        <v>-2.58E-2</v>
      </c>
      <c r="NG226" s="30">
        <v>-2.1999999999999999E-2</v>
      </c>
      <c r="NH226" s="30"/>
      <c r="NI226" s="30"/>
      <c r="NJ226" s="30"/>
      <c r="NK226" s="30"/>
      <c r="NL226" s="30"/>
      <c r="NM226" s="30"/>
      <c r="NN226" s="30"/>
      <c r="NO226" s="30"/>
      <c r="NP226" s="30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01">
        <v>-5.33E-2</v>
      </c>
      <c r="NF227" s="7">
        <v>-5.0299999999999997E-2</v>
      </c>
      <c r="NG227" s="7">
        <v>-5.33E-2</v>
      </c>
      <c r="NH227" s="7"/>
      <c r="NI227" s="7"/>
      <c r="NJ227" s="7"/>
      <c r="NK227" s="7"/>
      <c r="NL227" s="7"/>
      <c r="NM227" s="7"/>
      <c r="NN227" s="7"/>
      <c r="NO227" s="7"/>
      <c r="NP227" s="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99">
        <v>-8.43E-2</v>
      </c>
      <c r="NF228" s="47">
        <v>-9.1700000000000004E-2</v>
      </c>
      <c r="NG228" s="47">
        <v>-7.7899999999999997E-2</v>
      </c>
      <c r="NH228" s="47"/>
      <c r="NI228" s="47"/>
      <c r="NJ228" s="47"/>
      <c r="NK228" s="47"/>
      <c r="NL228" s="47"/>
      <c r="NM228" s="47"/>
      <c r="NN228" s="47"/>
      <c r="NO228" s="47"/>
      <c r="NP228" s="47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10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54">
        <v>9.9000000000000008E-3</v>
      </c>
      <c r="NF230" s="363">
        <v>2.1000000000000001E-2</v>
      </c>
      <c r="NG230" s="442">
        <v>1.38E-2</v>
      </c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63">
        <v>-8.8999999999999999E-3</v>
      </c>
      <c r="NF231" s="463">
        <v>-1.61E-2</v>
      </c>
      <c r="NG231" s="441">
        <v>-2.1299999999999999E-2</v>
      </c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3"/>
      <c r="NF232" s="133"/>
      <c r="NG232" s="364">
        <v>2.64E-2</v>
      </c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3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0">
        <v>81.86</v>
      </c>
      <c r="NF234" s="250">
        <v>82.01</v>
      </c>
      <c r="NG234" s="250">
        <v>122.9</v>
      </c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11" t="s">
        <v>70</v>
      </c>
      <c r="NF235" s="111" t="s">
        <v>70</v>
      </c>
      <c r="NG235" s="116" t="s">
        <v>46</v>
      </c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47">SUM(JU221, -JU228)</f>
        <v>3.9800000000000002E-2</v>
      </c>
      <c r="JV236" s="109">
        <f t="shared" si="647"/>
        <v>4.9100000000000005E-2</v>
      </c>
      <c r="JW236" s="172">
        <f t="shared" si="647"/>
        <v>7.6100000000000001E-2</v>
      </c>
      <c r="JX236" s="142">
        <f t="shared" si="647"/>
        <v>7.5700000000000003E-2</v>
      </c>
      <c r="JY236" s="112">
        <f t="shared" si="647"/>
        <v>6.7900000000000002E-2</v>
      </c>
      <c r="JZ236" s="172">
        <f t="shared" si="647"/>
        <v>7.3399999999999993E-2</v>
      </c>
      <c r="KA236" s="142">
        <f t="shared" si="647"/>
        <v>7.1500000000000008E-2</v>
      </c>
      <c r="KB236" s="114">
        <f t="shared" si="647"/>
        <v>7.0000000000000007E-2</v>
      </c>
      <c r="KC236" s="172">
        <f t="shared" si="647"/>
        <v>0.12809999999999999</v>
      </c>
      <c r="KD236" s="160">
        <f t="shared" si="647"/>
        <v>0.12719999999999998</v>
      </c>
      <c r="KE236" s="112">
        <f t="shared" si="647"/>
        <v>0.12309999999999999</v>
      </c>
      <c r="KF236" s="172">
        <f t="shared" si="647"/>
        <v>0.13159999999999999</v>
      </c>
      <c r="KG236" s="142">
        <f t="shared" si="647"/>
        <v>0.14129999999999998</v>
      </c>
      <c r="KH236" s="201">
        <f t="shared" si="647"/>
        <v>0.13789999999999999</v>
      </c>
      <c r="KI236" s="181">
        <f t="shared" si="647"/>
        <v>0.16699999999999998</v>
      </c>
      <c r="KJ236" s="160">
        <f t="shared" si="647"/>
        <v>0.1905</v>
      </c>
      <c r="KK236" s="201">
        <f t="shared" si="647"/>
        <v>0.19700000000000001</v>
      </c>
      <c r="KL236" s="181">
        <f t="shared" si="647"/>
        <v>0.20849999999999999</v>
      </c>
      <c r="KM236" s="160">
        <f t="shared" si="647"/>
        <v>0.22559999999999999</v>
      </c>
      <c r="KN236" s="201">
        <f t="shared" si="647"/>
        <v>0.2271</v>
      </c>
      <c r="KO236" s="181">
        <f t="shared" si="647"/>
        <v>0.21870000000000001</v>
      </c>
      <c r="KP236" s="160">
        <f t="shared" si="647"/>
        <v>0.21489999999999998</v>
      </c>
      <c r="KQ236" s="201">
        <f t="shared" si="647"/>
        <v>0.2084</v>
      </c>
      <c r="KR236" s="181">
        <f t="shared" si="647"/>
        <v>0.192</v>
      </c>
      <c r="KS236" s="160">
        <f t="shared" ref="KS236:LI236" si="648">SUM(KS221, -KS228)</f>
        <v>0.22800000000000001</v>
      </c>
      <c r="KT236" s="201">
        <f t="shared" si="648"/>
        <v>0.2364</v>
      </c>
      <c r="KU236" s="181">
        <f t="shared" si="648"/>
        <v>0.27249999999999996</v>
      </c>
      <c r="KV236" s="160">
        <f t="shared" si="648"/>
        <v>0.23130000000000001</v>
      </c>
      <c r="KW236" s="201">
        <f t="shared" si="648"/>
        <v>0.23180000000000001</v>
      </c>
      <c r="KX236" s="181">
        <f t="shared" si="648"/>
        <v>0.2414</v>
      </c>
      <c r="KY236" s="160">
        <f t="shared" si="648"/>
        <v>0.247</v>
      </c>
      <c r="KZ236" s="201">
        <f t="shared" si="648"/>
        <v>0.28759999999999997</v>
      </c>
      <c r="LA236" s="181">
        <f t="shared" si="648"/>
        <v>0.26100000000000001</v>
      </c>
      <c r="LB236" s="160">
        <f t="shared" si="648"/>
        <v>0.27879999999999999</v>
      </c>
      <c r="LC236" s="201">
        <f t="shared" si="648"/>
        <v>0.245</v>
      </c>
      <c r="LD236" s="181">
        <f t="shared" si="648"/>
        <v>0.27490000000000003</v>
      </c>
      <c r="LE236" s="138">
        <f t="shared" si="648"/>
        <v>0.29020000000000001</v>
      </c>
      <c r="LF236" s="201">
        <f t="shared" si="648"/>
        <v>0.30280000000000001</v>
      </c>
      <c r="LG236" s="181">
        <f t="shared" si="648"/>
        <v>0.28310000000000002</v>
      </c>
      <c r="LH236" s="147">
        <f t="shared" si="648"/>
        <v>0.24979999999999999</v>
      </c>
      <c r="LI236" s="201">
        <f t="shared" si="648"/>
        <v>0.2732</v>
      </c>
      <c r="LJ236" s="181">
        <f t="shared" ref="LJ236" si="649">SUM(LJ221, -LJ228)</f>
        <v>0.26769999999999999</v>
      </c>
      <c r="LK236" s="160">
        <f t="shared" ref="LK236" si="650">SUM(LK221, -LK228)</f>
        <v>0.28749999999999998</v>
      </c>
      <c r="LL236" s="109">
        <f t="shared" ref="LL236:LU236" si="651">SUM(LL221, -LL228)</f>
        <v>0.28159999999999996</v>
      </c>
      <c r="LM236" s="169">
        <f t="shared" si="651"/>
        <v>0.27479999999999999</v>
      </c>
      <c r="LN236" s="147">
        <f t="shared" si="651"/>
        <v>0.27959999999999996</v>
      </c>
      <c r="LO236" s="114">
        <f t="shared" si="651"/>
        <v>0.30580000000000002</v>
      </c>
      <c r="LP236" s="169">
        <f t="shared" si="651"/>
        <v>0.29799999999999999</v>
      </c>
      <c r="LQ236" s="140">
        <f t="shared" si="651"/>
        <v>0.31509999999999999</v>
      </c>
      <c r="LR236" s="109">
        <f t="shared" si="651"/>
        <v>0.31089999999999995</v>
      </c>
      <c r="LS236" s="173">
        <f t="shared" si="651"/>
        <v>0.33299999999999996</v>
      </c>
      <c r="LT236" s="140">
        <f t="shared" si="651"/>
        <v>0.3196</v>
      </c>
      <c r="LU236" s="114">
        <f t="shared" si="651"/>
        <v>0.32519999999999999</v>
      </c>
      <c r="LV236" s="169">
        <f t="shared" ref="LV236:MB236" si="652">SUM(LV221, -LV228)</f>
        <v>0.31659999999999999</v>
      </c>
      <c r="LW236" s="147">
        <f t="shared" si="652"/>
        <v>0.27929999999999999</v>
      </c>
      <c r="LX236" s="109">
        <f t="shared" si="652"/>
        <v>0.31509999999999999</v>
      </c>
      <c r="LY236" s="169">
        <f t="shared" si="652"/>
        <v>0.31889999999999996</v>
      </c>
      <c r="LZ236" s="147">
        <f t="shared" si="652"/>
        <v>0.3054</v>
      </c>
      <c r="MA236" s="109">
        <f t="shared" si="652"/>
        <v>0.32600000000000001</v>
      </c>
      <c r="MB236" s="169">
        <f t="shared" si="652"/>
        <v>0.34329999999999999</v>
      </c>
      <c r="MC236" s="147">
        <f t="shared" ref="MC236" si="653">SUM(MC221, -MC228)</f>
        <v>0.34719999999999995</v>
      </c>
      <c r="MD236" s="109">
        <f t="shared" ref="MD236" si="654">SUM(MD221, -MD228)</f>
        <v>0.35319999999999996</v>
      </c>
      <c r="ME236" s="169">
        <f t="shared" ref="ME236" si="655">SUM(ME221, -ME228)</f>
        <v>0.3407</v>
      </c>
      <c r="MF236" s="147">
        <f t="shared" ref="MF236" si="656">SUM(MF221, -MF228)</f>
        <v>0.3196</v>
      </c>
      <c r="MG236" s="109">
        <f t="shared" ref="MG236" si="657">SUM(MG221, -MG228)</f>
        <v>0.33240000000000003</v>
      </c>
      <c r="MH236" s="169">
        <f t="shared" ref="MH236" si="658">SUM(MH221, -MH228)</f>
        <v>0.3453</v>
      </c>
      <c r="MI236" s="109">
        <f t="shared" ref="MI236" si="659">SUM(MI221, -MI228)</f>
        <v>0.39239999999999997</v>
      </c>
      <c r="MJ236" s="109">
        <f t="shared" ref="MJ236:MK236" si="660">SUM(MJ221, -MJ228)</f>
        <v>0.42770000000000002</v>
      </c>
      <c r="MK236" s="109">
        <f t="shared" si="660"/>
        <v>0.41979999999999995</v>
      </c>
      <c r="MM236" s="138">
        <f t="shared" ref="MM236:NA236" si="661">SUM(MM221, -MM228)</f>
        <v>1.6300000000000002E-2</v>
      </c>
      <c r="MN236" s="201">
        <f t="shared" si="661"/>
        <v>4.2299999999999997E-2</v>
      </c>
      <c r="MO236" s="173">
        <f t="shared" si="661"/>
        <v>7.4999999999999997E-2</v>
      </c>
      <c r="MP236" s="140">
        <f t="shared" si="661"/>
        <v>7.1500000000000008E-2</v>
      </c>
      <c r="MQ236" s="114">
        <f t="shared" si="661"/>
        <v>7.4399999999999994E-2</v>
      </c>
      <c r="MR236" s="173">
        <f t="shared" si="661"/>
        <v>9.2100000000000001E-2</v>
      </c>
      <c r="MS236" s="140">
        <f t="shared" si="661"/>
        <v>0.13200000000000001</v>
      </c>
      <c r="MT236" s="201">
        <f t="shared" si="661"/>
        <v>0.13120000000000001</v>
      </c>
      <c r="MU236" s="181">
        <f t="shared" si="661"/>
        <v>0.11629999999999999</v>
      </c>
      <c r="MV236" s="140">
        <f t="shared" si="661"/>
        <v>0.11510000000000001</v>
      </c>
      <c r="MW236" s="114">
        <f t="shared" si="661"/>
        <v>0.1144</v>
      </c>
      <c r="MX236" s="181">
        <f t="shared" si="661"/>
        <v>0.11649999999999999</v>
      </c>
      <c r="MY236" s="160">
        <f t="shared" si="661"/>
        <v>0.1249</v>
      </c>
      <c r="MZ236" s="201">
        <f t="shared" si="661"/>
        <v>0.12920000000000001</v>
      </c>
      <c r="NA236" s="173">
        <f t="shared" si="661"/>
        <v>0.155</v>
      </c>
      <c r="NB236" s="140">
        <f>SUM(NB221, -NB228)</f>
        <v>0.16570000000000001</v>
      </c>
      <c r="NC236" s="114">
        <f>SUM(NC221, -NC228)</f>
        <v>0.1608</v>
      </c>
      <c r="ND236" s="173">
        <f>SUM(ND221, -ND228)</f>
        <v>0.14679999999999999</v>
      </c>
      <c r="NE236" s="114">
        <f>SUM(NE221, -NE228)</f>
        <v>0.16120000000000001</v>
      </c>
      <c r="NF236" s="114">
        <f>SUM(NF221, -NF228)</f>
        <v>0.1774</v>
      </c>
      <c r="NG236" s="240">
        <f>SUM(NG221, -NG228)</f>
        <v>0.14510000000000001</v>
      </c>
      <c r="NH236" s="6">
        <f>SUM(NH224, -NH227)</f>
        <v>0</v>
      </c>
      <c r="NI236" s="6">
        <f>SUM(NI224, -NI227)</f>
        <v>0</v>
      </c>
      <c r="NJ236" s="6">
        <f>SUM(NJ224, -NJ227)</f>
        <v>0</v>
      </c>
      <c r="NK236" s="6">
        <f>SUM(NK224, -NK227)</f>
        <v>0</v>
      </c>
      <c r="NL236" s="6">
        <f>SUM(NL224, -NL227)</f>
        <v>0</v>
      </c>
      <c r="NM236" s="6">
        <f>SUM(NM224, -NM227)</f>
        <v>0</v>
      </c>
      <c r="NN236" s="6">
        <f>SUM(NN224, -NN227)</f>
        <v>0</v>
      </c>
      <c r="NO236" s="6">
        <f>SUM(NO224, -NO227)</f>
        <v>0</v>
      </c>
      <c r="NP236" s="6">
        <f>SUM(NP224, -NP227)</f>
        <v>0</v>
      </c>
      <c r="NQ236" s="6">
        <f t="shared" ref="NQ236:OX236" si="662">SUM(NQ221, -NQ228)</f>
        <v>0</v>
      </c>
      <c r="NR236" s="6">
        <f t="shared" si="662"/>
        <v>0</v>
      </c>
      <c r="NS236" s="6">
        <f t="shared" si="662"/>
        <v>0</v>
      </c>
      <c r="NT236" s="6">
        <f t="shared" si="662"/>
        <v>0</v>
      </c>
      <c r="NU236" s="6">
        <f t="shared" si="662"/>
        <v>0</v>
      </c>
      <c r="NV236" s="6">
        <f t="shared" si="662"/>
        <v>0</v>
      </c>
      <c r="NW236" s="6">
        <f t="shared" si="662"/>
        <v>0</v>
      </c>
      <c r="NX236" s="6">
        <f t="shared" si="662"/>
        <v>0</v>
      </c>
      <c r="NY236" s="6">
        <f t="shared" si="662"/>
        <v>0</v>
      </c>
      <c r="NZ236" s="6">
        <f t="shared" si="662"/>
        <v>0</v>
      </c>
      <c r="OA236" s="6">
        <f t="shared" si="662"/>
        <v>0</v>
      </c>
      <c r="OB236" s="6">
        <f t="shared" si="662"/>
        <v>0</v>
      </c>
      <c r="OC236" s="6">
        <f t="shared" si="662"/>
        <v>0</v>
      </c>
      <c r="OD236" s="6">
        <f t="shared" si="662"/>
        <v>0</v>
      </c>
      <c r="OE236" s="6">
        <f t="shared" si="662"/>
        <v>0</v>
      </c>
      <c r="OF236" s="6">
        <f t="shared" si="662"/>
        <v>0</v>
      </c>
      <c r="OG236" s="6">
        <f t="shared" si="662"/>
        <v>0</v>
      </c>
      <c r="OH236" s="6">
        <f t="shared" si="662"/>
        <v>0</v>
      </c>
      <c r="OI236" s="6">
        <f t="shared" si="662"/>
        <v>0</v>
      </c>
      <c r="OJ236" s="6">
        <f t="shared" si="662"/>
        <v>0</v>
      </c>
      <c r="OK236" s="6">
        <f t="shared" si="662"/>
        <v>0</v>
      </c>
      <c r="OL236" s="6">
        <f t="shared" si="662"/>
        <v>0</v>
      </c>
      <c r="OM236" s="6">
        <f t="shared" si="662"/>
        <v>0</v>
      </c>
      <c r="ON236" s="6">
        <f t="shared" si="662"/>
        <v>0</v>
      </c>
      <c r="OO236" s="6">
        <f t="shared" si="662"/>
        <v>0</v>
      </c>
      <c r="OP236" s="6">
        <f t="shared" si="662"/>
        <v>0</v>
      </c>
      <c r="OQ236" s="6">
        <f t="shared" si="662"/>
        <v>0</v>
      </c>
      <c r="OR236" s="6">
        <f t="shared" si="662"/>
        <v>0</v>
      </c>
      <c r="OS236" s="6">
        <f t="shared" si="662"/>
        <v>0</v>
      </c>
      <c r="OT236" s="6">
        <f t="shared" si="662"/>
        <v>0</v>
      </c>
      <c r="OU236" s="6">
        <f t="shared" si="662"/>
        <v>0</v>
      </c>
      <c r="OV236" s="6">
        <f t="shared" si="662"/>
        <v>0</v>
      </c>
      <c r="OW236" s="6">
        <f t="shared" si="662"/>
        <v>0</v>
      </c>
      <c r="OX236" s="6">
        <f t="shared" si="662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16" t="s">
        <v>46</v>
      </c>
      <c r="NF237" s="116" t="s">
        <v>46</v>
      </c>
      <c r="NG237" s="111" t="s">
        <v>70</v>
      </c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63">SUM(JU222, -JU228)</f>
        <v>3.6299999999999999E-2</v>
      </c>
      <c r="JV238" s="112">
        <f t="shared" si="663"/>
        <v>4.9000000000000002E-2</v>
      </c>
      <c r="JW238" s="169">
        <f t="shared" si="663"/>
        <v>7.5499999999999998E-2</v>
      </c>
      <c r="JX238" s="147">
        <f t="shared" si="663"/>
        <v>6.8199999999999997E-2</v>
      </c>
      <c r="JY238" s="109">
        <f t="shared" si="663"/>
        <v>5.5900000000000005E-2</v>
      </c>
      <c r="JZ238" s="169">
        <f t="shared" si="663"/>
        <v>7.0800000000000002E-2</v>
      </c>
      <c r="KA238" s="140">
        <f t="shared" si="663"/>
        <v>6.9599999999999995E-2</v>
      </c>
      <c r="KB238" s="201">
        <f t="shared" si="663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64">SUM(KE222, -KE228)</f>
        <v>0.11349999999999999</v>
      </c>
      <c r="KF238" s="181">
        <f t="shared" si="664"/>
        <v>0.11840000000000001</v>
      </c>
      <c r="KG238" s="160">
        <f t="shared" si="664"/>
        <v>0.1134</v>
      </c>
      <c r="KH238" s="112">
        <f t="shared" si="664"/>
        <v>0.12959999999999999</v>
      </c>
      <c r="KI238" s="172">
        <f t="shared" si="664"/>
        <v>0.128</v>
      </c>
      <c r="KJ238" s="142">
        <f t="shared" si="664"/>
        <v>0.13300000000000001</v>
      </c>
      <c r="KK238" s="114">
        <f t="shared" ref="KK238:KQ238" si="665">SUM(KK221, -KK227)</f>
        <v>0.1295</v>
      </c>
      <c r="KL238" s="170">
        <f t="shared" si="665"/>
        <v>0.14269999999999999</v>
      </c>
      <c r="KM238" s="138">
        <f t="shared" si="665"/>
        <v>0.17369999999999999</v>
      </c>
      <c r="KN238" s="110">
        <f t="shared" si="665"/>
        <v>0.17560000000000001</v>
      </c>
      <c r="KO238" s="170">
        <f t="shared" si="665"/>
        <v>0.16739999999999999</v>
      </c>
      <c r="KP238" s="138">
        <f t="shared" si="665"/>
        <v>0.15839999999999999</v>
      </c>
      <c r="KQ238" s="110">
        <f t="shared" si="665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66">SUM(KW221, -KW227)</f>
        <v>0.21610000000000001</v>
      </c>
      <c r="KX238" s="170">
        <f t="shared" si="666"/>
        <v>0.22110000000000002</v>
      </c>
      <c r="KY238" s="138">
        <f t="shared" si="666"/>
        <v>0.23049999999999998</v>
      </c>
      <c r="KZ238" s="110">
        <f t="shared" si="666"/>
        <v>0.26900000000000002</v>
      </c>
      <c r="LA238" s="170">
        <f t="shared" si="666"/>
        <v>0.24309999999999998</v>
      </c>
      <c r="LB238" s="138">
        <f t="shared" si="666"/>
        <v>0.26890000000000003</v>
      </c>
      <c r="LC238" s="110">
        <f t="shared" si="666"/>
        <v>0.24470000000000003</v>
      </c>
      <c r="LD238" s="170">
        <f t="shared" si="666"/>
        <v>0.2651</v>
      </c>
      <c r="LE238" s="160">
        <f t="shared" si="666"/>
        <v>0.28539999999999999</v>
      </c>
      <c r="LF238" s="110">
        <f t="shared" si="666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67">SUM(LR222, -LR228)</f>
        <v>0.30909999999999999</v>
      </c>
      <c r="LS238" s="169">
        <f t="shared" si="667"/>
        <v>0.33079999999999998</v>
      </c>
      <c r="LT238" s="147">
        <f t="shared" si="667"/>
        <v>0.31599999999999995</v>
      </c>
      <c r="LU238" s="109">
        <f t="shared" si="667"/>
        <v>0.31709999999999999</v>
      </c>
      <c r="LV238" s="173">
        <f t="shared" si="667"/>
        <v>0.30920000000000003</v>
      </c>
      <c r="LW238" s="140">
        <f t="shared" si="667"/>
        <v>0.27749999999999997</v>
      </c>
      <c r="LX238" s="114">
        <f t="shared" si="667"/>
        <v>0.29779999999999995</v>
      </c>
      <c r="LY238" s="173">
        <f t="shared" ref="LY238:LZ238" si="668">SUM(LY222, -LY228)</f>
        <v>0.31440000000000001</v>
      </c>
      <c r="LZ238" s="140">
        <f t="shared" si="668"/>
        <v>0.29680000000000001</v>
      </c>
      <c r="MA238" s="114">
        <f t="shared" ref="MA238:MB238" si="669">SUM(MA222, -MA228)</f>
        <v>0.30520000000000003</v>
      </c>
      <c r="MB238" s="173">
        <f t="shared" si="669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70">SUM(MR221, -MR227)</f>
        <v>8.2199999999999995E-2</v>
      </c>
      <c r="MS238" s="160">
        <f t="shared" si="670"/>
        <v>0.11650000000000001</v>
      </c>
      <c r="MT238" s="114">
        <f t="shared" si="670"/>
        <v>0.1268</v>
      </c>
      <c r="MU238" s="173">
        <f t="shared" si="670"/>
        <v>0.10249999999999999</v>
      </c>
      <c r="MV238" s="160">
        <f t="shared" si="670"/>
        <v>0.1082</v>
      </c>
      <c r="MW238" s="201">
        <f t="shared" si="670"/>
        <v>0.109</v>
      </c>
      <c r="MX238" s="173">
        <f t="shared" si="670"/>
        <v>0.1076</v>
      </c>
      <c r="MY238" s="140">
        <f t="shared" si="670"/>
        <v>0.1079</v>
      </c>
      <c r="MZ238" s="114">
        <f t="shared" si="670"/>
        <v>0.11169999999999999</v>
      </c>
      <c r="NA238" s="181">
        <f t="shared" si="670"/>
        <v>0.1502</v>
      </c>
      <c r="NB238" s="160">
        <f>SUM(NB222, -NB228)</f>
        <v>0.14829999999999999</v>
      </c>
      <c r="NC238" s="240">
        <f>SUM(NC222, -NC228)</f>
        <v>0.1353</v>
      </c>
      <c r="ND238" s="266">
        <f>SUM(ND222, -ND228)</f>
        <v>0.12869999999999998</v>
      </c>
      <c r="NE238" s="240">
        <f>SUM(NE222, -NE228)</f>
        <v>0.14649999999999999</v>
      </c>
      <c r="NF238" s="240">
        <f>SUM(NF222, -NF228)</f>
        <v>0.15379999999999999</v>
      </c>
      <c r="NG238" s="114">
        <f>SUM(NG222, -NG228)</f>
        <v>0.14229999999999998</v>
      </c>
      <c r="NH238" s="6">
        <f>SUM(NH224, -NH228,)</f>
        <v>0</v>
      </c>
      <c r="NI238" s="6">
        <f>SUM(NI222, -NI227)</f>
        <v>0</v>
      </c>
      <c r="NJ238" s="6">
        <f>SUM(NJ224, -NJ228)</f>
        <v>0</v>
      </c>
      <c r="NK238" s="6">
        <f>SUM(NK224, -NK228,)</f>
        <v>0</v>
      </c>
      <c r="NL238" s="6">
        <f>SUM(NL222, -NL227)</f>
        <v>0</v>
      </c>
      <c r="NM238" s="6">
        <f>SUM(NM224, -NM228)</f>
        <v>0</v>
      </c>
      <c r="NN238" s="6">
        <f>SUM(NN224, -NN228,)</f>
        <v>0</v>
      </c>
      <c r="NO238" s="6">
        <f>SUM(NO222, -NO227)</f>
        <v>0</v>
      </c>
      <c r="NP238" s="6">
        <f>SUM(NP224, -NP228)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11" t="s">
        <v>42</v>
      </c>
      <c r="NF239" s="111" t="s">
        <v>42</v>
      </c>
      <c r="NG239" s="116" t="s">
        <v>36</v>
      </c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71">SUM(JU223, -JU228)</f>
        <v>3.6199999999999996E-2</v>
      </c>
      <c r="JV240" s="114">
        <f t="shared" si="671"/>
        <v>4.07E-2</v>
      </c>
      <c r="JW240" s="181">
        <f t="shared" si="671"/>
        <v>6.4699999999999994E-2</v>
      </c>
      <c r="JX240" s="140">
        <f t="shared" si="671"/>
        <v>5.79E-2</v>
      </c>
      <c r="JY240" s="114">
        <f t="shared" si="671"/>
        <v>5.4600000000000003E-2</v>
      </c>
      <c r="JZ240" s="173">
        <f t="shared" si="671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72">SUM(KL221, -KL226)</f>
        <v>0.13269999999999998</v>
      </c>
      <c r="KM240" s="140">
        <f t="shared" si="672"/>
        <v>0.16089999999999999</v>
      </c>
      <c r="KN240" s="114">
        <f t="shared" si="672"/>
        <v>0.14990000000000001</v>
      </c>
      <c r="KO240" s="173">
        <f t="shared" si="672"/>
        <v>0.15259999999999999</v>
      </c>
      <c r="KP240" s="140">
        <f t="shared" si="672"/>
        <v>0.14429999999999998</v>
      </c>
      <c r="KQ240" s="114">
        <f t="shared" si="672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73">SUM(KW222, -KW228)</f>
        <v>0.21529999999999999</v>
      </c>
      <c r="KX240" s="169">
        <f t="shared" si="673"/>
        <v>0.21239999999999998</v>
      </c>
      <c r="KY240" s="147">
        <f t="shared" si="673"/>
        <v>0.22189999999999999</v>
      </c>
      <c r="KZ240" s="109">
        <f t="shared" si="673"/>
        <v>0.24259999999999998</v>
      </c>
      <c r="LA240" s="169">
        <f t="shared" si="673"/>
        <v>0.22889999999999999</v>
      </c>
      <c r="LB240" s="147">
        <f t="shared" si="673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74">SUM(LR221, -LR227)</f>
        <v>0.30579999999999996</v>
      </c>
      <c r="LS240" s="169">
        <f t="shared" si="674"/>
        <v>0.31669999999999998</v>
      </c>
      <c r="LT240" s="147">
        <f t="shared" si="674"/>
        <v>0.31190000000000001</v>
      </c>
      <c r="LU240" s="109">
        <f t="shared" si="674"/>
        <v>0.29499999999999998</v>
      </c>
      <c r="LV240" s="181">
        <f t="shared" si="674"/>
        <v>0.29730000000000001</v>
      </c>
      <c r="LW240" s="160">
        <f t="shared" si="674"/>
        <v>0.27610000000000001</v>
      </c>
      <c r="LX240" s="201">
        <f t="shared" si="674"/>
        <v>0.28920000000000001</v>
      </c>
      <c r="LY240" s="181">
        <f t="shared" ref="LY240:LZ240" si="675">SUM(LY221, -LY227)</f>
        <v>0.28849999999999998</v>
      </c>
      <c r="LZ240" s="160">
        <f t="shared" si="675"/>
        <v>0.27200000000000002</v>
      </c>
      <c r="MA240" s="201">
        <f t="shared" ref="MA240:MB240" si="676">SUM(MA221, -MA227)</f>
        <v>0.28620000000000001</v>
      </c>
      <c r="MB240" s="181">
        <f t="shared" si="676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677">SUM(MW222, -MW228)</f>
        <v>6.7000000000000004E-2</v>
      </c>
      <c r="MX240" s="266">
        <f t="shared" si="677"/>
        <v>0.09</v>
      </c>
      <c r="MY240" s="140">
        <f t="shared" si="677"/>
        <v>9.6500000000000002E-2</v>
      </c>
      <c r="MZ240" s="114">
        <f t="shared" si="677"/>
        <v>9.8400000000000001E-2</v>
      </c>
      <c r="NA240" s="173">
        <f t="shared" si="677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14">
        <f>SUM(NE221, -NE227)</f>
        <v>0.13019999999999998</v>
      </c>
      <c r="NF240" s="114">
        <f>SUM(NF221, -NF227)</f>
        <v>0.13600000000000001</v>
      </c>
      <c r="NG240" s="110">
        <f>SUM(NG221, -NG227)</f>
        <v>0.1205</v>
      </c>
      <c r="NH240" s="6">
        <f>SUM(NH222, -NH227)</f>
        <v>0</v>
      </c>
      <c r="NI240" s="6">
        <f>SUM(NI224, -NI228)</f>
        <v>0</v>
      </c>
      <c r="NJ240" s="6">
        <f>SUM(NJ222, -NJ227)</f>
        <v>0</v>
      </c>
      <c r="NK240" s="6">
        <f>SUM(NK222, -NK227)</f>
        <v>0</v>
      </c>
      <c r="NL240" s="6">
        <f>SUM(NL224, -NL228)</f>
        <v>0</v>
      </c>
      <c r="NM240" s="6">
        <f>SUM(NM222, -NM227)</f>
        <v>0</v>
      </c>
      <c r="NN240" s="6">
        <f>SUM(NN222, -NN227)</f>
        <v>0</v>
      </c>
      <c r="NO240" s="6">
        <f>SUM(NO224, -NO228)</f>
        <v>0</v>
      </c>
      <c r="NP240" s="6">
        <f>SUM(NP222, -NP227)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16" t="s">
        <v>36</v>
      </c>
      <c r="NF241" s="116" t="s">
        <v>36</v>
      </c>
      <c r="NG241" s="111" t="s">
        <v>42</v>
      </c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78">SUM(JU224, -JU228)</f>
        <v>3.61E-2</v>
      </c>
      <c r="JV242" s="201">
        <f t="shared" si="678"/>
        <v>3.15E-2</v>
      </c>
      <c r="JW242" s="173">
        <f t="shared" si="678"/>
        <v>6.3299999999999995E-2</v>
      </c>
      <c r="JX242" s="140">
        <f t="shared" si="678"/>
        <v>4.8399999999999999E-2</v>
      </c>
      <c r="JY242" s="114">
        <f t="shared" si="678"/>
        <v>4.9000000000000002E-2</v>
      </c>
      <c r="JZ242" s="181">
        <f t="shared" si="678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79">SUM(KL222, -KL228)</f>
        <v>0.1235</v>
      </c>
      <c r="KM242" s="142">
        <f t="shared" si="679"/>
        <v>0.1273</v>
      </c>
      <c r="KN242" s="109">
        <f t="shared" si="679"/>
        <v>0.12969999999999998</v>
      </c>
      <c r="KO242" s="169">
        <f t="shared" si="679"/>
        <v>0.14349999999999999</v>
      </c>
      <c r="KP242" s="147">
        <f t="shared" si="679"/>
        <v>0.14229999999999998</v>
      </c>
      <c r="KQ242" s="109">
        <f t="shared" si="679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80">SUM(KT222, -KT227)</f>
        <v>0.17449999999999999</v>
      </c>
      <c r="KU242" s="170">
        <f t="shared" si="680"/>
        <v>0.21190000000000001</v>
      </c>
      <c r="KV242" s="138">
        <f t="shared" si="680"/>
        <v>0.20130000000000001</v>
      </c>
      <c r="KW242" s="110">
        <f t="shared" si="680"/>
        <v>0.1996</v>
      </c>
      <c r="KX242" s="170">
        <f t="shared" si="680"/>
        <v>0.19209999999999999</v>
      </c>
      <c r="KY242" s="138">
        <f t="shared" si="680"/>
        <v>0.2054</v>
      </c>
      <c r="KZ242" s="110">
        <f t="shared" si="680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81">SUM(LL222, -LL227)</f>
        <v>0.255</v>
      </c>
      <c r="LM242" s="169">
        <f t="shared" si="681"/>
        <v>0.24320000000000003</v>
      </c>
      <c r="LN242" s="147">
        <f t="shared" si="681"/>
        <v>0.25270000000000004</v>
      </c>
      <c r="LO242" s="201">
        <f t="shared" si="681"/>
        <v>0.27529999999999999</v>
      </c>
      <c r="LP242" s="169">
        <f t="shared" si="681"/>
        <v>0.27939999999999998</v>
      </c>
      <c r="LQ242" s="160">
        <f t="shared" si="681"/>
        <v>0.29769999999999996</v>
      </c>
      <c r="LR242" s="109">
        <f t="shared" si="681"/>
        <v>0.30399999999999999</v>
      </c>
      <c r="LS242" s="181">
        <f t="shared" si="681"/>
        <v>0.3145</v>
      </c>
      <c r="LT242" s="160">
        <f t="shared" si="681"/>
        <v>0.30830000000000002</v>
      </c>
      <c r="LU242" s="201">
        <f t="shared" si="681"/>
        <v>0.28689999999999999</v>
      </c>
      <c r="LV242" s="169">
        <f t="shared" ref="LV242:MA242" si="682">SUM(LV222, -LV227)</f>
        <v>0.28990000000000005</v>
      </c>
      <c r="LW242" s="147">
        <f t="shared" si="682"/>
        <v>0.27429999999999999</v>
      </c>
      <c r="LX242" s="109">
        <f t="shared" si="682"/>
        <v>0.27190000000000003</v>
      </c>
      <c r="LY242" s="169">
        <f t="shared" si="682"/>
        <v>0.28400000000000003</v>
      </c>
      <c r="LZ242" s="147">
        <f t="shared" si="682"/>
        <v>0.26339999999999997</v>
      </c>
      <c r="MA242" s="109">
        <f t="shared" si="682"/>
        <v>0.26539999999999997</v>
      </c>
      <c r="MB242" s="170">
        <f>SUM(MB221, -MB226)</f>
        <v>0.25750000000000001</v>
      </c>
      <c r="MC242" s="147">
        <f t="shared" ref="MC242:MJ242" si="683">SUM(MC222, -MC227)</f>
        <v>0.27179999999999999</v>
      </c>
      <c r="MD242" s="109">
        <f t="shared" si="683"/>
        <v>0.29600000000000004</v>
      </c>
      <c r="ME242" s="169">
        <f t="shared" si="683"/>
        <v>0.28810000000000002</v>
      </c>
      <c r="MF242" s="147">
        <f t="shared" si="683"/>
        <v>0.27079999999999999</v>
      </c>
      <c r="MG242" s="109">
        <f t="shared" si="683"/>
        <v>0.27690000000000003</v>
      </c>
      <c r="MH242" s="169">
        <f t="shared" si="683"/>
        <v>0.29239999999999999</v>
      </c>
      <c r="MI242" s="109">
        <f t="shared" si="683"/>
        <v>0.30559999999999998</v>
      </c>
      <c r="MJ242" s="109">
        <f t="shared" si="683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10">
        <f>SUM(NE222, -NE227)</f>
        <v>0.11549999999999999</v>
      </c>
      <c r="NF242" s="110">
        <f>SUM(NF222, -NF227)</f>
        <v>0.1124</v>
      </c>
      <c r="NG242" s="114">
        <f>SUM(NG222, -NG227)</f>
        <v>0.1177</v>
      </c>
      <c r="NH242" s="6">
        <f>SUM(NH228, -NH238)</f>
        <v>0</v>
      </c>
      <c r="NI242" s="6">
        <f>SUM(NI228, -NI238)</f>
        <v>0</v>
      </c>
      <c r="NJ242" s="6">
        <f>SUM(NJ228, -NJ238)</f>
        <v>0</v>
      </c>
      <c r="NK242" s="6">
        <f>SUM(NK228, -NK238)</f>
        <v>0</v>
      </c>
      <c r="NL242" s="6">
        <f>SUM(NL228, -NL238)</f>
        <v>0</v>
      </c>
      <c r="NM242" s="6">
        <f>SUM(NM228, -NM238)</f>
        <v>0</v>
      </c>
      <c r="NN242" s="6">
        <f>SUM(NN228, -NN238)</f>
        <v>0</v>
      </c>
      <c r="NO242" s="6">
        <f>SUM(NO228, -NO238)</f>
        <v>0</v>
      </c>
      <c r="NP242" s="6">
        <f>SUM(NP228, -NP238)</f>
        <v>0</v>
      </c>
      <c r="NQ242" s="6">
        <f t="shared" ref="NQ242:OX242" si="684">SUM(NQ227, -NQ238)</f>
        <v>0</v>
      </c>
      <c r="NR242" s="6">
        <f t="shared" si="684"/>
        <v>0</v>
      </c>
      <c r="NS242" s="6">
        <f t="shared" si="684"/>
        <v>0</v>
      </c>
      <c r="NT242" s="6">
        <f t="shared" si="684"/>
        <v>0</v>
      </c>
      <c r="NU242" s="6">
        <f t="shared" si="684"/>
        <v>0</v>
      </c>
      <c r="NV242" s="6">
        <f t="shared" si="684"/>
        <v>0</v>
      </c>
      <c r="NW242" s="6">
        <f t="shared" si="684"/>
        <v>0</v>
      </c>
      <c r="NX242" s="6">
        <f t="shared" si="684"/>
        <v>0</v>
      </c>
      <c r="NY242" s="6">
        <f t="shared" si="684"/>
        <v>0</v>
      </c>
      <c r="NZ242" s="6">
        <f t="shared" si="684"/>
        <v>0</v>
      </c>
      <c r="OA242" s="6">
        <f t="shared" si="684"/>
        <v>0</v>
      </c>
      <c r="OB242" s="6">
        <f t="shared" si="684"/>
        <v>0</v>
      </c>
      <c r="OC242" s="6">
        <f t="shared" si="684"/>
        <v>0</v>
      </c>
      <c r="OD242" s="6">
        <f t="shared" si="684"/>
        <v>0</v>
      </c>
      <c r="OE242" s="6">
        <f t="shared" si="684"/>
        <v>0</v>
      </c>
      <c r="OF242" s="6">
        <f t="shared" si="684"/>
        <v>0</v>
      </c>
      <c r="OG242" s="6">
        <f t="shared" si="684"/>
        <v>0</v>
      </c>
      <c r="OH242" s="6">
        <f t="shared" si="684"/>
        <v>0</v>
      </c>
      <c r="OI242" s="6">
        <f t="shared" si="684"/>
        <v>0</v>
      </c>
      <c r="OJ242" s="6">
        <f t="shared" si="684"/>
        <v>0</v>
      </c>
      <c r="OK242" s="6">
        <f t="shared" si="684"/>
        <v>0</v>
      </c>
      <c r="OL242" s="6">
        <f t="shared" si="684"/>
        <v>0</v>
      </c>
      <c r="OM242" s="6">
        <f t="shared" si="684"/>
        <v>0</v>
      </c>
      <c r="ON242" s="6">
        <f t="shared" si="684"/>
        <v>0</v>
      </c>
      <c r="OO242" s="6">
        <f t="shared" si="684"/>
        <v>0</v>
      </c>
      <c r="OP242" s="6">
        <f t="shared" si="684"/>
        <v>0</v>
      </c>
      <c r="OQ242" s="6">
        <f t="shared" si="684"/>
        <v>0</v>
      </c>
      <c r="OR242" s="6">
        <f t="shared" si="684"/>
        <v>0</v>
      </c>
      <c r="OS242" s="6">
        <f t="shared" si="684"/>
        <v>0</v>
      </c>
      <c r="OT242" s="6">
        <f t="shared" si="684"/>
        <v>0</v>
      </c>
      <c r="OU242" s="6">
        <f t="shared" si="684"/>
        <v>0</v>
      </c>
      <c r="OV242" s="6">
        <f t="shared" si="684"/>
        <v>0</v>
      </c>
      <c r="OW242" s="6">
        <f t="shared" si="684"/>
        <v>0</v>
      </c>
      <c r="OX242" s="6">
        <f t="shared" si="684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62" t="s">
        <v>67</v>
      </c>
      <c r="NF243" s="111" t="s">
        <v>65</v>
      </c>
      <c r="NG243" s="182" t="s">
        <v>52</v>
      </c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685">LINEST(B245:B246)</f>
        <v>1.9700000000000002E-2</v>
      </c>
      <c r="C244" s="505">
        <f t="shared" si="685"/>
        <v>6.7400000000000002E-2</v>
      </c>
      <c r="D244" s="505">
        <f t="shared" si="685"/>
        <v>0.1079</v>
      </c>
      <c r="E244" s="505">
        <f t="shared" si="685"/>
        <v>0.23270000000000002</v>
      </c>
      <c r="F244" s="505">
        <f t="shared" si="685"/>
        <v>0.2214000000000001</v>
      </c>
      <c r="G244" s="505">
        <f t="shared" si="685"/>
        <v>0.1736</v>
      </c>
      <c r="H244" s="505">
        <f t="shared" si="685"/>
        <v>0.13630000000000003</v>
      </c>
      <c r="I244" s="505">
        <f t="shared" si="685"/>
        <v>0.10050000000000005</v>
      </c>
      <c r="J244" s="505">
        <f t="shared" si="685"/>
        <v>-2.1600000000000001E-2</v>
      </c>
      <c r="K244" s="505">
        <f t="shared" si="685"/>
        <v>-2.930000000000002E-2</v>
      </c>
      <c r="L244" s="505">
        <f t="shared" si="685"/>
        <v>-3.1600000000000017E-2</v>
      </c>
      <c r="M244" s="505">
        <f t="shared" si="685"/>
        <v>-8.1000000000000016E-2</v>
      </c>
      <c r="N244" s="505">
        <f t="shared" si="685"/>
        <v>-7.0900000000000032E-2</v>
      </c>
      <c r="O244" s="505">
        <f t="shared" si="685"/>
        <v>-6.8999999999999978E-2</v>
      </c>
      <c r="P244" s="505">
        <f t="shared" si="685"/>
        <v>-8.0299999999999983E-2</v>
      </c>
      <c r="Q244" s="505">
        <f t="shared" si="685"/>
        <v>-0.11219999999999999</v>
      </c>
      <c r="R244" s="505">
        <f t="shared" si="685"/>
        <v>-0.12420000000000002</v>
      </c>
      <c r="S244" s="505">
        <f t="shared" si="685"/>
        <v>-7.2000000000000036E-2</v>
      </c>
      <c r="T244" s="505">
        <f t="shared" si="685"/>
        <v>-6.1199999999999997E-2</v>
      </c>
      <c r="U244" s="505">
        <f t="shared" si="685"/>
        <v>-8.7099999999999997E-2</v>
      </c>
      <c r="V244" s="505">
        <f t="shared" si="685"/>
        <v>-0.11320000000000004</v>
      </c>
      <c r="W244" s="505">
        <f t="shared" si="685"/>
        <v>-0.13910000000000006</v>
      </c>
      <c r="X244" s="505">
        <f t="shared" si="685"/>
        <v>-0.15460000000000002</v>
      </c>
      <c r="Y244" s="505">
        <f t="shared" si="685"/>
        <v>-0.1547</v>
      </c>
      <c r="Z244" s="505">
        <f t="shared" si="685"/>
        <v>-9.7100000000000047E-2</v>
      </c>
      <c r="AA244" s="505">
        <f t="shared" si="685"/>
        <v>-0.10930000000000002</v>
      </c>
      <c r="AB244" s="505">
        <f t="shared" si="685"/>
        <v>-0.11420000000000005</v>
      </c>
      <c r="AC244" s="505">
        <f t="shared" si="685"/>
        <v>-0.17460000000000003</v>
      </c>
      <c r="AD244" s="505">
        <f t="shared" si="685"/>
        <v>-0.12469999999999999</v>
      </c>
      <c r="AE244" s="505">
        <f t="shared" si="685"/>
        <v>-0.15630000000000002</v>
      </c>
      <c r="AF244" s="505">
        <f t="shared" si="685"/>
        <v>-0.16320000000000001</v>
      </c>
      <c r="AG244" s="505">
        <f t="shared" si="685"/>
        <v>-0.14269999999999999</v>
      </c>
      <c r="AH244" s="505">
        <f t="shared" ref="AH244:BM244" si="686">LINEST(AH245:AH246)</f>
        <v>-0.15650000000000003</v>
      </c>
      <c r="AI244" s="505">
        <f t="shared" si="686"/>
        <v>-0.12040000000000005</v>
      </c>
      <c r="AJ244" s="505">
        <f t="shared" si="686"/>
        <v>-0.13590000000000002</v>
      </c>
      <c r="AK244" s="505">
        <f t="shared" si="686"/>
        <v>-0.1974000000000001</v>
      </c>
      <c r="AL244" s="505">
        <f t="shared" si="686"/>
        <v>-0.20940000000000006</v>
      </c>
      <c r="AM244" s="505">
        <f t="shared" si="686"/>
        <v>-0.22120000000000012</v>
      </c>
      <c r="AN244" s="505">
        <f t="shared" si="686"/>
        <v>-0.2045000000000001</v>
      </c>
      <c r="AO244" s="505">
        <f t="shared" si="686"/>
        <v>-0.20030000000000001</v>
      </c>
      <c r="AP244" s="505">
        <f t="shared" si="686"/>
        <v>-0.18330000000000005</v>
      </c>
      <c r="AQ244" s="505">
        <f t="shared" si="686"/>
        <v>-0.19660000000000002</v>
      </c>
      <c r="AR244" s="505">
        <f t="shared" si="686"/>
        <v>-0.1467</v>
      </c>
      <c r="AS244" s="505">
        <f t="shared" si="686"/>
        <v>-0.15310000000000007</v>
      </c>
      <c r="AT244" s="505">
        <f t="shared" si="686"/>
        <v>-0.13240000000000002</v>
      </c>
      <c r="AU244" s="505">
        <f t="shared" si="686"/>
        <v>-0.16900000000000001</v>
      </c>
      <c r="AV244" s="505">
        <f t="shared" si="686"/>
        <v>-0.17069999999999999</v>
      </c>
      <c r="AW244" s="505">
        <f t="shared" si="686"/>
        <v>-0.17089999999999997</v>
      </c>
      <c r="AX244" s="505">
        <f t="shared" si="686"/>
        <v>-0.1353</v>
      </c>
      <c r="AY244" s="505">
        <f t="shared" si="686"/>
        <v>-0.14000000000000007</v>
      </c>
      <c r="AZ244" s="505">
        <f t="shared" si="686"/>
        <v>-0.11770000000000004</v>
      </c>
      <c r="BA244" s="505">
        <f t="shared" si="686"/>
        <v>-0.13740000000000005</v>
      </c>
      <c r="BB244" s="505">
        <f t="shared" si="686"/>
        <v>-0.15740000000000004</v>
      </c>
      <c r="BC244" s="505">
        <f t="shared" si="686"/>
        <v>-0.20770000000000011</v>
      </c>
      <c r="BD244" s="505">
        <f t="shared" si="686"/>
        <v>-0.20430000000000009</v>
      </c>
      <c r="BE244" s="505">
        <f t="shared" si="686"/>
        <v>-0.19500000000000001</v>
      </c>
      <c r="BF244" s="505">
        <f t="shared" si="686"/>
        <v>-0.17849999999999999</v>
      </c>
      <c r="BG244" s="505">
        <f t="shared" si="686"/>
        <v>-0.16639999999999996</v>
      </c>
      <c r="BH244" s="505">
        <f t="shared" si="686"/>
        <v>-0.18679999999999999</v>
      </c>
      <c r="BI244" s="505">
        <f t="shared" si="686"/>
        <v>-0.16540000000000002</v>
      </c>
      <c r="BJ244" s="505">
        <f t="shared" si="686"/>
        <v>-0.20630000000000001</v>
      </c>
      <c r="BK244" s="505">
        <f t="shared" si="686"/>
        <v>-0.2162</v>
      </c>
      <c r="BL244" s="505">
        <f t="shared" si="686"/>
        <v>-0.24650000000000011</v>
      </c>
      <c r="BM244" s="505">
        <f t="shared" si="686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687">LINEST(BT245:BT246)</f>
        <v>-2.6200000000000005E-2</v>
      </c>
      <c r="BU244" s="505">
        <f t="shared" si="687"/>
        <v>-1.49E-2</v>
      </c>
      <c r="BV244" s="505">
        <f t="shared" si="687"/>
        <v>1.5700000000000002E-2</v>
      </c>
      <c r="BW244" s="505">
        <f t="shared" si="687"/>
        <v>3.1099999999999999E-2</v>
      </c>
      <c r="BX244" s="505">
        <f t="shared" si="687"/>
        <v>1.8099999999999995E-2</v>
      </c>
      <c r="BY244" s="505">
        <f t="shared" si="687"/>
        <v>2.5100000000000001E-2</v>
      </c>
      <c r="BZ244" s="505">
        <f t="shared" si="687"/>
        <v>6.0300000000000013E-2</v>
      </c>
      <c r="CA244" s="505">
        <f t="shared" si="687"/>
        <v>5.7700000000000022E-2</v>
      </c>
      <c r="CB244" s="505">
        <f t="shared" si="687"/>
        <v>4.1700000000000001E-2</v>
      </c>
      <c r="CC244" s="505">
        <f t="shared" si="687"/>
        <v>-8.3500000000000005E-2</v>
      </c>
      <c r="CD244" s="505">
        <f t="shared" si="687"/>
        <v>-7.9900000000000013E-2</v>
      </c>
      <c r="CE244" s="505">
        <f t="shared" si="687"/>
        <v>-9.2600000000000002E-2</v>
      </c>
      <c r="CF244" s="505">
        <f t="shared" si="687"/>
        <v>-0.1024</v>
      </c>
      <c r="CG244" s="505">
        <f t="shared" si="687"/>
        <v>-0.10410000000000004</v>
      </c>
      <c r="CH244" s="505">
        <f t="shared" si="687"/>
        <v>-0.10620000000000004</v>
      </c>
      <c r="CI244" s="505">
        <f t="shared" si="687"/>
        <v>-0.12859999999999999</v>
      </c>
      <c r="CJ244" s="505">
        <f t="shared" si="687"/>
        <v>-0.13050000000000006</v>
      </c>
      <c r="CK244" s="505">
        <f t="shared" si="687"/>
        <v>-0.12440000000000005</v>
      </c>
      <c r="CL244" s="505">
        <f t="shared" si="687"/>
        <v>-9.4100000000000059E-2</v>
      </c>
      <c r="CM244" s="505">
        <f t="shared" si="687"/>
        <v>-0.1033</v>
      </c>
      <c r="CN244" s="505">
        <f t="shared" si="687"/>
        <v>-0.10300000000000002</v>
      </c>
      <c r="CO244" s="505">
        <f t="shared" si="687"/>
        <v>-6.500000000000003E-2</v>
      </c>
      <c r="CP244" s="505">
        <f t="shared" si="687"/>
        <v>-6.7500000000000032E-2</v>
      </c>
      <c r="CQ244" s="505">
        <f t="shared" si="687"/>
        <v>-5.7400000000000007E-2</v>
      </c>
      <c r="CR244" s="505">
        <f t="shared" si="687"/>
        <v>-1.0100000000000005E-2</v>
      </c>
      <c r="CS244" s="505">
        <f t="shared" si="687"/>
        <v>-1.9000000000000003E-2</v>
      </c>
      <c r="CT244" s="505">
        <f t="shared" si="687"/>
        <v>-2.420000000000002E-2</v>
      </c>
      <c r="CU244" s="505">
        <f t="shared" si="687"/>
        <v>2.3100000000000006E-2</v>
      </c>
      <c r="CV244" s="505">
        <f t="shared" si="687"/>
        <v>-5.0000000000000066E-4</v>
      </c>
      <c r="CW244" s="505">
        <f t="shared" si="687"/>
        <v>-4.0699999999999993E-2</v>
      </c>
      <c r="CX244" s="505">
        <f t="shared" si="687"/>
        <v>-7.1600000000000025E-2</v>
      </c>
      <c r="CY244" s="505">
        <f t="shared" si="687"/>
        <v>-2.8600000000000007E-2</v>
      </c>
      <c r="CZ244" s="505">
        <f t="shared" ref="CZ244:DZ244" si="688">LINEST(CZ245:CZ246)</f>
        <v>-3.2000000000000028E-3</v>
      </c>
      <c r="DA244" s="505">
        <f t="shared" si="688"/>
        <v>1.9199999999999995E-2</v>
      </c>
      <c r="DB244" s="505">
        <f t="shared" si="688"/>
        <v>2.7499999999999997E-2</v>
      </c>
      <c r="DC244" s="505">
        <f t="shared" si="688"/>
        <v>-4.9999999999999351E-4</v>
      </c>
      <c r="DD244" s="505">
        <f t="shared" si="688"/>
        <v>-1.7300000000000006E-2</v>
      </c>
      <c r="DE244" s="505">
        <f t="shared" si="688"/>
        <v>-1.3600000000000008E-2</v>
      </c>
      <c r="DF244" s="505">
        <f t="shared" si="688"/>
        <v>3.6600000000000001E-2</v>
      </c>
      <c r="DG244" s="505">
        <f t="shared" si="688"/>
        <v>5.7600000000000005E-2</v>
      </c>
      <c r="DH244" s="505">
        <f t="shared" si="688"/>
        <v>4.5700000000000005E-2</v>
      </c>
      <c r="DI244" s="505">
        <f t="shared" si="688"/>
        <v>5.5300000000000002E-2</v>
      </c>
      <c r="DJ244" s="505">
        <f t="shared" si="688"/>
        <v>-1.2999999999999958E-3</v>
      </c>
      <c r="DK244" s="505">
        <f t="shared" si="688"/>
        <v>-1.5400000000000013E-2</v>
      </c>
      <c r="DL244" s="505">
        <f t="shared" si="688"/>
        <v>-3.6400000000000002E-2</v>
      </c>
      <c r="DM244" s="505">
        <f t="shared" si="688"/>
        <v>-6.8999999999999929E-3</v>
      </c>
      <c r="DN244" s="505">
        <f t="shared" si="688"/>
        <v>2.2999999999999965E-3</v>
      </c>
      <c r="DO244" s="505">
        <f t="shared" si="688"/>
        <v>1.2999999999999958E-3</v>
      </c>
      <c r="DP244" s="505">
        <f t="shared" si="688"/>
        <v>5.9500000000000011E-2</v>
      </c>
      <c r="DQ244" s="505">
        <f t="shared" si="688"/>
        <v>7.9900000000000013E-2</v>
      </c>
      <c r="DR244" s="505">
        <f t="shared" si="688"/>
        <v>5.2300000000000013E-2</v>
      </c>
      <c r="DS244" s="505">
        <f t="shared" si="688"/>
        <v>4.7800000000000016E-2</v>
      </c>
      <c r="DT244" s="505">
        <f t="shared" si="688"/>
        <v>6.6700000000000023E-2</v>
      </c>
      <c r="DU244" s="505">
        <f t="shared" si="688"/>
        <v>5.2100000000000007E-2</v>
      </c>
      <c r="DV244" s="505">
        <f t="shared" si="688"/>
        <v>2.9900000000000006E-2</v>
      </c>
      <c r="DW244" s="505">
        <f t="shared" si="688"/>
        <v>4.8600000000000004E-2</v>
      </c>
      <c r="DX244" s="505">
        <f t="shared" si="688"/>
        <v>2.9400000000000009E-2</v>
      </c>
      <c r="DY244" s="505">
        <f t="shared" si="688"/>
        <v>3.9800000000000002E-2</v>
      </c>
      <c r="DZ244" s="505">
        <f t="shared" si="688"/>
        <v>3.4600000000000006E-2</v>
      </c>
      <c r="EN244" s="8" t="s">
        <v>126</v>
      </c>
      <c r="EO244" s="505">
        <f t="shared" ref="EO244:FT244" si="689">LINEST(EO245:EO246)</f>
        <v>-3.4200000000000001E-2</v>
      </c>
      <c r="EP244" s="505">
        <f t="shared" si="689"/>
        <v>-5.7700000000000022E-2</v>
      </c>
      <c r="EQ244" s="505">
        <f t="shared" si="689"/>
        <v>-2.46E-2</v>
      </c>
      <c r="ER244" s="505">
        <f t="shared" si="689"/>
        <v>-3.8500000000000006E-2</v>
      </c>
      <c r="ES244" s="505">
        <f t="shared" si="689"/>
        <v>-3.9599999999999996E-2</v>
      </c>
      <c r="ET244" s="505">
        <f t="shared" si="689"/>
        <v>-3.3500000000000002E-2</v>
      </c>
      <c r="EU244" s="505">
        <f t="shared" si="689"/>
        <v>-2.7300000000000008E-2</v>
      </c>
      <c r="EV244" s="505">
        <f t="shared" si="689"/>
        <v>-2.5200000000000004E-2</v>
      </c>
      <c r="EW244" s="505">
        <f t="shared" si="689"/>
        <v>-3.44E-2</v>
      </c>
      <c r="EX244" s="505">
        <f t="shared" si="689"/>
        <v>2.9700000000000011E-2</v>
      </c>
      <c r="EY244" s="505">
        <f t="shared" si="689"/>
        <v>2.8500000000000001E-2</v>
      </c>
      <c r="EZ244" s="505">
        <f t="shared" si="689"/>
        <v>3.4599999999999999E-2</v>
      </c>
      <c r="FA244" s="505">
        <f t="shared" si="689"/>
        <v>2.5100000000000001E-2</v>
      </c>
      <c r="FB244" s="505">
        <f t="shared" si="689"/>
        <v>1.9499999999999997E-2</v>
      </c>
      <c r="FC244" s="505">
        <f t="shared" si="689"/>
        <v>6.550000000000003E-2</v>
      </c>
      <c r="FD244" s="505">
        <f t="shared" si="689"/>
        <v>0.11510000000000006</v>
      </c>
      <c r="FE244" s="505">
        <f t="shared" si="689"/>
        <v>7.8800000000000009E-2</v>
      </c>
      <c r="FF244" s="505">
        <f t="shared" si="689"/>
        <v>5.6799999999999996E-2</v>
      </c>
      <c r="FG244" s="505">
        <f t="shared" si="689"/>
        <v>5.6100000000000011E-2</v>
      </c>
      <c r="FH244" s="505">
        <f t="shared" si="689"/>
        <v>5.0900000000000022E-2</v>
      </c>
      <c r="FI244" s="505">
        <f t="shared" si="689"/>
        <v>2.3100000000000006E-2</v>
      </c>
      <c r="FJ244" s="505">
        <f t="shared" si="689"/>
        <v>1.9600000000000003E-2</v>
      </c>
      <c r="FK244" s="505">
        <f t="shared" si="689"/>
        <v>2.1899999999999992E-2</v>
      </c>
      <c r="FL244" s="505">
        <f t="shared" si="689"/>
        <v>3.2999999999999987E-3</v>
      </c>
      <c r="FM244" s="505">
        <f t="shared" si="689"/>
        <v>3.3400000000000006E-2</v>
      </c>
      <c r="FN244" s="505">
        <f t="shared" si="689"/>
        <v>2.0100000000000003E-2</v>
      </c>
      <c r="FO244" s="505">
        <f t="shared" si="689"/>
        <v>-3.2000000000000002E-3</v>
      </c>
      <c r="FP244" s="505">
        <f t="shared" si="689"/>
        <v>2.2000000000000014E-3</v>
      </c>
      <c r="FQ244" s="505">
        <f t="shared" si="689"/>
        <v>1.0700000000000001E-2</v>
      </c>
      <c r="FR244" s="505">
        <f t="shared" si="689"/>
        <v>-1.1099999999999999E-2</v>
      </c>
      <c r="FS244" s="505">
        <f t="shared" si="689"/>
        <v>-3.5000000000000017E-2</v>
      </c>
      <c r="FT244" s="505">
        <f t="shared" si="689"/>
        <v>-2.9000000000000008E-2</v>
      </c>
      <c r="FU244" s="505">
        <f t="shared" ref="FU244:GY244" si="690">LINEST(FU245:FU246)</f>
        <v>-2.2800000000000004E-2</v>
      </c>
      <c r="FV244" s="505">
        <f t="shared" si="690"/>
        <v>-6.9000000000000006E-2</v>
      </c>
      <c r="FW244" s="505">
        <f t="shared" si="690"/>
        <v>-5.5500000000000008E-2</v>
      </c>
      <c r="FX244" s="505">
        <f t="shared" si="690"/>
        <v>-4.3799999999999999E-2</v>
      </c>
      <c r="FY244" s="505">
        <f t="shared" si="690"/>
        <v>-2.9900000000000017E-2</v>
      </c>
      <c r="FZ244" s="505">
        <f t="shared" si="690"/>
        <v>-2.5000000000000012E-2</v>
      </c>
      <c r="GA244" s="505">
        <f t="shared" si="690"/>
        <v>-2.3700000000000013E-2</v>
      </c>
      <c r="GB244" s="505">
        <f t="shared" si="690"/>
        <v>-2.8300000000000006E-2</v>
      </c>
      <c r="GC244" s="505">
        <f t="shared" si="690"/>
        <v>-4.130000000000001E-2</v>
      </c>
      <c r="GD244" s="505">
        <f t="shared" si="690"/>
        <v>-5.7000000000000011E-3</v>
      </c>
      <c r="GE244" s="505">
        <f t="shared" si="690"/>
        <v>-2.3700000000000013E-2</v>
      </c>
      <c r="GF244" s="505">
        <f t="shared" si="690"/>
        <v>-1.0500000000000002E-2</v>
      </c>
      <c r="GG244" s="505">
        <f t="shared" si="690"/>
        <v>-8.7000000000000029E-3</v>
      </c>
      <c r="GH244" s="505">
        <f t="shared" si="690"/>
        <v>-5.000000000000001E-3</v>
      </c>
      <c r="GI244" s="505">
        <f t="shared" si="690"/>
        <v>4.4699999999999997E-2</v>
      </c>
      <c r="GJ244" s="505">
        <f t="shared" si="690"/>
        <v>9.0100000000000013E-2</v>
      </c>
      <c r="GK244" s="505">
        <f t="shared" si="690"/>
        <v>8.7099999999999997E-2</v>
      </c>
      <c r="GL244" s="505">
        <f t="shared" si="690"/>
        <v>5.3700000000000019E-2</v>
      </c>
      <c r="GM244" s="505">
        <f t="shared" si="690"/>
        <v>4.7600000000000003E-2</v>
      </c>
      <c r="GN244" s="505">
        <f t="shared" si="690"/>
        <v>2.4100000000000014E-2</v>
      </c>
      <c r="GO244" s="505">
        <f t="shared" si="690"/>
        <v>-3.1000000000000003E-3</v>
      </c>
      <c r="GP244" s="505">
        <f t="shared" si="690"/>
        <v>-2.6500000000000006E-2</v>
      </c>
      <c r="GQ244" s="505">
        <f t="shared" si="690"/>
        <v>1.1600000000000008E-2</v>
      </c>
      <c r="GR244" s="505">
        <f t="shared" si="690"/>
        <v>3.6199999999999989E-2</v>
      </c>
      <c r="GS244" s="505">
        <f t="shared" si="690"/>
        <v>3.7000000000000005E-2</v>
      </c>
      <c r="GT244" s="505">
        <f t="shared" si="690"/>
        <v>4.2300000000000004E-2</v>
      </c>
      <c r="GU244" s="505">
        <f t="shared" si="690"/>
        <v>4.7900000000000026E-2</v>
      </c>
      <c r="GV244" s="505">
        <f t="shared" si="690"/>
        <v>3.4000000000000016E-2</v>
      </c>
      <c r="GW244" s="505">
        <f t="shared" si="690"/>
        <v>6.800000000000004E-3</v>
      </c>
      <c r="GX244" s="505">
        <f t="shared" si="690"/>
        <v>3.0000000000000044E-3</v>
      </c>
      <c r="GY244" s="505">
        <f t="shared" si="690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91">SUM(KK223, -KK228)</f>
        <v>0.11409999999999999</v>
      </c>
      <c r="KL244" s="172">
        <f t="shared" si="691"/>
        <v>0.1192</v>
      </c>
      <c r="KM244" s="140">
        <f t="shared" si="691"/>
        <v>0.12509999999999999</v>
      </c>
      <c r="KN244" s="114">
        <f t="shared" si="691"/>
        <v>0.125</v>
      </c>
      <c r="KO244" s="173">
        <f t="shared" si="691"/>
        <v>0.121</v>
      </c>
      <c r="KP244" s="140">
        <f t="shared" si="691"/>
        <v>0.12590000000000001</v>
      </c>
      <c r="KQ244" s="114">
        <f t="shared" si="691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92">SUM(KU221, -KU226)</f>
        <v>0.18869999999999998</v>
      </c>
      <c r="KV244" s="140">
        <f t="shared" si="692"/>
        <v>0.16089999999999999</v>
      </c>
      <c r="KW244" s="114">
        <f t="shared" si="692"/>
        <v>0.15560000000000002</v>
      </c>
      <c r="KX244" s="169">
        <f t="shared" si="692"/>
        <v>0.1774</v>
      </c>
      <c r="KY244" s="147">
        <f t="shared" si="692"/>
        <v>0.16849999999999998</v>
      </c>
      <c r="KZ244" s="109">
        <f t="shared" si="692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93">SUM(LL221, -LL226)</f>
        <v>0.24979999999999999</v>
      </c>
      <c r="LM244" s="170">
        <f t="shared" si="693"/>
        <v>0.2339</v>
      </c>
      <c r="LN244" s="138">
        <f t="shared" si="693"/>
        <v>0.2339</v>
      </c>
      <c r="LO244" s="110">
        <f t="shared" si="693"/>
        <v>0.25490000000000002</v>
      </c>
      <c r="LP244" s="170">
        <f t="shared" si="693"/>
        <v>0.2452</v>
      </c>
      <c r="LQ244" s="138">
        <f t="shared" si="693"/>
        <v>0.25990000000000002</v>
      </c>
      <c r="LR244" s="110">
        <f t="shared" si="693"/>
        <v>0.26079999999999998</v>
      </c>
      <c r="LS244" s="170">
        <f t="shared" si="693"/>
        <v>0.2752</v>
      </c>
      <c r="LT244" s="138">
        <f t="shared" si="693"/>
        <v>0.28339999999999999</v>
      </c>
      <c r="LU244" s="110">
        <f t="shared" si="693"/>
        <v>0.27189999999999998</v>
      </c>
      <c r="LV244" s="170">
        <f t="shared" ref="LV244:MA244" si="694">SUM(LV221, -LV226)</f>
        <v>0.26169999999999999</v>
      </c>
      <c r="LW244" s="138">
        <f t="shared" si="694"/>
        <v>0.23680000000000001</v>
      </c>
      <c r="LX244" s="110">
        <f t="shared" si="694"/>
        <v>0.2475</v>
      </c>
      <c r="LY244" s="170">
        <f t="shared" si="694"/>
        <v>0.25369999999999998</v>
      </c>
      <c r="LZ244" s="138">
        <f t="shared" si="694"/>
        <v>0.24349999999999999</v>
      </c>
      <c r="MA244" s="110">
        <f t="shared" si="694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201">
        <f>SUM(NE223, -NE228)</f>
        <v>0.10580000000000001</v>
      </c>
      <c r="NF244" s="114">
        <f>SUM(NF221, -NF226)</f>
        <v>0.1115</v>
      </c>
      <c r="NG244" s="109">
        <f>SUM(NG223, -NG228)</f>
        <v>9.1700000000000004E-2</v>
      </c>
      <c r="NH244" s="6">
        <f>SUM(NH228, -NH237,)</f>
        <v>0</v>
      </c>
      <c r="NI244" s="6">
        <f>SUM(NI227, -NI238)</f>
        <v>0</v>
      </c>
      <c r="NJ244" s="6">
        <f>SUM(NJ228, -NJ237)</f>
        <v>0</v>
      </c>
      <c r="NK244" s="6">
        <f>SUM(NK228, -NK237,)</f>
        <v>0</v>
      </c>
      <c r="NL244" s="6">
        <f>SUM(NL227, -NL238)</f>
        <v>0</v>
      </c>
      <c r="NM244" s="6">
        <f>SUM(NM228, -NM237)</f>
        <v>0</v>
      </c>
      <c r="NN244" s="6">
        <f>SUM(NN228, -NN237,)</f>
        <v>0</v>
      </c>
      <c r="NO244" s="6">
        <f>SUM(NO227, -NO238)</f>
        <v>0</v>
      </c>
      <c r="NP244" s="6">
        <f>SUM(NP228,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11" t="s">
        <v>65</v>
      </c>
      <c r="NF245" s="115" t="s">
        <v>57</v>
      </c>
      <c r="NG245" s="116" t="s">
        <v>47</v>
      </c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95">SUM(LA222, -LA226)</f>
        <v>0.1857</v>
      </c>
      <c r="LB246" s="140">
        <f t="shared" si="695"/>
        <v>0.19419999999999998</v>
      </c>
      <c r="LC246" s="114">
        <f t="shared" si="695"/>
        <v>0.20269999999999999</v>
      </c>
      <c r="LD246" s="173">
        <f t="shared" si="695"/>
        <v>0.20810000000000001</v>
      </c>
      <c r="LE246" s="140">
        <f t="shared" si="695"/>
        <v>0.21729999999999999</v>
      </c>
      <c r="LF246" s="114">
        <f t="shared" si="695"/>
        <v>0.2296</v>
      </c>
      <c r="LG246" s="173">
        <f t="shared" ref="LG246:LU246" si="696">SUM(LG222, -LG226)</f>
        <v>0.24419999999999997</v>
      </c>
      <c r="LH246" s="138">
        <f t="shared" si="696"/>
        <v>0.18190000000000001</v>
      </c>
      <c r="LI246" s="110">
        <f t="shared" si="696"/>
        <v>0.2117</v>
      </c>
      <c r="LJ246" s="170">
        <f t="shared" si="696"/>
        <v>0.2281</v>
      </c>
      <c r="LK246" s="138">
        <f t="shared" si="696"/>
        <v>0.23799999999999999</v>
      </c>
      <c r="LL246" s="110">
        <f t="shared" si="696"/>
        <v>0.2477</v>
      </c>
      <c r="LM246" s="170">
        <f t="shared" si="696"/>
        <v>0.22639999999999999</v>
      </c>
      <c r="LN246" s="138">
        <f t="shared" si="696"/>
        <v>0.2319</v>
      </c>
      <c r="LO246" s="110">
        <f t="shared" si="696"/>
        <v>0.2283</v>
      </c>
      <c r="LP246" s="170">
        <f t="shared" si="696"/>
        <v>0.2374</v>
      </c>
      <c r="LQ246" s="138">
        <f t="shared" si="696"/>
        <v>0.25090000000000001</v>
      </c>
      <c r="LR246" s="110">
        <f t="shared" si="696"/>
        <v>0.25900000000000001</v>
      </c>
      <c r="LS246" s="170">
        <f t="shared" si="696"/>
        <v>0.27300000000000002</v>
      </c>
      <c r="LT246" s="138">
        <f t="shared" si="696"/>
        <v>0.27979999999999999</v>
      </c>
      <c r="LU246" s="110">
        <f t="shared" si="696"/>
        <v>0.26379999999999998</v>
      </c>
      <c r="LV246" s="170">
        <f t="shared" ref="LV246:MA246" si="697">SUM(LV222, -LV226)</f>
        <v>0.25430000000000003</v>
      </c>
      <c r="LW246" s="138">
        <f t="shared" si="697"/>
        <v>0.23499999999999999</v>
      </c>
      <c r="LX246" s="110">
        <f t="shared" si="697"/>
        <v>0.23019999999999999</v>
      </c>
      <c r="LY246" s="170">
        <f t="shared" si="697"/>
        <v>0.24920000000000003</v>
      </c>
      <c r="LZ246" s="138">
        <f t="shared" si="697"/>
        <v>0.2349</v>
      </c>
      <c r="MA246" s="110">
        <f t="shared" si="697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14">
        <f>SUM(NE221, -NE226)</f>
        <v>0.10489999999999999</v>
      </c>
      <c r="NF246" s="110">
        <f>SUM(NF223, -NF228)</f>
        <v>0.1004</v>
      </c>
      <c r="NG246" s="112">
        <f>SUM(NG221, -NG226)</f>
        <v>8.9200000000000002E-2</v>
      </c>
      <c r="NH246" s="6">
        <f>SUM(NH227, -NH238)</f>
        <v>0</v>
      </c>
      <c r="NI246" s="6">
        <f>SUM(NI228, -NI237)</f>
        <v>0</v>
      </c>
      <c r="NJ246" s="6">
        <f>SUM(NJ227, -NJ238)</f>
        <v>0</v>
      </c>
      <c r="NK246" s="6">
        <f>SUM(NK227, -NK238)</f>
        <v>0</v>
      </c>
      <c r="NL246" s="6">
        <f>SUM(NL228, -NL237)</f>
        <v>0</v>
      </c>
      <c r="NM246" s="6">
        <f>SUM(NM227, -NM238)</f>
        <v>0</v>
      </c>
      <c r="NN246" s="6">
        <f>SUM(NN227, -NN238)</f>
        <v>0</v>
      </c>
      <c r="NO246" s="6">
        <f>SUM(NO228, -NO237)</f>
        <v>0</v>
      </c>
      <c r="NP246" s="6">
        <f>SUM(NP227,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15" t="s">
        <v>57</v>
      </c>
      <c r="NF247" s="182" t="s">
        <v>52</v>
      </c>
      <c r="NG247" s="111" t="s">
        <v>65</v>
      </c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98">SUM(LA223, -LA228)</f>
        <v>0.15129999999999999</v>
      </c>
      <c r="LB248" s="140">
        <f t="shared" si="698"/>
        <v>0.16549999999999998</v>
      </c>
      <c r="LC248" s="114">
        <f t="shared" si="698"/>
        <v>0.13880000000000001</v>
      </c>
      <c r="LD248" s="173">
        <f t="shared" si="698"/>
        <v>0.1804</v>
      </c>
      <c r="LE248" s="140">
        <f t="shared" si="698"/>
        <v>0.17659999999999998</v>
      </c>
      <c r="LF248" s="114">
        <f t="shared" si="698"/>
        <v>0.18959999999999999</v>
      </c>
      <c r="LG248" s="173">
        <f t="shared" ref="LG248:LU248" si="699">SUM(LG223, -LG228)</f>
        <v>0.20189999999999997</v>
      </c>
      <c r="LH248" s="140">
        <f t="shared" si="699"/>
        <v>0.17499999999999999</v>
      </c>
      <c r="LI248" s="114">
        <f t="shared" si="699"/>
        <v>0.17749999999999999</v>
      </c>
      <c r="LJ248" s="173">
        <f t="shared" si="699"/>
        <v>0.18380000000000002</v>
      </c>
      <c r="LK248" s="140">
        <f t="shared" si="699"/>
        <v>0.21589999999999998</v>
      </c>
      <c r="LL248" s="114">
        <f t="shared" si="699"/>
        <v>0.21879999999999999</v>
      </c>
      <c r="LM248" s="173">
        <f t="shared" si="699"/>
        <v>0.21539999999999998</v>
      </c>
      <c r="LN248" s="140">
        <f t="shared" si="699"/>
        <v>0.2238</v>
      </c>
      <c r="LO248" s="114">
        <f t="shared" si="699"/>
        <v>0.22070000000000001</v>
      </c>
      <c r="LP248" s="173">
        <f t="shared" si="699"/>
        <v>0.22789999999999999</v>
      </c>
      <c r="LQ248" s="140">
        <f t="shared" si="699"/>
        <v>0.2387</v>
      </c>
      <c r="LR248" s="114">
        <f t="shared" si="699"/>
        <v>0.23039999999999999</v>
      </c>
      <c r="LS248" s="173">
        <f t="shared" si="699"/>
        <v>0.21590000000000001</v>
      </c>
      <c r="LT248" s="140">
        <f t="shared" si="699"/>
        <v>0.21079999999999999</v>
      </c>
      <c r="LU248" s="114">
        <f t="shared" si="699"/>
        <v>0.21210000000000001</v>
      </c>
      <c r="LV248" s="173">
        <f t="shared" ref="LV248:MA248" si="700">SUM(LV223, -LV228)</f>
        <v>0.1981</v>
      </c>
      <c r="LW248" s="140">
        <f t="shared" si="700"/>
        <v>0.18090000000000001</v>
      </c>
      <c r="LX248" s="114">
        <f t="shared" si="700"/>
        <v>0.20779999999999998</v>
      </c>
      <c r="LY248" s="173">
        <f t="shared" si="700"/>
        <v>0.21190000000000001</v>
      </c>
      <c r="LZ248" s="140">
        <f t="shared" si="700"/>
        <v>0.19540000000000002</v>
      </c>
      <c r="MA248" s="114">
        <f t="shared" si="700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10">
        <f>SUM(NE224, -NE228)</f>
        <v>0.10439999999999999</v>
      </c>
      <c r="NF248" s="109">
        <f>SUM(NF224, -NF228)</f>
        <v>9.7600000000000006E-2</v>
      </c>
      <c r="NG248" s="114">
        <f>SUM(NG222, -NG226)</f>
        <v>8.6400000000000005E-2</v>
      </c>
      <c r="NH248" s="6">
        <f t="shared" ref="NG248:OX248" si="701">SUM(NH237, -NH244)</f>
        <v>0</v>
      </c>
      <c r="NI248" s="6">
        <f t="shared" si="701"/>
        <v>0</v>
      </c>
      <c r="NJ248" s="6">
        <f t="shared" si="701"/>
        <v>0</v>
      </c>
      <c r="NK248" s="6">
        <f t="shared" si="701"/>
        <v>0</v>
      </c>
      <c r="NL248" s="6">
        <f t="shared" si="701"/>
        <v>0</v>
      </c>
      <c r="NM248" s="6">
        <f t="shared" si="701"/>
        <v>0</v>
      </c>
      <c r="NN248" s="6">
        <f t="shared" si="701"/>
        <v>0</v>
      </c>
      <c r="NO248" s="6">
        <f t="shared" si="701"/>
        <v>0</v>
      </c>
      <c r="NP248" s="6">
        <f t="shared" si="701"/>
        <v>0</v>
      </c>
      <c r="NQ248" s="6">
        <f t="shared" si="701"/>
        <v>0</v>
      </c>
      <c r="NR248" s="6">
        <f t="shared" si="701"/>
        <v>0</v>
      </c>
      <c r="NS248" s="6">
        <f t="shared" si="701"/>
        <v>0</v>
      </c>
      <c r="NT248" s="6">
        <f t="shared" si="701"/>
        <v>0</v>
      </c>
      <c r="NU248" s="6">
        <f t="shared" si="701"/>
        <v>0</v>
      </c>
      <c r="NV248" s="6">
        <f t="shared" si="701"/>
        <v>0</v>
      </c>
      <c r="NW248" s="6">
        <f t="shared" si="701"/>
        <v>0</v>
      </c>
      <c r="NX248" s="6">
        <f t="shared" si="701"/>
        <v>0</v>
      </c>
      <c r="NY248" s="6">
        <f t="shared" si="701"/>
        <v>0</v>
      </c>
      <c r="NZ248" s="6">
        <f t="shared" si="701"/>
        <v>0</v>
      </c>
      <c r="OA248" s="6">
        <f t="shared" si="701"/>
        <v>0</v>
      </c>
      <c r="OB248" s="6">
        <f t="shared" si="701"/>
        <v>0</v>
      </c>
      <c r="OC248" s="6">
        <f t="shared" si="701"/>
        <v>0</v>
      </c>
      <c r="OD248" s="6">
        <f t="shared" si="701"/>
        <v>0</v>
      </c>
      <c r="OE248" s="6">
        <f t="shared" si="701"/>
        <v>0</v>
      </c>
      <c r="OF248" s="6">
        <f t="shared" si="701"/>
        <v>0</v>
      </c>
      <c r="OG248" s="6">
        <f t="shared" si="701"/>
        <v>0</v>
      </c>
      <c r="OH248" s="6">
        <f t="shared" si="701"/>
        <v>0</v>
      </c>
      <c r="OI248" s="6">
        <f t="shared" si="701"/>
        <v>0</v>
      </c>
      <c r="OJ248" s="6">
        <f t="shared" si="701"/>
        <v>0</v>
      </c>
      <c r="OK248" s="6">
        <f t="shared" si="701"/>
        <v>0</v>
      </c>
      <c r="OL248" s="6">
        <f t="shared" si="701"/>
        <v>0</v>
      </c>
      <c r="OM248" s="6">
        <f t="shared" si="701"/>
        <v>0</v>
      </c>
      <c r="ON248" s="6">
        <f t="shared" si="701"/>
        <v>0</v>
      </c>
      <c r="OO248" s="6">
        <f t="shared" si="701"/>
        <v>0</v>
      </c>
      <c r="OP248" s="6">
        <f t="shared" si="701"/>
        <v>0</v>
      </c>
      <c r="OQ248" s="6">
        <f t="shared" si="701"/>
        <v>0</v>
      </c>
      <c r="OR248" s="6">
        <f t="shared" si="701"/>
        <v>0</v>
      </c>
      <c r="OS248" s="6">
        <f t="shared" si="701"/>
        <v>0</v>
      </c>
      <c r="OT248" s="6">
        <f t="shared" si="701"/>
        <v>0</v>
      </c>
      <c r="OU248" s="6">
        <f t="shared" si="701"/>
        <v>0</v>
      </c>
      <c r="OV248" s="6">
        <f t="shared" si="701"/>
        <v>0</v>
      </c>
      <c r="OW248" s="6">
        <f t="shared" si="701"/>
        <v>0</v>
      </c>
      <c r="OX248" s="6">
        <f t="shared" si="701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11" t="s">
        <v>55</v>
      </c>
      <c r="NF249" s="162" t="s">
        <v>67</v>
      </c>
      <c r="NG249" s="162" t="s">
        <v>67</v>
      </c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02">SUM(LF223, -LF227)</f>
        <v>0.1865</v>
      </c>
      <c r="LG250" s="173">
        <f t="shared" si="702"/>
        <v>0.19750000000000001</v>
      </c>
      <c r="LH250" s="140">
        <f t="shared" si="702"/>
        <v>0.17469999999999999</v>
      </c>
      <c r="LI250" s="114">
        <f t="shared" si="702"/>
        <v>0.16489999999999999</v>
      </c>
      <c r="LJ250" s="173">
        <f t="shared" si="702"/>
        <v>0.17830000000000001</v>
      </c>
      <c r="LK250" s="140">
        <f t="shared" si="702"/>
        <v>0.18659999999999999</v>
      </c>
      <c r="LL250" s="114">
        <f t="shared" si="702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12">
        <f>SUM(NE221, -NE225)</f>
        <v>9.1999999999999998E-2</v>
      </c>
      <c r="NF250" s="201">
        <f>SUM(NF225, -NF228)</f>
        <v>9.7100000000000006E-2</v>
      </c>
      <c r="NG250" s="201">
        <f>SUM(NG224, -NG228)</f>
        <v>8.3099999999999993E-2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16" t="s">
        <v>47</v>
      </c>
      <c r="NF251" s="116" t="s">
        <v>47</v>
      </c>
      <c r="NG251" s="115" t="s">
        <v>57</v>
      </c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03">SUM(KY224, -KY228)</f>
        <v>0.13969999999999999</v>
      </c>
      <c r="KZ252" s="114">
        <f t="shared" si="703"/>
        <v>0.1482</v>
      </c>
      <c r="LA252" s="173">
        <f t="shared" si="703"/>
        <v>0.14530000000000001</v>
      </c>
      <c r="LB252" s="140">
        <f t="shared" si="703"/>
        <v>0.15679999999999999</v>
      </c>
      <c r="LC252" s="114">
        <f t="shared" si="703"/>
        <v>0.1353</v>
      </c>
      <c r="LD252" s="173">
        <f t="shared" si="703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12">
        <f>SUM(NE222, -NE226)</f>
        <v>9.0200000000000002E-2</v>
      </c>
      <c r="NF252" s="112">
        <f>SUM(NF222, -NF226)</f>
        <v>8.7900000000000006E-2</v>
      </c>
      <c r="NG252" s="110">
        <f>SUM(NG225, -NG228)</f>
        <v>8.0500000000000002E-2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16" t="s">
        <v>44</v>
      </c>
      <c r="NF253" s="111" t="s">
        <v>68</v>
      </c>
      <c r="NG253" s="182" t="s">
        <v>37</v>
      </c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04">SUM(KK221, -KK223)</f>
        <v>8.2900000000000001E-2</v>
      </c>
      <c r="KL254" s="169">
        <f t="shared" si="704"/>
        <v>8.929999999999999E-2</v>
      </c>
      <c r="KM254" s="239">
        <f t="shared" si="704"/>
        <v>0.10049999999999999</v>
      </c>
      <c r="KN254" s="110">
        <f t="shared" si="704"/>
        <v>0.1021</v>
      </c>
      <c r="KO254" s="266">
        <f t="shared" si="704"/>
        <v>9.7699999999999995E-2</v>
      </c>
      <c r="KP254" s="239">
        <f t="shared" si="704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05">SUM(LP224, -LP227)</f>
        <v>0.19469999999999998</v>
      </c>
      <c r="LQ254" s="140">
        <f t="shared" si="705"/>
        <v>0.20669999999999999</v>
      </c>
      <c r="LR254" s="114">
        <f t="shared" si="705"/>
        <v>0.19400000000000001</v>
      </c>
      <c r="LS254" s="173">
        <f t="shared" si="705"/>
        <v>0.19750000000000001</v>
      </c>
      <c r="LT254" s="140">
        <f t="shared" si="705"/>
        <v>0.18820000000000001</v>
      </c>
      <c r="LU254" s="114">
        <f t="shared" si="705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14">
        <f>SUM(NE222, -NE225)</f>
        <v>7.7299999999999994E-2</v>
      </c>
      <c r="NF254" s="110">
        <f>SUM(NF221, -NF225)</f>
        <v>8.0299999999999996E-2</v>
      </c>
      <c r="NG254" s="114">
        <f>SUM(NG223, -NG227)</f>
        <v>6.7099999999999993E-2</v>
      </c>
      <c r="NH254" s="6">
        <f t="shared" ref="NG254:OX254" si="706">SUM(NH243, -NH250)</f>
        <v>0</v>
      </c>
      <c r="NI254" s="6">
        <f t="shared" si="706"/>
        <v>0</v>
      </c>
      <c r="NJ254" s="6">
        <f t="shared" si="706"/>
        <v>0</v>
      </c>
      <c r="NK254" s="6">
        <f t="shared" si="706"/>
        <v>0</v>
      </c>
      <c r="NL254" s="6">
        <f t="shared" si="706"/>
        <v>0</v>
      </c>
      <c r="NM254" s="6">
        <f t="shared" si="706"/>
        <v>0</v>
      </c>
      <c r="NN254" s="6">
        <f t="shared" si="706"/>
        <v>0</v>
      </c>
      <c r="NO254" s="6">
        <f t="shared" si="706"/>
        <v>0</v>
      </c>
      <c r="NP254" s="6">
        <f t="shared" si="706"/>
        <v>0</v>
      </c>
      <c r="NQ254" s="6">
        <f t="shared" si="706"/>
        <v>0</v>
      </c>
      <c r="NR254" s="6">
        <f t="shared" si="706"/>
        <v>0</v>
      </c>
      <c r="NS254" s="6">
        <f t="shared" si="706"/>
        <v>0</v>
      </c>
      <c r="NT254" s="6">
        <f t="shared" si="706"/>
        <v>0</v>
      </c>
      <c r="NU254" s="6">
        <f t="shared" si="706"/>
        <v>0</v>
      </c>
      <c r="NV254" s="6">
        <f t="shared" si="706"/>
        <v>0</v>
      </c>
      <c r="NW254" s="6">
        <f t="shared" si="706"/>
        <v>0</v>
      </c>
      <c r="NX254" s="6">
        <f t="shared" si="706"/>
        <v>0</v>
      </c>
      <c r="NY254" s="6">
        <f t="shared" si="706"/>
        <v>0</v>
      </c>
      <c r="NZ254" s="6">
        <f t="shared" si="706"/>
        <v>0</v>
      </c>
      <c r="OA254" s="6">
        <f t="shared" si="706"/>
        <v>0</v>
      </c>
      <c r="OB254" s="6">
        <f t="shared" si="706"/>
        <v>0</v>
      </c>
      <c r="OC254" s="6">
        <f t="shared" si="706"/>
        <v>0</v>
      </c>
      <c r="OD254" s="6">
        <f t="shared" si="706"/>
        <v>0</v>
      </c>
      <c r="OE254" s="6">
        <f t="shared" si="706"/>
        <v>0</v>
      </c>
      <c r="OF254" s="6">
        <f t="shared" si="706"/>
        <v>0</v>
      </c>
      <c r="OG254" s="6">
        <f t="shared" si="706"/>
        <v>0</v>
      </c>
      <c r="OH254" s="6">
        <f t="shared" si="706"/>
        <v>0</v>
      </c>
      <c r="OI254" s="6">
        <f t="shared" si="706"/>
        <v>0</v>
      </c>
      <c r="OJ254" s="6">
        <f t="shared" si="706"/>
        <v>0</v>
      </c>
      <c r="OK254" s="6">
        <f t="shared" si="706"/>
        <v>0</v>
      </c>
      <c r="OL254" s="6">
        <f t="shared" si="706"/>
        <v>0</v>
      </c>
      <c r="OM254" s="6">
        <f t="shared" si="706"/>
        <v>0</v>
      </c>
      <c r="ON254" s="6">
        <f t="shared" si="706"/>
        <v>0</v>
      </c>
      <c r="OO254" s="6">
        <f t="shared" si="706"/>
        <v>0</v>
      </c>
      <c r="OP254" s="6">
        <f t="shared" si="706"/>
        <v>0</v>
      </c>
      <c r="OQ254" s="6">
        <f t="shared" si="706"/>
        <v>0</v>
      </c>
      <c r="OR254" s="6">
        <f t="shared" si="706"/>
        <v>0</v>
      </c>
      <c r="OS254" s="6">
        <f t="shared" si="706"/>
        <v>0</v>
      </c>
      <c r="OT254" s="6">
        <f t="shared" si="706"/>
        <v>0</v>
      </c>
      <c r="OU254" s="6">
        <f t="shared" si="706"/>
        <v>0</v>
      </c>
      <c r="OV254" s="6">
        <f t="shared" si="706"/>
        <v>0</v>
      </c>
      <c r="OW254" s="6">
        <f t="shared" si="706"/>
        <v>0</v>
      </c>
      <c r="OX254" s="6">
        <f t="shared" si="706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62" t="s">
        <v>41</v>
      </c>
      <c r="NF255" s="111" t="s">
        <v>55</v>
      </c>
      <c r="NG255" s="116" t="s">
        <v>45</v>
      </c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14">
        <f>SUM(NE223, -NE227)</f>
        <v>7.4800000000000005E-2</v>
      </c>
      <c r="NF256" s="112">
        <f>SUM(NF221, -NF224)</f>
        <v>7.9799999999999996E-2</v>
      </c>
      <c r="NG256" s="201">
        <f>SUM(NG221, -NG225)</f>
        <v>6.4599999999999991E-2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15" t="s">
        <v>38</v>
      </c>
      <c r="NF257" s="111" t="s">
        <v>60</v>
      </c>
      <c r="NG257" s="116" t="s">
        <v>48</v>
      </c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12">
        <f>SUM(NE224, -NE227)</f>
        <v>7.3399999999999993E-2</v>
      </c>
      <c r="NF258" s="114">
        <f>SUM(NF221, -NF223)</f>
        <v>7.6999999999999999E-2</v>
      </c>
      <c r="NG258" s="114">
        <f>SUM(NG221, -NG224)</f>
        <v>6.2E-2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82" t="s">
        <v>52</v>
      </c>
      <c r="NF259" s="117" t="s">
        <v>63</v>
      </c>
      <c r="NG259" s="111" t="s">
        <v>60</v>
      </c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09">
        <f>SUM(NE225, -NE228)</f>
        <v>6.9199999999999998E-2</v>
      </c>
      <c r="NF260" s="110">
        <f>SUM(NF226, -NF228)</f>
        <v>6.59E-2</v>
      </c>
      <c r="NG260" s="114">
        <f>SUM(NG222, -NG225)</f>
        <v>6.1800000000000001E-2</v>
      </c>
      <c r="NH260" s="6">
        <f t="shared" ref="NG260:OX260" si="707">SUM(NH249, -NH256)</f>
        <v>0</v>
      </c>
      <c r="NI260" s="6">
        <f t="shared" si="707"/>
        <v>0</v>
      </c>
      <c r="NJ260" s="6">
        <f t="shared" si="707"/>
        <v>0</v>
      </c>
      <c r="NK260" s="6">
        <f t="shared" si="707"/>
        <v>0</v>
      </c>
      <c r="NL260" s="6">
        <f t="shared" si="707"/>
        <v>0</v>
      </c>
      <c r="NM260" s="6">
        <f t="shared" si="707"/>
        <v>0</v>
      </c>
      <c r="NN260" s="6">
        <f t="shared" si="707"/>
        <v>0</v>
      </c>
      <c r="NO260" s="6">
        <f t="shared" si="707"/>
        <v>0</v>
      </c>
      <c r="NP260" s="6">
        <f t="shared" si="707"/>
        <v>0</v>
      </c>
      <c r="NQ260" s="6">
        <f t="shared" si="707"/>
        <v>0</v>
      </c>
      <c r="NR260" s="6">
        <f t="shared" si="707"/>
        <v>0</v>
      </c>
      <c r="NS260" s="6">
        <f t="shared" si="707"/>
        <v>0</v>
      </c>
      <c r="NT260" s="6">
        <f t="shared" si="707"/>
        <v>0</v>
      </c>
      <c r="NU260" s="6">
        <f t="shared" si="707"/>
        <v>0</v>
      </c>
      <c r="NV260" s="6">
        <f t="shared" si="707"/>
        <v>0</v>
      </c>
      <c r="NW260" s="6">
        <f t="shared" si="707"/>
        <v>0</v>
      </c>
      <c r="NX260" s="6">
        <f t="shared" si="707"/>
        <v>0</v>
      </c>
      <c r="NY260" s="6">
        <f t="shared" si="707"/>
        <v>0</v>
      </c>
      <c r="NZ260" s="6">
        <f t="shared" si="707"/>
        <v>0</v>
      </c>
      <c r="OA260" s="6">
        <f t="shared" si="707"/>
        <v>0</v>
      </c>
      <c r="OB260" s="6">
        <f t="shared" si="707"/>
        <v>0</v>
      </c>
      <c r="OC260" s="6">
        <f t="shared" si="707"/>
        <v>0</v>
      </c>
      <c r="OD260" s="6">
        <f t="shared" si="707"/>
        <v>0</v>
      </c>
      <c r="OE260" s="6">
        <f t="shared" si="707"/>
        <v>0</v>
      </c>
      <c r="OF260" s="6">
        <f t="shared" si="707"/>
        <v>0</v>
      </c>
      <c r="OG260" s="6">
        <f t="shared" si="707"/>
        <v>0</v>
      </c>
      <c r="OH260" s="6">
        <f t="shared" si="707"/>
        <v>0</v>
      </c>
      <c r="OI260" s="6">
        <f t="shared" si="707"/>
        <v>0</v>
      </c>
      <c r="OJ260" s="6">
        <f t="shared" si="707"/>
        <v>0</v>
      </c>
      <c r="OK260" s="6">
        <f t="shared" si="707"/>
        <v>0</v>
      </c>
      <c r="OL260" s="6">
        <f t="shared" si="707"/>
        <v>0</v>
      </c>
      <c r="OM260" s="6">
        <f t="shared" si="707"/>
        <v>0</v>
      </c>
      <c r="ON260" s="6">
        <f t="shared" si="707"/>
        <v>0</v>
      </c>
      <c r="OO260" s="6">
        <f t="shared" si="707"/>
        <v>0</v>
      </c>
      <c r="OP260" s="6">
        <f t="shared" si="707"/>
        <v>0</v>
      </c>
      <c r="OQ260" s="6">
        <f t="shared" si="707"/>
        <v>0</v>
      </c>
      <c r="OR260" s="6">
        <f t="shared" si="707"/>
        <v>0</v>
      </c>
      <c r="OS260" s="6">
        <f t="shared" si="707"/>
        <v>0</v>
      </c>
      <c r="OT260" s="6">
        <f t="shared" si="707"/>
        <v>0</v>
      </c>
      <c r="OU260" s="6">
        <f t="shared" si="707"/>
        <v>0</v>
      </c>
      <c r="OV260" s="6">
        <f t="shared" si="707"/>
        <v>0</v>
      </c>
      <c r="OW260" s="6">
        <f t="shared" si="707"/>
        <v>0</v>
      </c>
      <c r="OX260" s="6">
        <f t="shared" si="707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11" t="s">
        <v>60</v>
      </c>
      <c r="NF261" s="115" t="s">
        <v>38</v>
      </c>
      <c r="NG261" s="111" t="s">
        <v>68</v>
      </c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08">SUM(LL224, -LL226)</f>
        <v>0.16009999999999999</v>
      </c>
      <c r="LM262" s="172">
        <f t="shared" si="708"/>
        <v>0.15490000000000001</v>
      </c>
      <c r="LN262" s="142">
        <f t="shared" si="708"/>
        <v>0.1585</v>
      </c>
      <c r="LO262" s="112">
        <f t="shared" si="708"/>
        <v>0.1598</v>
      </c>
      <c r="LP262" s="172">
        <f t="shared" si="708"/>
        <v>0.1527</v>
      </c>
      <c r="LQ262" s="142">
        <f t="shared" si="708"/>
        <v>0.15990000000000001</v>
      </c>
      <c r="LR262" s="112">
        <f t="shared" si="708"/>
        <v>0.14899999999999999</v>
      </c>
      <c r="LS262" s="173">
        <f t="shared" si="708"/>
        <v>0.156</v>
      </c>
      <c r="LT262" s="140">
        <f t="shared" si="708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14">
        <f>SUM(NE221, -NE224)</f>
        <v>5.6799999999999996E-2</v>
      </c>
      <c r="NF262" s="112">
        <f>SUM(NF223, -NF227)</f>
        <v>5.8999999999999997E-2</v>
      </c>
      <c r="NG262" s="110">
        <f>SUM(NG222, -NG224)</f>
        <v>5.9200000000000003E-2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17" t="s">
        <v>63</v>
      </c>
      <c r="NF263" s="116" t="s">
        <v>48</v>
      </c>
      <c r="NG263" s="162" t="s">
        <v>41</v>
      </c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09">SUM(LK225, -LK226)</f>
        <v>0.14829999999999999</v>
      </c>
      <c r="LL264" s="112">
        <f t="shared" si="709"/>
        <v>0.15610000000000002</v>
      </c>
      <c r="LM264" s="173">
        <f t="shared" si="709"/>
        <v>0.15279999999999999</v>
      </c>
      <c r="LN264" s="140">
        <f t="shared" si="709"/>
        <v>0.15529999999999999</v>
      </c>
      <c r="LO264" s="114">
        <f t="shared" si="709"/>
        <v>0.1595</v>
      </c>
      <c r="LP264" s="173">
        <f t="shared" si="709"/>
        <v>0.13880000000000001</v>
      </c>
      <c r="LQ264" s="140">
        <f t="shared" si="709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10">
        <f>SUM(NE226, -NE228)</f>
        <v>5.6300000000000003E-2</v>
      </c>
      <c r="NF264" s="114">
        <f>SUM(NF222, -NF225)</f>
        <v>5.67E-2</v>
      </c>
      <c r="NG264" s="114">
        <f>SUM(NG224, -NG227)</f>
        <v>5.8499999999999996E-2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10">LINEST(HC266:HC267)</f>
        <v>-5.5800000000000009E-2</v>
      </c>
      <c r="HD265" s="505">
        <f t="shared" si="710"/>
        <v>-3.6199999999999989E-2</v>
      </c>
      <c r="HE265" s="505">
        <f t="shared" si="710"/>
        <v>-6.0200000000000024E-2</v>
      </c>
      <c r="HF265" s="505">
        <f t="shared" si="710"/>
        <v>-2.0500000000000001E-2</v>
      </c>
      <c r="HG265" s="505">
        <f t="shared" si="710"/>
        <v>-3.0600000000000006E-2</v>
      </c>
      <c r="HH265" s="505">
        <f t="shared" si="710"/>
        <v>-1.2200000000000006E-2</v>
      </c>
      <c r="HI265" s="505">
        <f t="shared" si="710"/>
        <v>-7.8600000000000031E-2</v>
      </c>
      <c r="HJ265" s="505">
        <f t="shared" si="710"/>
        <v>-8.0299999999999983E-2</v>
      </c>
      <c r="HK265" s="505">
        <f t="shared" si="710"/>
        <v>-7.0800000000000002E-2</v>
      </c>
      <c r="HL265" s="505">
        <f t="shared" si="710"/>
        <v>-6.7700000000000038E-2</v>
      </c>
      <c r="HM265" s="505">
        <f t="shared" si="710"/>
        <v>-6.6000000000000003E-2</v>
      </c>
      <c r="HN265" s="505">
        <f t="shared" si="710"/>
        <v>-8.4799999999999986E-2</v>
      </c>
      <c r="HO265" s="505">
        <f t="shared" si="710"/>
        <v>-0.10070000000000003</v>
      </c>
      <c r="HP265" s="505">
        <f t="shared" si="710"/>
        <v>-9.2500000000000013E-2</v>
      </c>
      <c r="HQ265" s="505">
        <f t="shared" si="710"/>
        <v>-7.9699999999999993E-2</v>
      </c>
      <c r="HR265" s="505">
        <f t="shared" si="710"/>
        <v>-5.6099999999999997E-2</v>
      </c>
      <c r="HS265" s="505">
        <f t="shared" si="710"/>
        <v>-6.5900000000000014E-2</v>
      </c>
      <c r="HT265" s="505">
        <f t="shared" si="710"/>
        <v>-9.0600000000000014E-2</v>
      </c>
      <c r="HU265" s="505">
        <f t="shared" si="710"/>
        <v>-0.10280000000000002</v>
      </c>
      <c r="HV265" s="505">
        <f t="shared" si="710"/>
        <v>-0.1013</v>
      </c>
      <c r="HW265" s="505">
        <f t="shared" si="710"/>
        <v>-6.7100000000000007E-2</v>
      </c>
      <c r="HX265" s="505">
        <f t="shared" si="710"/>
        <v>-9.5200000000000007E-2</v>
      </c>
      <c r="HY265" s="505">
        <f t="shared" si="710"/>
        <v>-0.10010000000000002</v>
      </c>
      <c r="HZ265" s="505">
        <f t="shared" si="710"/>
        <v>-0.10690000000000001</v>
      </c>
      <c r="IA265" s="505">
        <f t="shared" si="710"/>
        <v>-0.10530000000000002</v>
      </c>
      <c r="IB265" s="505">
        <f t="shared" si="710"/>
        <v>-0.10310000000000001</v>
      </c>
      <c r="IC265" s="505">
        <f t="shared" si="710"/>
        <v>-0.10260000000000001</v>
      </c>
      <c r="ID265" s="505">
        <f t="shared" si="710"/>
        <v>-0.1216</v>
      </c>
      <c r="IE265" s="505">
        <f t="shared" si="710"/>
        <v>-0.1807</v>
      </c>
      <c r="IF265" s="505">
        <f t="shared" si="710"/>
        <v>-0.18440000000000004</v>
      </c>
      <c r="IG265" s="505">
        <f t="shared" si="710"/>
        <v>-0.17559999999999995</v>
      </c>
      <c r="IH265" s="505">
        <f t="shared" si="710"/>
        <v>-0.186</v>
      </c>
      <c r="II265" s="505">
        <f t="shared" ref="II265:JN265" si="711">LINEST(II266:II267)</f>
        <v>-0.18880000000000008</v>
      </c>
      <c r="IJ265" s="505">
        <f t="shared" si="711"/>
        <v>-0.15110000000000001</v>
      </c>
      <c r="IK265" s="505">
        <f t="shared" si="711"/>
        <v>-0.1648</v>
      </c>
      <c r="IL265" s="505">
        <f t="shared" si="711"/>
        <v>-0.1896000000000001</v>
      </c>
      <c r="IM265" s="505">
        <f t="shared" si="711"/>
        <v>-0.21000000000000005</v>
      </c>
      <c r="IN265" s="505">
        <f t="shared" si="711"/>
        <v>-0.20800000000000002</v>
      </c>
      <c r="IO265" s="505">
        <f t="shared" si="711"/>
        <v>-0.1974000000000001</v>
      </c>
      <c r="IP265" s="505">
        <f t="shared" si="711"/>
        <v>-0.1968</v>
      </c>
      <c r="IQ265" s="505">
        <f t="shared" si="711"/>
        <v>-0.1638</v>
      </c>
      <c r="IR265" s="505">
        <f t="shared" si="711"/>
        <v>-0.1598</v>
      </c>
      <c r="IS265" s="505">
        <f t="shared" si="711"/>
        <v>-0.16049999999999998</v>
      </c>
      <c r="IT265" s="505">
        <f t="shared" si="711"/>
        <v>-0.16349999999999998</v>
      </c>
      <c r="IU265" s="505">
        <f t="shared" si="711"/>
        <v>-0.16020000000000001</v>
      </c>
      <c r="IV265" s="505">
        <f t="shared" si="711"/>
        <v>-0.14810000000000006</v>
      </c>
      <c r="IW265" s="505">
        <f t="shared" si="711"/>
        <v>-0.1484</v>
      </c>
      <c r="IX265" s="505">
        <f t="shared" si="711"/>
        <v>-0.14650000000000002</v>
      </c>
      <c r="IY265" s="505">
        <f t="shared" si="711"/>
        <v>-0.12410000000000003</v>
      </c>
      <c r="IZ265" s="505">
        <f t="shared" si="711"/>
        <v>-0.1203</v>
      </c>
      <c r="JA265" s="505">
        <f t="shared" si="711"/>
        <v>-0.10510000000000001</v>
      </c>
      <c r="JB265" s="505">
        <f t="shared" si="711"/>
        <v>-2.5400000000000013E-2</v>
      </c>
      <c r="JC265" s="505">
        <f t="shared" si="711"/>
        <v>-2.3700000000000013E-2</v>
      </c>
      <c r="JD265" s="505">
        <f t="shared" si="711"/>
        <v>-2.470000000000001E-2</v>
      </c>
      <c r="JE265" s="505">
        <f t="shared" si="711"/>
        <v>-1.3500000000000002E-2</v>
      </c>
      <c r="JF265" s="505">
        <f t="shared" si="711"/>
        <v>1.0200000000000002E-2</v>
      </c>
      <c r="JG265" s="505">
        <f t="shared" si="711"/>
        <v>5.2999999999999992E-3</v>
      </c>
      <c r="JH265" s="505">
        <f t="shared" si="711"/>
        <v>-1.6E-2</v>
      </c>
      <c r="JI265" s="505">
        <f t="shared" si="711"/>
        <v>-3.2600000000000004E-2</v>
      </c>
      <c r="JJ265" s="505">
        <f t="shared" si="711"/>
        <v>-2.9100000000000004E-2</v>
      </c>
      <c r="JK265" s="505">
        <f t="shared" si="711"/>
        <v>-5.9800000000000006E-2</v>
      </c>
      <c r="JL265" s="505">
        <f t="shared" si="711"/>
        <v>-5.8200000000000009E-2</v>
      </c>
      <c r="JM265" s="505">
        <f t="shared" si="711"/>
        <v>-5.8000000000000003E-2</v>
      </c>
      <c r="JN265" s="505">
        <f t="shared" si="711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11" t="s">
        <v>68</v>
      </c>
      <c r="NF265" s="116" t="s">
        <v>44</v>
      </c>
      <c r="NG265" s="117" t="s">
        <v>63</v>
      </c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12">SUM(LK221, -LK225)</f>
        <v>0.10730000000000001</v>
      </c>
      <c r="LL266" s="201">
        <f t="shared" si="712"/>
        <v>9.3699999999999992E-2</v>
      </c>
      <c r="LM266" s="173">
        <f t="shared" si="712"/>
        <v>8.1100000000000005E-2</v>
      </c>
      <c r="LN266" s="140">
        <f t="shared" si="712"/>
        <v>7.8600000000000003E-2</v>
      </c>
      <c r="LO266" s="114">
        <f t="shared" si="712"/>
        <v>9.5400000000000013E-2</v>
      </c>
      <c r="LP266" s="173">
        <f t="shared" si="712"/>
        <v>0.10639999999999999</v>
      </c>
      <c r="LQ266" s="140">
        <f t="shared" si="712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10">
        <f>SUM(NE221, -NE223)</f>
        <v>5.5399999999999998E-2</v>
      </c>
      <c r="NF266" s="114">
        <f>SUM(NF222, -NF224)</f>
        <v>5.62E-2</v>
      </c>
      <c r="NG266" s="110">
        <f>SUM(NG226, -NG228)</f>
        <v>5.5899999999999998E-2</v>
      </c>
      <c r="NH266" s="6">
        <f t="shared" ref="NG266:OX266" si="713">SUM(NH255, -NH262)</f>
        <v>0</v>
      </c>
      <c r="NI266" s="6">
        <f t="shared" si="713"/>
        <v>0</v>
      </c>
      <c r="NJ266" s="6">
        <f t="shared" si="713"/>
        <v>0</v>
      </c>
      <c r="NK266" s="6">
        <f t="shared" si="713"/>
        <v>0</v>
      </c>
      <c r="NL266" s="6">
        <f t="shared" si="713"/>
        <v>0</v>
      </c>
      <c r="NM266" s="6">
        <f t="shared" si="713"/>
        <v>0</v>
      </c>
      <c r="NN266" s="6">
        <f t="shared" si="713"/>
        <v>0</v>
      </c>
      <c r="NO266" s="6">
        <f t="shared" si="713"/>
        <v>0</v>
      </c>
      <c r="NP266" s="6">
        <f t="shared" si="713"/>
        <v>0</v>
      </c>
      <c r="NQ266" s="6">
        <f t="shared" si="713"/>
        <v>0</v>
      </c>
      <c r="NR266" s="6">
        <f t="shared" si="713"/>
        <v>0</v>
      </c>
      <c r="NS266" s="6">
        <f t="shared" si="713"/>
        <v>0</v>
      </c>
      <c r="NT266" s="6">
        <f t="shared" si="713"/>
        <v>0</v>
      </c>
      <c r="NU266" s="6">
        <f t="shared" si="713"/>
        <v>0</v>
      </c>
      <c r="NV266" s="6">
        <f t="shared" si="713"/>
        <v>0</v>
      </c>
      <c r="NW266" s="6">
        <f t="shared" si="713"/>
        <v>0</v>
      </c>
      <c r="NX266" s="6">
        <f t="shared" si="713"/>
        <v>0</v>
      </c>
      <c r="NY266" s="6">
        <f t="shared" si="713"/>
        <v>0</v>
      </c>
      <c r="NZ266" s="6">
        <f t="shared" si="713"/>
        <v>0</v>
      </c>
      <c r="OA266" s="6">
        <f t="shared" si="713"/>
        <v>0</v>
      </c>
      <c r="OB266" s="6">
        <f t="shared" si="713"/>
        <v>0</v>
      </c>
      <c r="OC266" s="6">
        <f t="shared" si="713"/>
        <v>0</v>
      </c>
      <c r="OD266" s="6">
        <f t="shared" si="713"/>
        <v>0</v>
      </c>
      <c r="OE266" s="6">
        <f t="shared" si="713"/>
        <v>0</v>
      </c>
      <c r="OF266" s="6">
        <f t="shared" si="713"/>
        <v>0</v>
      </c>
      <c r="OG266" s="6">
        <f t="shared" si="713"/>
        <v>0</v>
      </c>
      <c r="OH266" s="6">
        <f t="shared" si="713"/>
        <v>0</v>
      </c>
      <c r="OI266" s="6">
        <f t="shared" si="713"/>
        <v>0</v>
      </c>
      <c r="OJ266" s="6">
        <f t="shared" si="713"/>
        <v>0</v>
      </c>
      <c r="OK266" s="6">
        <f t="shared" si="713"/>
        <v>0</v>
      </c>
      <c r="OL266" s="6">
        <f t="shared" si="713"/>
        <v>0</v>
      </c>
      <c r="OM266" s="6">
        <f t="shared" si="713"/>
        <v>0</v>
      </c>
      <c r="ON266" s="6">
        <f t="shared" si="713"/>
        <v>0</v>
      </c>
      <c r="OO266" s="6">
        <f t="shared" si="713"/>
        <v>0</v>
      </c>
      <c r="OP266" s="6">
        <f t="shared" si="713"/>
        <v>0</v>
      </c>
      <c r="OQ266" s="6">
        <f t="shared" si="713"/>
        <v>0</v>
      </c>
      <c r="OR266" s="6">
        <f t="shared" si="713"/>
        <v>0</v>
      </c>
      <c r="OS266" s="6">
        <f t="shared" si="713"/>
        <v>0</v>
      </c>
      <c r="OT266" s="6">
        <f t="shared" si="713"/>
        <v>0</v>
      </c>
      <c r="OU266" s="6">
        <f t="shared" si="713"/>
        <v>0</v>
      </c>
      <c r="OV266" s="6">
        <f t="shared" si="713"/>
        <v>0</v>
      </c>
      <c r="OW266" s="6">
        <f t="shared" si="713"/>
        <v>0</v>
      </c>
      <c r="OX266" s="6">
        <f t="shared" si="713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62" t="s">
        <v>64</v>
      </c>
      <c r="NF267" s="182" t="s">
        <v>37</v>
      </c>
      <c r="NG267" s="115" t="s">
        <v>38</v>
      </c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14">
        <f>SUM(NE223, -NE226)</f>
        <v>4.9500000000000002E-2</v>
      </c>
      <c r="NF268" s="114">
        <f>SUM(NF224, -NF227)</f>
        <v>5.62E-2</v>
      </c>
      <c r="NG268" s="112">
        <f>SUM(NG225, -NG227)</f>
        <v>5.5899999999999998E-2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15" t="s">
        <v>84</v>
      </c>
      <c r="NF269" s="162" t="s">
        <v>41</v>
      </c>
      <c r="NG269" s="116" t="s">
        <v>44</v>
      </c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10">
        <f>SUM(NE224, -NE226)</f>
        <v>4.8100000000000004E-2</v>
      </c>
      <c r="NF270" s="114">
        <f>SUM(NF225, -NF227)</f>
        <v>5.57E-2</v>
      </c>
      <c r="NG270" s="114">
        <f>SUM(NG221, -NG223)</f>
        <v>5.3399999999999996E-2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16" t="s">
        <v>45</v>
      </c>
      <c r="NF271" s="116" t="s">
        <v>45</v>
      </c>
      <c r="NG271" s="111" t="s">
        <v>55</v>
      </c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201">
        <f>SUM(NE222, -NE224)</f>
        <v>4.2099999999999999E-2</v>
      </c>
      <c r="NF272" s="201">
        <f>SUM(NF222, -NF223)</f>
        <v>5.3400000000000003E-2</v>
      </c>
      <c r="NG272" s="112">
        <f>SUM(NG222, -NG223)</f>
        <v>5.0599999999999999E-2</v>
      </c>
      <c r="NH272" s="6">
        <f t="shared" ref="NG272:OX272" si="714">SUM(NH261, -NH268)</f>
        <v>0</v>
      </c>
      <c r="NI272" s="6">
        <f t="shared" si="714"/>
        <v>0</v>
      </c>
      <c r="NJ272" s="6">
        <f t="shared" si="714"/>
        <v>0</v>
      </c>
      <c r="NK272" s="6">
        <f t="shared" si="714"/>
        <v>0</v>
      </c>
      <c r="NL272" s="6">
        <f t="shared" si="714"/>
        <v>0</v>
      </c>
      <c r="NM272" s="6">
        <f t="shared" si="714"/>
        <v>0</v>
      </c>
      <c r="NN272" s="6">
        <f t="shared" si="714"/>
        <v>0</v>
      </c>
      <c r="NO272" s="6">
        <f t="shared" si="714"/>
        <v>0</v>
      </c>
      <c r="NP272" s="6">
        <f t="shared" si="714"/>
        <v>0</v>
      </c>
      <c r="NQ272" s="6">
        <f t="shared" si="714"/>
        <v>0</v>
      </c>
      <c r="NR272" s="6">
        <f t="shared" si="714"/>
        <v>0</v>
      </c>
      <c r="NS272" s="6">
        <f t="shared" si="714"/>
        <v>0</v>
      </c>
      <c r="NT272" s="6">
        <f t="shared" si="714"/>
        <v>0</v>
      </c>
      <c r="NU272" s="6">
        <f t="shared" si="714"/>
        <v>0</v>
      </c>
      <c r="NV272" s="6">
        <f t="shared" si="714"/>
        <v>0</v>
      </c>
      <c r="NW272" s="6">
        <f t="shared" si="714"/>
        <v>0</v>
      </c>
      <c r="NX272" s="6">
        <f t="shared" si="714"/>
        <v>0</v>
      </c>
      <c r="NY272" s="6">
        <f t="shared" si="714"/>
        <v>0</v>
      </c>
      <c r="NZ272" s="6">
        <f t="shared" si="714"/>
        <v>0</v>
      </c>
      <c r="OA272" s="6">
        <f t="shared" si="714"/>
        <v>0</v>
      </c>
      <c r="OB272" s="6">
        <f t="shared" si="714"/>
        <v>0</v>
      </c>
      <c r="OC272" s="6">
        <f t="shared" si="714"/>
        <v>0</v>
      </c>
      <c r="OD272" s="6">
        <f t="shared" si="714"/>
        <v>0</v>
      </c>
      <c r="OE272" s="6">
        <f t="shared" si="714"/>
        <v>0</v>
      </c>
      <c r="OF272" s="6">
        <f t="shared" si="714"/>
        <v>0</v>
      </c>
      <c r="OG272" s="6">
        <f t="shared" si="714"/>
        <v>0</v>
      </c>
      <c r="OH272" s="6">
        <f t="shared" si="714"/>
        <v>0</v>
      </c>
      <c r="OI272" s="6">
        <f t="shared" si="714"/>
        <v>0</v>
      </c>
      <c r="OJ272" s="6">
        <f t="shared" si="714"/>
        <v>0</v>
      </c>
      <c r="OK272" s="6">
        <f t="shared" si="714"/>
        <v>0</v>
      </c>
      <c r="OL272" s="6">
        <f t="shared" si="714"/>
        <v>0</v>
      </c>
      <c r="OM272" s="6">
        <f t="shared" si="714"/>
        <v>0</v>
      </c>
      <c r="ON272" s="6">
        <f t="shared" si="714"/>
        <v>0</v>
      </c>
      <c r="OO272" s="6">
        <f t="shared" si="714"/>
        <v>0</v>
      </c>
      <c r="OP272" s="6">
        <f t="shared" si="714"/>
        <v>0</v>
      </c>
      <c r="OQ272" s="6">
        <f t="shared" si="714"/>
        <v>0</v>
      </c>
      <c r="OR272" s="6">
        <f t="shared" si="714"/>
        <v>0</v>
      </c>
      <c r="OS272" s="6">
        <f t="shared" si="714"/>
        <v>0</v>
      </c>
      <c r="OT272" s="6">
        <f t="shared" si="714"/>
        <v>0</v>
      </c>
      <c r="OU272" s="6">
        <f t="shared" si="714"/>
        <v>0</v>
      </c>
      <c r="OV272" s="6">
        <f t="shared" si="714"/>
        <v>0</v>
      </c>
      <c r="OW272" s="6">
        <f t="shared" si="714"/>
        <v>0</v>
      </c>
      <c r="OX272" s="6">
        <f t="shared" si="714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16" t="s">
        <v>48</v>
      </c>
      <c r="NF273" s="113" t="s">
        <v>39</v>
      </c>
      <c r="NG273" s="182" t="s">
        <v>53</v>
      </c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15">SUM(LU222, -LU223)</f>
        <v>0.105</v>
      </c>
      <c r="LV274" s="181">
        <f t="shared" si="715"/>
        <v>0.1111</v>
      </c>
      <c r="LW274" s="160">
        <f t="shared" si="715"/>
        <v>9.6600000000000005E-2</v>
      </c>
      <c r="LX274" s="201">
        <f t="shared" si="715"/>
        <v>0.09</v>
      </c>
      <c r="LY274" s="181">
        <f t="shared" si="715"/>
        <v>0.10250000000000001</v>
      </c>
      <c r="LZ274" s="160">
        <f t="shared" si="715"/>
        <v>0.10139999999999999</v>
      </c>
      <c r="MA274" s="201">
        <f t="shared" si="715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14">
        <f>SUM(NE222, -NE223)</f>
        <v>4.07E-2</v>
      </c>
      <c r="NF274" s="110">
        <f>SUM(NF227, -NF228)</f>
        <v>4.1400000000000006E-2</v>
      </c>
      <c r="NG274" s="201">
        <f>SUM(NG223, -NG226)</f>
        <v>3.5799999999999998E-2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82" t="s">
        <v>37</v>
      </c>
      <c r="NF275" s="115" t="s">
        <v>84</v>
      </c>
      <c r="NG275" s="117" t="s">
        <v>40</v>
      </c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16">SUM(LG222, -LG223)</f>
        <v>6.1899999999999997E-2</v>
      </c>
      <c r="LH276" s="142">
        <f t="shared" si="716"/>
        <v>5.3800000000000001E-2</v>
      </c>
      <c r="LI276" s="112">
        <f t="shared" si="716"/>
        <v>7.3700000000000002E-2</v>
      </c>
      <c r="LJ276" s="172">
        <f t="shared" si="716"/>
        <v>7.909999999999999E-2</v>
      </c>
      <c r="LK276" s="142">
        <f t="shared" si="716"/>
        <v>5.4000000000000006E-2</v>
      </c>
      <c r="LL276" s="110">
        <f t="shared" si="716"/>
        <v>6.0700000000000004E-2</v>
      </c>
      <c r="LM276" s="170">
        <f t="shared" si="716"/>
        <v>5.1900000000000002E-2</v>
      </c>
      <c r="LN276" s="138">
        <f t="shared" si="716"/>
        <v>5.3800000000000001E-2</v>
      </c>
      <c r="LO276" s="110">
        <f t="shared" si="716"/>
        <v>5.8499999999999996E-2</v>
      </c>
      <c r="LP276" s="170">
        <f t="shared" si="716"/>
        <v>6.2299999999999994E-2</v>
      </c>
      <c r="LQ276" s="138">
        <f t="shared" si="716"/>
        <v>6.7399999999999988E-2</v>
      </c>
      <c r="LR276" s="110">
        <f t="shared" si="716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17">SUM(LU225, -LU226)</f>
        <v>0.1011</v>
      </c>
      <c r="LV276" s="173">
        <f t="shared" si="717"/>
        <v>8.4000000000000005E-2</v>
      </c>
      <c r="LW276" s="140">
        <f t="shared" si="717"/>
        <v>8.199999999999999E-2</v>
      </c>
      <c r="LX276" s="114">
        <f t="shared" si="717"/>
        <v>7.9899999999999999E-2</v>
      </c>
      <c r="LY276" s="173">
        <f t="shared" si="717"/>
        <v>9.3600000000000003E-2</v>
      </c>
      <c r="LZ276" s="140">
        <f t="shared" si="717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14">
        <f>SUM(NE225, -NE227)</f>
        <v>3.8199999999999998E-2</v>
      </c>
      <c r="NF276" s="110">
        <f>SUM(NF223, -NF226)</f>
        <v>3.4500000000000003E-2</v>
      </c>
      <c r="NG276" s="114">
        <f>SUM(NG226, -NG227)</f>
        <v>3.1300000000000001E-2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18" t="s">
        <v>54</v>
      </c>
      <c r="NF277" s="182" t="s">
        <v>53</v>
      </c>
      <c r="NG277" s="162" t="s">
        <v>64</v>
      </c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18">SUM(LL226, -LL228)</f>
        <v>3.1799999999999995E-2</v>
      </c>
      <c r="LM278" s="173">
        <f t="shared" si="718"/>
        <v>4.0899999999999992E-2</v>
      </c>
      <c r="LN278" s="140">
        <f t="shared" si="718"/>
        <v>4.5699999999999991E-2</v>
      </c>
      <c r="LO278" s="201">
        <f t="shared" si="718"/>
        <v>5.0900000000000015E-2</v>
      </c>
      <c r="LP278" s="173">
        <f t="shared" si="718"/>
        <v>5.2799999999999986E-2</v>
      </c>
      <c r="LQ278" s="160">
        <f t="shared" si="718"/>
        <v>5.5199999999999985E-2</v>
      </c>
      <c r="LR278" s="114">
        <f t="shared" ref="LR278:LW278" si="719">SUM(LR223, -LR225)</f>
        <v>5.5899999999999991E-2</v>
      </c>
      <c r="LS278" s="173">
        <f t="shared" si="719"/>
        <v>6.1100000000000002E-2</v>
      </c>
      <c r="LT278" s="140">
        <f t="shared" si="719"/>
        <v>6.4200000000000007E-2</v>
      </c>
      <c r="LU278" s="114">
        <f t="shared" si="719"/>
        <v>5.7700000000000001E-2</v>
      </c>
      <c r="LV278" s="173">
        <f t="shared" si="719"/>
        <v>5.9200000000000003E-2</v>
      </c>
      <c r="LW278" s="140">
        <f t="shared" si="719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12">
        <f>SUM(NE223, -NE225)</f>
        <v>3.6600000000000001E-2</v>
      </c>
      <c r="NF278" s="201">
        <f>SUM(NF224, -NF226)</f>
        <v>3.1699999999999999E-2</v>
      </c>
      <c r="NG278" s="114">
        <f>SUM(NG224, -NG226)</f>
        <v>2.7199999999999998E-2</v>
      </c>
      <c r="NH278" s="6">
        <f t="shared" ref="NG278:OX278" si="720">SUM(NH267, -NH274)</f>
        <v>0</v>
      </c>
      <c r="NI278" s="6">
        <f t="shared" si="720"/>
        <v>0</v>
      </c>
      <c r="NJ278" s="6">
        <f t="shared" si="720"/>
        <v>0</v>
      </c>
      <c r="NK278" s="6">
        <f t="shared" si="720"/>
        <v>0</v>
      </c>
      <c r="NL278" s="6">
        <f t="shared" si="720"/>
        <v>0</v>
      </c>
      <c r="NM278" s="6">
        <f t="shared" si="720"/>
        <v>0</v>
      </c>
      <c r="NN278" s="6">
        <f t="shared" si="720"/>
        <v>0</v>
      </c>
      <c r="NO278" s="6">
        <f t="shared" si="720"/>
        <v>0</v>
      </c>
      <c r="NP278" s="6">
        <f t="shared" si="720"/>
        <v>0</v>
      </c>
      <c r="NQ278" s="6">
        <f t="shared" si="720"/>
        <v>0</v>
      </c>
      <c r="NR278" s="6">
        <f t="shared" si="720"/>
        <v>0</v>
      </c>
      <c r="NS278" s="6">
        <f t="shared" si="720"/>
        <v>0</v>
      </c>
      <c r="NT278" s="6">
        <f t="shared" si="720"/>
        <v>0</v>
      </c>
      <c r="NU278" s="6">
        <f t="shared" si="720"/>
        <v>0</v>
      </c>
      <c r="NV278" s="6">
        <f t="shared" si="720"/>
        <v>0</v>
      </c>
      <c r="NW278" s="6">
        <f t="shared" si="720"/>
        <v>0</v>
      </c>
      <c r="NX278" s="6">
        <f t="shared" si="720"/>
        <v>0</v>
      </c>
      <c r="NY278" s="6">
        <f t="shared" si="720"/>
        <v>0</v>
      </c>
      <c r="NZ278" s="6">
        <f t="shared" si="720"/>
        <v>0</v>
      </c>
      <c r="OA278" s="6">
        <f t="shared" si="720"/>
        <v>0</v>
      </c>
      <c r="OB278" s="6">
        <f t="shared" si="720"/>
        <v>0</v>
      </c>
      <c r="OC278" s="6">
        <f t="shared" si="720"/>
        <v>0</v>
      </c>
      <c r="OD278" s="6">
        <f t="shared" si="720"/>
        <v>0</v>
      </c>
      <c r="OE278" s="6">
        <f t="shared" si="720"/>
        <v>0</v>
      </c>
      <c r="OF278" s="6">
        <f t="shared" si="720"/>
        <v>0</v>
      </c>
      <c r="OG278" s="6">
        <f t="shared" si="720"/>
        <v>0</v>
      </c>
      <c r="OH278" s="6">
        <f t="shared" si="720"/>
        <v>0</v>
      </c>
      <c r="OI278" s="6">
        <f t="shared" si="720"/>
        <v>0</v>
      </c>
      <c r="OJ278" s="6">
        <f t="shared" si="720"/>
        <v>0</v>
      </c>
      <c r="OK278" s="6">
        <f t="shared" si="720"/>
        <v>0</v>
      </c>
      <c r="OL278" s="6">
        <f t="shared" si="720"/>
        <v>0</v>
      </c>
      <c r="OM278" s="6">
        <f t="shared" si="720"/>
        <v>0</v>
      </c>
      <c r="ON278" s="6">
        <f t="shared" si="720"/>
        <v>0</v>
      </c>
      <c r="OO278" s="6">
        <f t="shared" si="720"/>
        <v>0</v>
      </c>
      <c r="OP278" s="6">
        <f t="shared" si="720"/>
        <v>0</v>
      </c>
      <c r="OQ278" s="6">
        <f t="shared" si="720"/>
        <v>0</v>
      </c>
      <c r="OR278" s="6">
        <f t="shared" si="720"/>
        <v>0</v>
      </c>
      <c r="OS278" s="6">
        <f t="shared" si="720"/>
        <v>0</v>
      </c>
      <c r="OT278" s="6">
        <f t="shared" si="720"/>
        <v>0</v>
      </c>
      <c r="OU278" s="6">
        <f t="shared" si="720"/>
        <v>0</v>
      </c>
      <c r="OV278" s="6">
        <f t="shared" si="720"/>
        <v>0</v>
      </c>
      <c r="OW278" s="6">
        <f t="shared" si="720"/>
        <v>0</v>
      </c>
      <c r="OX278" s="6">
        <f t="shared" si="720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15" t="s">
        <v>51</v>
      </c>
      <c r="NF279" s="162" t="s">
        <v>64</v>
      </c>
      <c r="NG279" s="113" t="s">
        <v>39</v>
      </c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14">
        <f>SUM(NE224, -NE225)</f>
        <v>3.5200000000000002E-2</v>
      </c>
      <c r="NF280" s="114">
        <f>SUM(NF225, -NF226)</f>
        <v>3.1199999999999999E-2</v>
      </c>
      <c r="NG280" s="110">
        <f>SUM(NG227, -NG228)</f>
        <v>2.4599999999999997E-2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13" t="s">
        <v>39</v>
      </c>
      <c r="NF281" s="117" t="s">
        <v>40</v>
      </c>
      <c r="NG281" s="115" t="s">
        <v>84</v>
      </c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10">
        <f>SUM(NE227, -NE228)</f>
        <v>3.1E-2</v>
      </c>
      <c r="NF282" s="114">
        <f>SUM(NF226, -NF227)</f>
        <v>2.4499999999999997E-2</v>
      </c>
      <c r="NG282" s="110">
        <f>SUM(NG225, -NG226)</f>
        <v>2.4599999999999997E-2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17" t="s">
        <v>40</v>
      </c>
      <c r="NF283" s="111" t="s">
        <v>49</v>
      </c>
      <c r="NG283" s="182" t="s">
        <v>51</v>
      </c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14">
        <f>SUM(NE226, -NE227)</f>
        <v>2.53E-2</v>
      </c>
      <c r="NF284" s="114">
        <f>SUM(NF221, -NF222)</f>
        <v>2.3599999999999996E-2</v>
      </c>
      <c r="NG284" s="114">
        <f>SUM(NG223, -NG225)</f>
        <v>1.12E-2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11" t="s">
        <v>49</v>
      </c>
      <c r="NF285" s="115" t="s">
        <v>59</v>
      </c>
      <c r="NG285" s="253" t="s">
        <v>54</v>
      </c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14">
        <f>SUM(NE221, -NE222)</f>
        <v>1.4699999999999998E-2</v>
      </c>
      <c r="NF286" s="109">
        <f>SUM(NF223, -NF225)</f>
        <v>3.2999999999999991E-3</v>
      </c>
      <c r="NG286" s="112">
        <f>SUM(NG223, -NG224)</f>
        <v>8.6E-3</v>
      </c>
      <c r="NH286" s="6">
        <f t="shared" ref="NG286:OX286" si="721">SUM(NH275, -NH282)</f>
        <v>0</v>
      </c>
      <c r="NI286" s="6">
        <f t="shared" si="721"/>
        <v>0</v>
      </c>
      <c r="NJ286" s="6">
        <f t="shared" si="721"/>
        <v>0</v>
      </c>
      <c r="NK286" s="6">
        <f t="shared" si="721"/>
        <v>0</v>
      </c>
      <c r="NL286" s="6">
        <f t="shared" si="721"/>
        <v>0</v>
      </c>
      <c r="NM286" s="6">
        <f t="shared" si="721"/>
        <v>0</v>
      </c>
      <c r="NN286" s="6">
        <f t="shared" si="721"/>
        <v>0</v>
      </c>
      <c r="NO286" s="6">
        <f t="shared" si="721"/>
        <v>0</v>
      </c>
      <c r="NP286" s="6">
        <f t="shared" si="721"/>
        <v>0</v>
      </c>
      <c r="NQ286" s="6">
        <f t="shared" si="721"/>
        <v>0</v>
      </c>
      <c r="NR286" s="6">
        <f t="shared" si="721"/>
        <v>0</v>
      </c>
      <c r="NS286" s="6">
        <f t="shared" si="721"/>
        <v>0</v>
      </c>
      <c r="NT286" s="6">
        <f t="shared" si="721"/>
        <v>0</v>
      </c>
      <c r="NU286" s="6">
        <f t="shared" si="721"/>
        <v>0</v>
      </c>
      <c r="NV286" s="6">
        <f t="shared" si="721"/>
        <v>0</v>
      </c>
      <c r="NW286" s="6">
        <f t="shared" si="721"/>
        <v>0</v>
      </c>
      <c r="NX286" s="6">
        <f t="shared" si="721"/>
        <v>0</v>
      </c>
      <c r="NY286" s="6">
        <f t="shared" si="721"/>
        <v>0</v>
      </c>
      <c r="NZ286" s="6">
        <f t="shared" si="721"/>
        <v>0</v>
      </c>
      <c r="OA286" s="6">
        <f t="shared" si="721"/>
        <v>0</v>
      </c>
      <c r="OB286" s="6">
        <f t="shared" si="721"/>
        <v>0</v>
      </c>
      <c r="OC286" s="6">
        <f t="shared" si="721"/>
        <v>0</v>
      </c>
      <c r="OD286" s="6">
        <f t="shared" si="721"/>
        <v>0</v>
      </c>
      <c r="OE286" s="6">
        <f t="shared" si="721"/>
        <v>0</v>
      </c>
      <c r="OF286" s="6">
        <f t="shared" si="721"/>
        <v>0</v>
      </c>
      <c r="OG286" s="6">
        <f t="shared" si="721"/>
        <v>0</v>
      </c>
      <c r="OH286" s="6">
        <f t="shared" si="721"/>
        <v>0</v>
      </c>
      <c r="OI286" s="6">
        <f t="shared" si="721"/>
        <v>0</v>
      </c>
      <c r="OJ286" s="6">
        <f t="shared" si="721"/>
        <v>0</v>
      </c>
      <c r="OK286" s="6">
        <f t="shared" si="721"/>
        <v>0</v>
      </c>
      <c r="OL286" s="6">
        <f t="shared" si="721"/>
        <v>0</v>
      </c>
      <c r="OM286" s="6">
        <f t="shared" si="721"/>
        <v>0</v>
      </c>
      <c r="ON286" s="6">
        <f t="shared" si="721"/>
        <v>0</v>
      </c>
      <c r="OO286" s="6">
        <f t="shared" si="721"/>
        <v>0</v>
      </c>
      <c r="OP286" s="6">
        <f t="shared" si="721"/>
        <v>0</v>
      </c>
      <c r="OQ286" s="6">
        <f t="shared" si="721"/>
        <v>0</v>
      </c>
      <c r="OR286" s="6">
        <f t="shared" si="721"/>
        <v>0</v>
      </c>
      <c r="OS286" s="6">
        <f t="shared" si="721"/>
        <v>0</v>
      </c>
      <c r="OT286" s="6">
        <f t="shared" si="721"/>
        <v>0</v>
      </c>
      <c r="OU286" s="6">
        <f t="shared" si="721"/>
        <v>0</v>
      </c>
      <c r="OV286" s="6">
        <f t="shared" si="721"/>
        <v>0</v>
      </c>
      <c r="OW286" s="6">
        <f t="shared" si="721"/>
        <v>0</v>
      </c>
      <c r="OX286" s="6">
        <f t="shared" si="721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82" t="s">
        <v>53</v>
      </c>
      <c r="NF287" s="115" t="s">
        <v>51</v>
      </c>
      <c r="NG287" s="116" t="s">
        <v>49</v>
      </c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201">
        <f>SUM(NE225, -NE226)</f>
        <v>1.29E-2</v>
      </c>
      <c r="NF288" s="114">
        <f>SUM(NF223, -NF224)</f>
        <v>2.7999999999999995E-3</v>
      </c>
      <c r="NG288" s="114">
        <f>SUM(NG221, -NG222)</f>
        <v>2.7999999999999969E-3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62" t="s">
        <v>59</v>
      </c>
      <c r="NF289" s="253" t="s">
        <v>54</v>
      </c>
      <c r="NG289" s="162" t="s">
        <v>59</v>
      </c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22">SUM(KO224, -KO225)</f>
        <v>5.6000000000000008E-3</v>
      </c>
      <c r="KP290" s="142">
        <f t="shared" si="722"/>
        <v>0.01</v>
      </c>
      <c r="KQ290" s="112">
        <f t="shared" si="722"/>
        <v>6.9999999999999988E-4</v>
      </c>
      <c r="KR290" s="172">
        <f t="shared" si="722"/>
        <v>5.5999999999999991E-3</v>
      </c>
      <c r="KS290" s="142">
        <f t="shared" si="722"/>
        <v>4.4000000000000003E-3</v>
      </c>
      <c r="KT290" s="112">
        <f t="shared" si="722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23">SUM(LC227, -LC228)</f>
        <v>2.9999999999999472E-4</v>
      </c>
      <c r="LD290" s="172">
        <f t="shared" si="723"/>
        <v>9.8000000000000032E-3</v>
      </c>
      <c r="LE290" s="142">
        <f t="shared" si="723"/>
        <v>4.7999999999999987E-3</v>
      </c>
      <c r="LF290" s="112">
        <f t="shared" si="723"/>
        <v>3.0999999999999917E-3</v>
      </c>
      <c r="LG290" s="172">
        <f t="shared" si="723"/>
        <v>4.3999999999999873E-3</v>
      </c>
      <c r="LH290" s="142">
        <f t="shared" si="723"/>
        <v>3.0000000000000859E-4</v>
      </c>
      <c r="LI290" s="112">
        <f t="shared" si="723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109">
        <f>SUM(NE223, -NE224)</f>
        <v>1.3999999999999985E-3</v>
      </c>
      <c r="NF290" s="112">
        <f>SUM(NF224, -NF225)</f>
        <v>4.9999999999999958E-4</v>
      </c>
      <c r="NG290" s="109">
        <f>SUM(NG224, -NG225)</f>
        <v>2.5999999999999999E-3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ht="15.75" thickBot="1" x14ac:dyDescent="0.3">
      <c r="CF292" t="s">
        <v>62</v>
      </c>
      <c r="KT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24">LINEST(JU297:JU298)</f>
        <v>-1.1800000000000005E-2</v>
      </c>
      <c r="JV296" s="505">
        <f t="shared" si="724"/>
        <v>3.700000000000001E-3</v>
      </c>
      <c r="JW296" s="505">
        <f t="shared" si="724"/>
        <v>3.7500000000000006E-2</v>
      </c>
      <c r="JX296" s="505">
        <f t="shared" si="724"/>
        <v>1.8699999999999998E-2</v>
      </c>
      <c r="JY296" s="505">
        <f t="shared" si="724"/>
        <v>1.9299999999999998E-2</v>
      </c>
      <c r="JZ296" s="505">
        <f t="shared" si="724"/>
        <v>4.4600000000000001E-2</v>
      </c>
      <c r="KA296" s="505">
        <f t="shared" si="724"/>
        <v>5.4900000000000018E-2</v>
      </c>
      <c r="KB296" s="505">
        <f t="shared" si="724"/>
        <v>4.8300000000000017E-2</v>
      </c>
      <c r="KC296" s="505">
        <f t="shared" si="724"/>
        <v>4.6100000000000009E-2</v>
      </c>
      <c r="KD296" s="505">
        <f t="shared" si="724"/>
        <v>0.11140000000000004</v>
      </c>
      <c r="KE296" s="505">
        <f t="shared" si="724"/>
        <v>9.9799999999999986E-2</v>
      </c>
      <c r="KF296" s="505">
        <f t="shared" si="724"/>
        <v>8.9099999999999999E-2</v>
      </c>
      <c r="KG296" s="505">
        <f t="shared" si="724"/>
        <v>4.8500000000000029E-2</v>
      </c>
      <c r="KH296" s="505">
        <f t="shared" si="724"/>
        <v>6.4700000000000008E-2</v>
      </c>
      <c r="KI296" s="505">
        <f t="shared" si="724"/>
        <v>0.10620000000000004</v>
      </c>
      <c r="KJ296" s="505">
        <f t="shared" si="724"/>
        <v>0.12830000000000005</v>
      </c>
      <c r="KK296" s="505">
        <f t="shared" si="724"/>
        <v>0.12830000000000005</v>
      </c>
      <c r="KL296" s="505">
        <f t="shared" si="724"/>
        <v>0.14269999999999999</v>
      </c>
      <c r="KM296" s="505">
        <f t="shared" si="724"/>
        <v>0.17369999999999997</v>
      </c>
      <c r="KN296" s="505">
        <f t="shared" si="724"/>
        <v>0.17560000000000003</v>
      </c>
      <c r="KO296" s="505">
        <f t="shared" si="724"/>
        <v>0.16739999999999999</v>
      </c>
      <c r="KP296" s="505">
        <f t="shared" si="724"/>
        <v>0.15839999999999999</v>
      </c>
      <c r="KQ296" s="505">
        <f t="shared" si="724"/>
        <v>0.15940000000000007</v>
      </c>
      <c r="KR296" s="505">
        <f t="shared" si="724"/>
        <v>0.13700000000000001</v>
      </c>
      <c r="KS296" s="505">
        <f t="shared" si="724"/>
        <v>0.17629999999999998</v>
      </c>
      <c r="KT296" s="505">
        <f t="shared" si="724"/>
        <v>0.19410000000000011</v>
      </c>
      <c r="KU296" s="505">
        <f t="shared" si="724"/>
        <v>0.24349999999999999</v>
      </c>
      <c r="KV296" s="505">
        <f t="shared" si="724"/>
        <v>0.2117</v>
      </c>
      <c r="KW296" s="505">
        <f t="shared" si="724"/>
        <v>0.21610000000000001</v>
      </c>
      <c r="KX296" s="505">
        <f t="shared" si="724"/>
        <v>0.22110000000000013</v>
      </c>
      <c r="KY296" s="505">
        <f t="shared" si="724"/>
        <v>0.23050000000000001</v>
      </c>
      <c r="KZ296" s="505">
        <f t="shared" si="724"/>
        <v>0.26900000000000013</v>
      </c>
      <c r="LA296" s="505">
        <f t="shared" ref="LA296:MD296" si="725">LINEST(LA297:LA298)</f>
        <v>0.24310000000000009</v>
      </c>
      <c r="LB296" s="505">
        <f t="shared" si="725"/>
        <v>0.26890000000000008</v>
      </c>
      <c r="LC296" s="505">
        <f t="shared" si="725"/>
        <v>0.24470000000000006</v>
      </c>
      <c r="LD296" s="505">
        <f t="shared" si="725"/>
        <v>0.2651</v>
      </c>
      <c r="LE296" s="505">
        <f t="shared" si="725"/>
        <v>0.29019999999999996</v>
      </c>
      <c r="LF296" s="505">
        <f t="shared" si="725"/>
        <v>0.29970000000000008</v>
      </c>
      <c r="LG296" s="505">
        <f t="shared" ref="LG296:LO296" si="726">LINEST(LG297:LG298)</f>
        <v>0.2787</v>
      </c>
      <c r="LH296" s="505">
        <f t="shared" si="726"/>
        <v>0.20290000000000002</v>
      </c>
      <c r="LI296" s="505">
        <f t="shared" si="726"/>
        <v>0.23370000000000002</v>
      </c>
      <c r="LJ296" s="505">
        <f t="shared" si="726"/>
        <v>0.23290000000000011</v>
      </c>
      <c r="LK296" s="505">
        <f t="shared" si="726"/>
        <v>0.2556000000000001</v>
      </c>
      <c r="LL296" s="505">
        <f t="shared" si="726"/>
        <v>0.2477</v>
      </c>
      <c r="LM296" s="505">
        <f t="shared" si="726"/>
        <v>0.22640000000000007</v>
      </c>
      <c r="LN296" s="505">
        <f t="shared" si="726"/>
        <v>0.23190000000000008</v>
      </c>
      <c r="LO296" s="505">
        <f t="shared" si="726"/>
        <v>0.22830000000000003</v>
      </c>
      <c r="LP296" s="505">
        <f t="shared" si="725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25"/>
        <v>0.27300000000000002</v>
      </c>
      <c r="LT296" s="505">
        <f t="shared" si="725"/>
        <v>0.27979999999999999</v>
      </c>
      <c r="LU296" s="505">
        <f t="shared" si="725"/>
        <v>0.26380000000000003</v>
      </c>
      <c r="LV296" s="505">
        <f t="shared" si="725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25"/>
        <v>0.25370000000000004</v>
      </c>
      <c r="LZ296" s="505">
        <f t="shared" si="725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25"/>
        <v>0.2681</v>
      </c>
      <c r="MD296" s="505">
        <f t="shared" si="725"/>
        <v>0.26080000000000003</v>
      </c>
      <c r="ME296" s="505">
        <f t="shared" ref="ME296:MK296" si="727">LINEST(ME297:ME298)</f>
        <v>0.24580000000000005</v>
      </c>
      <c r="MF296" s="505">
        <f t="shared" si="727"/>
        <v>0.21140000000000009</v>
      </c>
      <c r="MG296" s="505">
        <f t="shared" si="727"/>
        <v>0.23190000000000008</v>
      </c>
      <c r="MH296" s="505">
        <f t="shared" si="727"/>
        <v>0.24929999999999999</v>
      </c>
      <c r="MI296" s="505">
        <f t="shared" si="727"/>
        <v>0.29560000000000008</v>
      </c>
      <c r="MJ296" s="505">
        <f t="shared" si="727"/>
        <v>0.31120000000000003</v>
      </c>
      <c r="MK296" s="505">
        <f t="shared" si="727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29"/>
      <c r="NI299" s="30"/>
      <c r="NJ299" s="85"/>
      <c r="NK299" s="129"/>
      <c r="NL299" s="30"/>
      <c r="NM299" s="85"/>
      <c r="NN299" s="129"/>
      <c r="NO299" s="30"/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L300" s="8"/>
      <c r="MM300" s="99">
        <v>-9.4000000000000004E-3</v>
      </c>
      <c r="MN300" s="47">
        <v>-1.7399999999999999E-2</v>
      </c>
      <c r="MO300" s="47">
        <v>-2.3699999999999999E-2</v>
      </c>
      <c r="MP300" s="99">
        <v>-1.7899999999999999E-2</v>
      </c>
      <c r="MQ300" s="47">
        <v>-3.09E-2</v>
      </c>
      <c r="MR300" s="79">
        <v>-4.1000000000000002E-2</v>
      </c>
      <c r="MS300" s="99">
        <v>-4.5600000000000002E-2</v>
      </c>
      <c r="MT300" s="47">
        <v>-5.8900000000000001E-2</v>
      </c>
      <c r="MU300" s="47">
        <v>-5.16E-2</v>
      </c>
      <c r="MV300" s="99">
        <v>-3.6400000000000002E-2</v>
      </c>
      <c r="MW300" s="47">
        <v>-4.4499999999999998E-2</v>
      </c>
      <c r="MX300" s="47">
        <v>-6.2100000000000002E-2</v>
      </c>
      <c r="MY300" s="99">
        <v>-6.6699999999999995E-2</v>
      </c>
      <c r="MZ300" s="47">
        <v>-6.83E-2</v>
      </c>
      <c r="NA300" s="47">
        <v>-7.7499999999999999E-2</v>
      </c>
      <c r="NB300" s="99">
        <v>-9.5100000000000004E-2</v>
      </c>
      <c r="NC300" s="47">
        <v>-8.6499999999999994E-2</v>
      </c>
      <c r="ND300" s="47">
        <v>-7.6399999999999996E-2</v>
      </c>
      <c r="NE300" s="99">
        <v>-8.43E-2</v>
      </c>
      <c r="NF300" s="47">
        <v>-9.1700000000000004E-2</v>
      </c>
      <c r="NG300" s="47">
        <v>-7.7899999999999997E-2</v>
      </c>
      <c r="NH300" s="124"/>
      <c r="NI300" s="47"/>
      <c r="NJ300" s="79"/>
      <c r="NK300" s="124"/>
      <c r="NL300" s="47"/>
      <c r="NM300" s="79"/>
      <c r="NN300" s="124"/>
      <c r="NO300" s="47"/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8" t="s">
        <v>116</v>
      </c>
      <c r="MM301" s="245"/>
      <c r="MN301" s="67">
        <v>43619</v>
      </c>
      <c r="MO301" s="295"/>
      <c r="MP301" s="245"/>
      <c r="MQ301" s="67">
        <v>43620</v>
      </c>
      <c r="MR301" s="290"/>
      <c r="MS301" s="245"/>
      <c r="MT301" s="67">
        <v>43621</v>
      </c>
      <c r="MU301" s="247"/>
      <c r="MV301" s="245"/>
      <c r="MW301" s="67">
        <v>43622</v>
      </c>
      <c r="MX301" s="295"/>
      <c r="MY301" s="245"/>
      <c r="MZ301" s="67">
        <v>43623</v>
      </c>
      <c r="NA301" s="349" t="s">
        <v>77</v>
      </c>
      <c r="NB301" s="248"/>
      <c r="NC301" s="70">
        <v>43626</v>
      </c>
      <c r="ND301" s="249"/>
      <c r="NE301" s="248"/>
      <c r="NF301" s="70">
        <v>43627</v>
      </c>
      <c r="NG301" s="249"/>
      <c r="NH301" s="248"/>
      <c r="NI301" s="70">
        <v>43628</v>
      </c>
      <c r="NJ301" s="249"/>
      <c r="NK301" s="271"/>
      <c r="NL301" s="70">
        <v>43629</v>
      </c>
      <c r="NM301" s="71"/>
      <c r="NN301" s="69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U302" t="s">
        <v>62</v>
      </c>
      <c r="MX302" t="s">
        <v>62</v>
      </c>
      <c r="MZ302" t="s">
        <v>62</v>
      </c>
      <c r="NJ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U303" t="s">
        <v>62</v>
      </c>
      <c r="NA303" t="s">
        <v>62</v>
      </c>
      <c r="NJ303" t="s">
        <v>62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NJ304" t="s">
        <v>62</v>
      </c>
    </row>
    <row r="305" spans="83:376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X305" t="s">
        <v>62</v>
      </c>
      <c r="MY305" t="s">
        <v>62</v>
      </c>
      <c r="NJ305" t="s">
        <v>62</v>
      </c>
    </row>
    <row r="306" spans="83:376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NH306" t="s">
        <v>62</v>
      </c>
      <c r="NJ306" t="s">
        <v>62</v>
      </c>
      <c r="NL306" t="s">
        <v>62</v>
      </c>
    </row>
    <row r="307" spans="83:376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NJ307" t="s">
        <v>62</v>
      </c>
    </row>
    <row r="308" spans="83:376" x14ac:dyDescent="0.25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N308" t="s">
        <v>62</v>
      </c>
      <c r="MV308" t="s">
        <v>62</v>
      </c>
      <c r="MX308" t="s">
        <v>62</v>
      </c>
      <c r="NJ308" t="s">
        <v>62</v>
      </c>
    </row>
    <row r="309" spans="83:376" x14ac:dyDescent="0.25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NJ309" t="s">
        <v>62</v>
      </c>
    </row>
    <row r="310" spans="83:376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MV310" t="s">
        <v>62</v>
      </c>
    </row>
    <row r="311" spans="83:376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M311" s="521" t="s">
        <v>115</v>
      </c>
      <c r="MU311" t="s">
        <v>62</v>
      </c>
    </row>
    <row r="312" spans="83:376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M312" s="520" t="s">
        <v>69</v>
      </c>
      <c r="MU312" t="s">
        <v>62</v>
      </c>
    </row>
    <row r="313" spans="83:376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M313" s="519" t="s">
        <v>72</v>
      </c>
      <c r="MS313" t="s">
        <v>62</v>
      </c>
      <c r="MV313" t="s">
        <v>62</v>
      </c>
    </row>
    <row r="314" spans="83:376" x14ac:dyDescent="0.25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P314" t="s">
        <v>62</v>
      </c>
      <c r="MR314" t="s">
        <v>62</v>
      </c>
      <c r="MV314" t="s">
        <v>62</v>
      </c>
    </row>
    <row r="315" spans="83:376" x14ac:dyDescent="0.25">
      <c r="KZ315" t="s">
        <v>62</v>
      </c>
      <c r="MM315" t="s">
        <v>62</v>
      </c>
      <c r="MV315" t="s">
        <v>62</v>
      </c>
    </row>
    <row r="316" spans="83:376" ht="15.75" thickBot="1" x14ac:dyDescent="0.3">
      <c r="CS316" t="s">
        <v>62</v>
      </c>
      <c r="CT316" t="s">
        <v>62</v>
      </c>
      <c r="CV316" t="s">
        <v>62</v>
      </c>
      <c r="MB316" t="s">
        <v>62</v>
      </c>
    </row>
    <row r="317" spans="83:376" ht="15.75" thickBot="1" x14ac:dyDescent="0.3">
      <c r="CR317" t="s">
        <v>62</v>
      </c>
      <c r="KX317" t="s">
        <v>62</v>
      </c>
      <c r="MM317" s="8" t="s">
        <v>122</v>
      </c>
      <c r="MN317" s="8" t="s">
        <v>91</v>
      </c>
      <c r="MR317" t="s">
        <v>62</v>
      </c>
      <c r="MS317" t="s">
        <v>62</v>
      </c>
      <c r="NA317" t="s">
        <v>62</v>
      </c>
      <c r="NE317" t="s">
        <v>62</v>
      </c>
    </row>
    <row r="318" spans="83:376" ht="15.75" thickBot="1" x14ac:dyDescent="0.3">
      <c r="MD318" t="s">
        <v>62</v>
      </c>
      <c r="ME318" t="s">
        <v>62</v>
      </c>
      <c r="MM318" s="342">
        <v>43619</v>
      </c>
      <c r="MN318" s="342">
        <v>43620</v>
      </c>
      <c r="MO318" s="342">
        <v>43621</v>
      </c>
      <c r="MP318" s="342">
        <v>43622</v>
      </c>
      <c r="MQ318" s="345" t="s">
        <v>100</v>
      </c>
      <c r="MR318" s="342">
        <v>43626</v>
      </c>
      <c r="MS318" s="342">
        <v>43627</v>
      </c>
      <c r="MT318" s="342">
        <v>43628</v>
      </c>
      <c r="MU318" s="342">
        <v>43629</v>
      </c>
      <c r="MV318" s="342">
        <v>43630</v>
      </c>
      <c r="MW318" s="342">
        <v>43633</v>
      </c>
      <c r="MX318" s="342">
        <v>43634</v>
      </c>
      <c r="MY318" s="342">
        <v>43635</v>
      </c>
      <c r="MZ318" s="342">
        <v>43636</v>
      </c>
      <c r="NA318" s="342">
        <v>43637</v>
      </c>
      <c r="NB318" s="342">
        <v>43640</v>
      </c>
      <c r="NC318" s="342">
        <v>43641</v>
      </c>
      <c r="ND318" s="342">
        <v>43642</v>
      </c>
      <c r="NE318" s="342">
        <v>43643</v>
      </c>
      <c r="NF318" s="342">
        <v>43644</v>
      </c>
    </row>
    <row r="319" spans="83:376" ht="15.75" thickBot="1" x14ac:dyDescent="0.3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  <c r="MM319" s="85">
        <v>8.0999999999999996E-3</v>
      </c>
      <c r="MN319" s="30">
        <v>1.5299999999999999E-2</v>
      </c>
      <c r="MO319" s="30">
        <v>2.5000000000000001E-3</v>
      </c>
      <c r="MP319" s="30">
        <v>-2E-3</v>
      </c>
      <c r="MQ319" s="30">
        <v>-5.8999999999999999E-3</v>
      </c>
      <c r="MR319" s="30">
        <v>-2.63E-2</v>
      </c>
      <c r="MS319" s="30">
        <v>-2.1999999999999999E-2</v>
      </c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</row>
    <row r="320" spans="83:376" ht="15.75" thickBot="1" x14ac:dyDescent="0.3">
      <c r="CS320" t="s">
        <v>62</v>
      </c>
      <c r="KY320" t="s">
        <v>62</v>
      </c>
      <c r="MB320" t="s">
        <v>62</v>
      </c>
      <c r="MM320" s="79">
        <v>-2.3699999999999999E-2</v>
      </c>
      <c r="MN320" s="47">
        <v>-4.1000000000000002E-2</v>
      </c>
      <c r="MO320" s="47">
        <v>-5.16E-2</v>
      </c>
      <c r="MP320" s="47">
        <v>-6.2100000000000002E-2</v>
      </c>
      <c r="MQ320" s="47">
        <v>-7.7499999999999999E-2</v>
      </c>
      <c r="MR320" s="47">
        <v>-7.6399999999999996E-2</v>
      </c>
      <c r="MS320" s="47">
        <v>-7.7899999999999997E-2</v>
      </c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</row>
    <row r="321" spans="19:370" ht="15.75" thickBot="1" x14ac:dyDescent="0.3">
      <c r="JS321" t="s">
        <v>62</v>
      </c>
      <c r="JT321" t="s">
        <v>62</v>
      </c>
      <c r="MM321" s="83">
        <v>3.5799999999999998E-2</v>
      </c>
      <c r="MN321" s="83">
        <v>4.1200000000000001E-2</v>
      </c>
      <c r="MO321" s="34">
        <v>6.4699999999999994E-2</v>
      </c>
      <c r="MP321" s="34">
        <v>5.4399999999999997E-2</v>
      </c>
      <c r="MQ321" s="34">
        <v>7.2700000000000001E-2</v>
      </c>
      <c r="MR321" s="34">
        <v>3.04E-2</v>
      </c>
      <c r="MS321" s="34">
        <v>5.1999999999999998E-3</v>
      </c>
    </row>
    <row r="322" spans="19:370" x14ac:dyDescent="0.25">
      <c r="CT322" t="s">
        <v>62</v>
      </c>
      <c r="JS322" t="s">
        <v>62</v>
      </c>
      <c r="MN322" t="s">
        <v>62</v>
      </c>
      <c r="MQ322" t="s">
        <v>62</v>
      </c>
      <c r="MS322" t="s">
        <v>62</v>
      </c>
    </row>
    <row r="323" spans="19:370" x14ac:dyDescent="0.25">
      <c r="JS323" t="s">
        <v>62</v>
      </c>
      <c r="MM323" t="s">
        <v>62</v>
      </c>
      <c r="MR323" t="s">
        <v>62</v>
      </c>
      <c r="NF323" t="s">
        <v>62</v>
      </c>
    </row>
    <row r="324" spans="19:370" x14ac:dyDescent="0.25">
      <c r="NF324" t="s">
        <v>62</v>
      </c>
    </row>
    <row r="326" spans="19:370" x14ac:dyDescent="0.25">
      <c r="MV326" t="s">
        <v>62</v>
      </c>
    </row>
    <row r="327" spans="19:370" ht="15.75" thickBot="1" x14ac:dyDescent="0.3"/>
    <row r="328" spans="19:370" ht="15.75" thickBot="1" x14ac:dyDescent="0.3">
      <c r="S328" t="s">
        <v>62</v>
      </c>
      <c r="KK328" s="522" t="s">
        <v>152</v>
      </c>
      <c r="KL328" s="523"/>
      <c r="KM328" s="523"/>
      <c r="KN328" s="523"/>
      <c r="KO328" s="523"/>
      <c r="KP328" s="523"/>
      <c r="KQ328" s="523"/>
      <c r="KR328" s="524"/>
      <c r="KT328" t="s">
        <v>62</v>
      </c>
    </row>
    <row r="329" spans="19:370" ht="15.75" thickBot="1" x14ac:dyDescent="0.3">
      <c r="CE329" t="s">
        <v>62</v>
      </c>
      <c r="KK329" s="522" t="s">
        <v>153</v>
      </c>
      <c r="KL329" s="523"/>
      <c r="KM329" s="523"/>
      <c r="KN329" s="523"/>
      <c r="KO329" s="523"/>
      <c r="KP329" s="523"/>
      <c r="KQ329" s="523"/>
      <c r="KR329" s="524"/>
      <c r="ME329" t="s">
        <v>62</v>
      </c>
    </row>
    <row r="330" spans="19:370" ht="15.75" thickBot="1" x14ac:dyDescent="0.3">
      <c r="CE330" t="s">
        <v>62</v>
      </c>
      <c r="CF330" t="s">
        <v>62</v>
      </c>
      <c r="CG330" t="s">
        <v>62</v>
      </c>
      <c r="KK330" s="522" t="s">
        <v>150</v>
      </c>
      <c r="KL330" s="523"/>
      <c r="KM330" s="523"/>
      <c r="KN330" s="523"/>
      <c r="KO330" s="523"/>
      <c r="KP330" s="523"/>
      <c r="KQ330" s="523"/>
      <c r="KR330" s="524"/>
    </row>
    <row r="331" spans="19:370" ht="15.75" thickBot="1" x14ac:dyDescent="0.3">
      <c r="KK331" s="522" t="s">
        <v>147</v>
      </c>
      <c r="KL331" s="523"/>
      <c r="KM331" s="523"/>
      <c r="KN331" s="523"/>
      <c r="KO331" s="523"/>
      <c r="KP331" s="523"/>
      <c r="KQ331" s="523"/>
      <c r="KR331" s="524"/>
    </row>
    <row r="332" spans="19:370" ht="15.75" thickBot="1" x14ac:dyDescent="0.3">
      <c r="CS332" t="s">
        <v>62</v>
      </c>
      <c r="KK332" s="522" t="s">
        <v>148</v>
      </c>
      <c r="KL332" s="523"/>
      <c r="KM332" s="523"/>
      <c r="KN332" s="523"/>
      <c r="KO332" s="523"/>
      <c r="KP332" s="523"/>
      <c r="KQ332" s="523"/>
      <c r="KR332" s="524"/>
    </row>
    <row r="333" spans="19:370" ht="15.75" thickBot="1" x14ac:dyDescent="0.3">
      <c r="CD333" t="s">
        <v>62</v>
      </c>
      <c r="CP333" t="s">
        <v>62</v>
      </c>
      <c r="KK333" s="522" t="s">
        <v>149</v>
      </c>
      <c r="KL333" s="523"/>
      <c r="KM333" s="523"/>
      <c r="KN333" s="523"/>
      <c r="KO333" s="523"/>
      <c r="KP333" s="523"/>
      <c r="KQ333" s="523"/>
      <c r="KR333" s="524"/>
    </row>
    <row r="334" spans="19:370" x14ac:dyDescent="0.25">
      <c r="CP334" t="s">
        <v>62</v>
      </c>
    </row>
    <row r="335" spans="19:370" x14ac:dyDescent="0.25">
      <c r="CQ335" t="s">
        <v>62</v>
      </c>
      <c r="JZ335" t="s">
        <v>62</v>
      </c>
    </row>
    <row r="336" spans="19:370" ht="15.75" thickBot="1" x14ac:dyDescent="0.3">
      <c r="CQ336" t="s">
        <v>62</v>
      </c>
    </row>
    <row r="337" spans="1:372" ht="15.75" thickBot="1" x14ac:dyDescent="0.3">
      <c r="CE337" t="s">
        <v>62</v>
      </c>
      <c r="JY337" t="s">
        <v>62</v>
      </c>
      <c r="LM337" s="522" t="s">
        <v>152</v>
      </c>
      <c r="LN337" s="523"/>
      <c r="LO337" s="523"/>
      <c r="LP337" s="523"/>
      <c r="LQ337" s="523"/>
      <c r="LR337" s="523"/>
      <c r="LS337" s="523"/>
      <c r="LT337" s="524"/>
    </row>
    <row r="338" spans="1:372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22" t="s">
        <v>153</v>
      </c>
      <c r="LN338" s="523"/>
      <c r="LO338" s="523"/>
      <c r="LP338" s="523"/>
      <c r="LQ338" s="523"/>
      <c r="LR338" s="523"/>
      <c r="LS338" s="523"/>
      <c r="LT338" s="524"/>
      <c r="ME338" t="s">
        <v>62</v>
      </c>
    </row>
    <row r="339" spans="1:372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22" t="s">
        <v>150</v>
      </c>
      <c r="LN339" s="523"/>
      <c r="LO339" s="523"/>
      <c r="LP339" s="523"/>
      <c r="LQ339" s="523"/>
      <c r="LR339" s="523"/>
      <c r="LS339" s="523"/>
      <c r="LT339" s="524"/>
    </row>
    <row r="340" spans="1:372" ht="15.75" thickBot="1" x14ac:dyDescent="0.3">
      <c r="LM340" s="522" t="s">
        <v>151</v>
      </c>
      <c r="LN340" s="523"/>
      <c r="LO340" s="523"/>
      <c r="LP340" s="523"/>
      <c r="LQ340" s="523"/>
      <c r="LR340" s="523"/>
      <c r="LS340" s="523"/>
      <c r="LT340" s="524"/>
    </row>
    <row r="341" spans="1:372" ht="15.75" thickBot="1" x14ac:dyDescent="0.3">
      <c r="CR341" t="s">
        <v>62</v>
      </c>
      <c r="JZ341" t="s">
        <v>62</v>
      </c>
      <c r="LM341" s="522" t="s">
        <v>148</v>
      </c>
      <c r="LN341" s="523"/>
      <c r="LO341" s="523"/>
      <c r="LP341" s="523"/>
      <c r="LQ341" s="523"/>
      <c r="LR341" s="523"/>
      <c r="LS341" s="523"/>
      <c r="LT341" s="524"/>
    </row>
    <row r="342" spans="1:372" ht="15.75" thickBot="1" x14ac:dyDescent="0.3">
      <c r="LM342" s="522"/>
      <c r="LN342" s="523"/>
      <c r="LO342" s="523"/>
      <c r="LP342" s="523"/>
      <c r="LQ342" s="523"/>
      <c r="LR342" s="523"/>
      <c r="LS342" s="523"/>
      <c r="LT342" s="524"/>
    </row>
    <row r="343" spans="1:372" x14ac:dyDescent="0.25">
      <c r="JY343" t="s">
        <v>62</v>
      </c>
    </row>
    <row r="344" spans="1:372" ht="15.75" thickBot="1" x14ac:dyDescent="0.3">
      <c r="A344" t="s">
        <v>62</v>
      </c>
      <c r="JU344" t="s">
        <v>62</v>
      </c>
      <c r="MM344" t="s">
        <v>62</v>
      </c>
    </row>
    <row r="345" spans="1:372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2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</row>
    <row r="347" spans="1:372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</row>
    <row r="348" spans="1:372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</row>
    <row r="349" spans="1:372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</row>
    <row r="350" spans="1:372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</row>
    <row r="351" spans="1:372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</row>
    <row r="352" spans="1:372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</row>
    <row r="363" spans="62:410" x14ac:dyDescent="0.25">
      <c r="BS363" t="s">
        <v>62</v>
      </c>
      <c r="LX363" t="s">
        <v>62</v>
      </c>
    </row>
    <row r="364" spans="62:410" x14ac:dyDescent="0.25">
      <c r="CK364" t="s">
        <v>62</v>
      </c>
      <c r="MU364" t="s">
        <v>62</v>
      </c>
      <c r="MW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8" spans="62:410" x14ac:dyDescent="0.25">
      <c r="MB368" t="s">
        <v>62</v>
      </c>
      <c r="MC368" t="s">
        <v>62</v>
      </c>
    </row>
    <row r="369" spans="1:342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42" x14ac:dyDescent="0.25">
      <c r="AG372" t="s">
        <v>62</v>
      </c>
      <c r="AQ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42" x14ac:dyDescent="0.25">
      <c r="D378" t="s">
        <v>62</v>
      </c>
      <c r="E378" t="s">
        <v>62</v>
      </c>
    </row>
    <row r="379" spans="1:342" x14ac:dyDescent="0.25">
      <c r="C379" t="s">
        <v>62</v>
      </c>
      <c r="F379" t="s">
        <v>62</v>
      </c>
      <c r="BX379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t="s">
        <v>62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22" t="s">
        <v>159</v>
      </c>
      <c r="MH463" s="523"/>
      <c r="MI463" s="523"/>
      <c r="MJ463" s="523"/>
      <c r="MK463" s="5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5" x14ac:dyDescent="0.25">
      <c r="MQ515" t="s">
        <v>62</v>
      </c>
    </row>
    <row r="516" spans="16:355" x14ac:dyDescent="0.25">
      <c r="P516" t="s">
        <v>62</v>
      </c>
      <c r="S516" t="s">
        <v>62</v>
      </c>
      <c r="MO516" t="s">
        <v>62</v>
      </c>
      <c r="MP516" t="s">
        <v>62</v>
      </c>
    </row>
    <row r="519" spans="16:355" x14ac:dyDescent="0.25">
      <c r="MP519" t="s">
        <v>62</v>
      </c>
    </row>
    <row r="521" spans="16:355" x14ac:dyDescent="0.25">
      <c r="LY521" t="s">
        <v>62</v>
      </c>
    </row>
    <row r="523" spans="16:355" x14ac:dyDescent="0.25">
      <c r="LY523" t="s">
        <v>62</v>
      </c>
      <c r="MP523" t="s">
        <v>62</v>
      </c>
    </row>
    <row r="524" spans="16:355" x14ac:dyDescent="0.25">
      <c r="MM524" t="s">
        <v>62</v>
      </c>
    </row>
    <row r="525" spans="16:355" x14ac:dyDescent="0.25">
      <c r="LZ525" t="s">
        <v>62</v>
      </c>
    </row>
    <row r="527" spans="16:355" x14ac:dyDescent="0.25">
      <c r="LZ527" t="s">
        <v>62</v>
      </c>
    </row>
    <row r="529" spans="241:369" x14ac:dyDescent="0.25">
      <c r="LX529" t="s">
        <v>62</v>
      </c>
    </row>
    <row r="530" spans="241:369" x14ac:dyDescent="0.25">
      <c r="MR530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scale="115" topLeftCell="MJ406">
      <selection activeCell="MT445" sqref="MT445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2019-06-11T21:43:39Z</dcterms:modified>
</cp:coreProperties>
</file>