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L92" i="1"/>
  <c r="MI88" i="1"/>
  <c r="JS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QU26" i="1"/>
  <c r="QT26" i="1"/>
  <c r="QS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QU21" i="1"/>
  <c r="QT21" i="1"/>
  <c r="QS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QU8" i="1"/>
  <c r="QT8" i="1"/>
  <c r="QS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U7" i="1"/>
  <c r="QT7" i="1"/>
  <c r="QS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U6" i="1"/>
  <c r="QT6" i="1"/>
  <c r="QS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QU5" i="1"/>
  <c r="QT5" i="1"/>
  <c r="QS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U4" i="1"/>
  <c r="QT4" i="1"/>
  <c r="QS4" i="1"/>
  <c r="OT4" i="1"/>
  <c r="OS4" i="1"/>
  <c r="OR4" i="1"/>
  <c r="MK4" i="1"/>
  <c r="MJ4" i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QU3" i="1"/>
  <c r="QT3" i="1"/>
  <c r="QS3" i="1"/>
  <c r="OT3" i="1"/>
  <c r="OS3" i="1"/>
  <c r="OR3" i="1"/>
  <c r="MK3" i="1"/>
  <c r="MJ3" i="1"/>
  <c r="MI3" i="1"/>
  <c r="JS3" i="1"/>
  <c r="JR3" i="1"/>
  <c r="JQ3" i="1"/>
  <c r="GU3" i="1"/>
  <c r="GT3" i="1"/>
  <c r="GS3" i="1"/>
  <c r="DZ3" i="1"/>
  <c r="DY3" i="1"/>
  <c r="DX3" i="1"/>
  <c r="BQ3" i="1"/>
  <c r="BP3" i="1"/>
  <c r="BO3" i="1"/>
  <c r="QU2" i="1"/>
  <c r="QT2" i="1"/>
  <c r="QT41" i="1" s="1"/>
  <c r="QS2" i="1"/>
  <c r="OT2" i="1"/>
  <c r="OS2" i="1"/>
  <c r="OR2" i="1"/>
  <c r="MK2" i="1"/>
  <c r="MJ2" i="1"/>
  <c r="MI2" i="1"/>
  <c r="JS2" i="1"/>
  <c r="JR2" i="1"/>
  <c r="JQ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 l="1"/>
  <c r="GS16" i="1"/>
  <c r="QS16" i="1"/>
  <c r="QU22" i="1"/>
  <c r="QT31" i="1"/>
  <c r="QU34" i="1"/>
  <c r="JR36" i="1"/>
  <c r="DZ9" i="1"/>
  <c r="GU27" i="1"/>
  <c r="QU27" i="1"/>
  <c r="GU34" i="1"/>
  <c r="BQ9" i="1"/>
  <c r="JR16" i="1"/>
  <c r="DZ22" i="1"/>
  <c r="JQ22" i="1"/>
  <c r="JS27" i="1"/>
  <c r="GT31" i="1"/>
  <c r="DX34" i="1"/>
  <c r="DZ37" i="1"/>
  <c r="MJ37" i="1"/>
  <c r="OT9" i="1"/>
  <c r="GS9" i="1"/>
  <c r="JR9" i="1"/>
  <c r="QS9" i="1"/>
  <c r="GU16" i="1"/>
  <c r="JS16" i="1"/>
  <c r="QU16" i="1"/>
  <c r="BP22" i="1"/>
  <c r="MJ22" i="1"/>
  <c r="BO27" i="1"/>
  <c r="DY27" i="1"/>
  <c r="MI27" i="1"/>
  <c r="DX31" i="1"/>
  <c r="GU31" i="1"/>
  <c r="QU31" i="1"/>
  <c r="BP34" i="1"/>
  <c r="MJ34" i="1"/>
  <c r="DX36" i="1"/>
  <c r="BP37" i="1"/>
  <c r="GT9" i="1"/>
  <c r="JS9" i="1"/>
  <c r="QT9" i="1"/>
  <c r="BO16" i="1"/>
  <c r="DY16" i="1"/>
  <c r="MI16" i="1"/>
  <c r="DX22" i="1"/>
  <c r="JS22" i="1"/>
  <c r="BQ27" i="1"/>
  <c r="DZ27" i="1"/>
  <c r="MK27" i="1"/>
  <c r="OT27" i="1"/>
  <c r="BP31" i="1"/>
  <c r="MJ31" i="1"/>
  <c r="BQ34" i="1"/>
  <c r="JQ34" i="1"/>
  <c r="MK34" i="1"/>
  <c r="QS34" i="1"/>
  <c r="QU36" i="1"/>
  <c r="BQ41" i="1"/>
  <c r="GS41" i="1"/>
  <c r="JR41" i="1"/>
  <c r="MK41" i="1"/>
  <c r="QS41" i="1"/>
  <c r="BO9" i="1"/>
  <c r="DY9" i="1"/>
  <c r="MI9" i="1"/>
  <c r="OS9" i="1"/>
  <c r="BQ16" i="1"/>
  <c r="DZ16" i="1"/>
  <c r="MK16" i="1"/>
  <c r="GT22" i="1"/>
  <c r="OR22" i="1"/>
  <c r="QT22" i="1"/>
  <c r="GS27" i="1"/>
  <c r="JR27" i="1"/>
  <c r="QS27" i="1"/>
  <c r="BQ31" i="1"/>
  <c r="JQ31" i="1"/>
  <c r="MK31" i="1"/>
  <c r="GT34" i="1"/>
  <c r="QT34" i="1"/>
  <c r="BO36" i="1"/>
  <c r="GT37" i="1"/>
  <c r="OT22" i="1"/>
  <c r="OS34" i="1"/>
  <c r="OS27" i="1"/>
  <c r="OR31" i="1"/>
  <c r="OT16" i="1"/>
  <c r="OS16" i="1"/>
  <c r="JS41" i="1"/>
  <c r="BP16" i="1"/>
  <c r="MJ16" i="1"/>
  <c r="BQ36" i="1"/>
  <c r="OR36" i="1"/>
  <c r="OT36" i="1"/>
  <c r="QS37" i="1"/>
  <c r="QU37" i="1"/>
  <c r="GT41" i="1"/>
  <c r="BP9" i="1"/>
  <c r="GT16" i="1"/>
  <c r="QT16" i="1"/>
  <c r="BQ22" i="1"/>
  <c r="GU22" i="1"/>
  <c r="OS31" i="1"/>
  <c r="OT34" i="1"/>
  <c r="BO41" i="1"/>
  <c r="DY41" i="1"/>
  <c r="GU41" i="1"/>
  <c r="MI41" i="1"/>
  <c r="OS41" i="1"/>
  <c r="QU41" i="1"/>
  <c r="DX9" i="1"/>
  <c r="GU9" i="1"/>
  <c r="JQ9" i="1"/>
  <c r="MK9" i="1"/>
  <c r="OR9" i="1"/>
  <c r="QU9" i="1"/>
  <c r="DX16" i="1"/>
  <c r="JQ16" i="1"/>
  <c r="OR16" i="1"/>
  <c r="DY22" i="1"/>
  <c r="JR22" i="1"/>
  <c r="OS22" i="1"/>
  <c r="BP27" i="1"/>
  <c r="GT27" i="1"/>
  <c r="MJ27" i="1"/>
  <c r="QT27" i="1"/>
  <c r="BO31" i="1"/>
  <c r="DZ31" i="1"/>
  <c r="GS31" i="1"/>
  <c r="JS31" i="1"/>
  <c r="MI31" i="1"/>
  <c r="OT31" i="1"/>
  <c r="QS31" i="1"/>
  <c r="BO34" i="1"/>
  <c r="DZ34" i="1"/>
  <c r="GS34" i="1"/>
  <c r="JS34" i="1"/>
  <c r="MI34" i="1"/>
  <c r="DZ36" i="1"/>
  <c r="DY36" i="1"/>
  <c r="JQ36" i="1"/>
  <c r="JS36" i="1"/>
  <c r="MK36" i="1"/>
  <c r="MI37" i="1"/>
  <c r="MK37" i="1"/>
  <c r="OT37" i="1"/>
  <c r="DX41" i="1"/>
  <c r="OR41" i="1"/>
  <c r="MK22" i="1"/>
  <c r="DY31" i="1"/>
  <c r="JR31" i="1"/>
  <c r="DY34" i="1"/>
  <c r="JR34" i="1"/>
  <c r="BP41" i="1"/>
  <c r="DZ41" i="1"/>
  <c r="JQ41" i="1"/>
  <c r="MJ41" i="1"/>
  <c r="OT41" i="1"/>
  <c r="BO22" i="1"/>
  <c r="GS22" i="1"/>
  <c r="MI22" i="1"/>
  <c r="QS22" i="1"/>
  <c r="DX27" i="1"/>
  <c r="JQ27" i="1"/>
  <c r="OR27" i="1"/>
  <c r="GU36" i="1"/>
  <c r="GT36" i="1"/>
  <c r="GS36" i="1"/>
  <c r="GS37" i="1"/>
  <c r="GU37" i="1"/>
  <c r="JS37" i="1"/>
  <c r="OR34" i="1"/>
  <c r="BP36" i="1"/>
  <c r="OS36" i="1"/>
  <c r="BO37" i="1"/>
  <c r="BQ37" i="1"/>
  <c r="QT37" i="1"/>
  <c r="MI36" i="1"/>
  <c r="QS36" i="1"/>
  <c r="DX37" i="1"/>
  <c r="JQ37" i="1"/>
  <c r="OR37" i="1"/>
  <c r="JQ88" i="1"/>
  <c r="MJ36" i="1"/>
  <c r="QT36" i="1"/>
  <c r="DY37" i="1"/>
  <c r="JR37" i="1"/>
  <c r="OS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DZ45" i="1" l="1"/>
  <c r="QU45" i="1"/>
  <c r="DY45" i="1"/>
  <c r="GS45" i="1"/>
  <c r="QT45" i="1"/>
  <c r="QS45" i="1"/>
  <c r="BO45" i="1"/>
  <c r="DX45" i="1"/>
  <c r="GT45" i="1"/>
  <c r="JS45" i="1"/>
  <c r="OS45" i="1"/>
  <c r="OT45" i="1"/>
  <c r="MI45" i="1"/>
  <c r="MJ45" i="1"/>
  <c r="JR45" i="1"/>
  <c r="BQ45" i="1"/>
  <c r="QM88" i="1"/>
  <c r="OT88" i="1"/>
  <c r="OS88" i="1"/>
  <c r="QN92" i="1"/>
  <c r="OR45" i="1"/>
  <c r="OS116" i="1"/>
  <c r="MK45" i="1"/>
  <c r="BP45" i="1"/>
  <c r="OT120" i="1"/>
  <c r="JQ45" i="1"/>
  <c r="OT116" i="1"/>
  <c r="QM92" i="1"/>
  <c r="QN88" i="1"/>
  <c r="GU45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 l="1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 l="1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 l="1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 l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 l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 l="1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 l="1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 l="1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 l="1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 l="1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 s="1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 s="1"/>
  <c r="QA197" i="2"/>
  <c r="PX197" i="2"/>
  <c r="PU197" i="2"/>
  <c r="PR197" i="2"/>
  <c r="PR201" i="2" s="1"/>
  <c r="PO197" i="2"/>
  <c r="PL197" i="2"/>
  <c r="PI197" i="2"/>
  <c r="PI201" i="2" s="1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 s="1"/>
  <c r="RL189" i="2"/>
  <c r="RL193" i="2" s="1"/>
  <c r="RJ189" i="2"/>
  <c r="RJ193" i="2" s="1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 s="1"/>
  <c r="QW189" i="2"/>
  <c r="QU189" i="2"/>
  <c r="QU193" i="2" s="1"/>
  <c r="QT189" i="2"/>
  <c r="QR189" i="2"/>
  <c r="QR193" i="2" s="1"/>
  <c r="QQ189" i="2"/>
  <c r="QO189" i="2"/>
  <c r="QO193" i="2" s="1"/>
  <c r="QN189" i="2"/>
  <c r="QN193" i="2" s="1"/>
  <c r="QL189" i="2"/>
  <c r="QK189" i="2"/>
  <c r="QK193" i="2" s="1"/>
  <c r="QI189" i="2"/>
  <c r="QH189" i="2"/>
  <c r="QF189" i="2"/>
  <c r="QF193" i="2" s="1"/>
  <c r="QE189" i="2"/>
  <c r="QE193" i="2" s="1"/>
  <c r="QC189" i="2"/>
  <c r="QB189" i="2"/>
  <c r="QB193" i="2" s="1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 s="1"/>
  <c r="RO183" i="2"/>
  <c r="RO187" i="2" s="1"/>
  <c r="RM183" i="2"/>
  <c r="RL183" i="2"/>
  <c r="RJ183" i="2"/>
  <c r="RJ187" i="2" s="1"/>
  <c r="RI183" i="2"/>
  <c r="RG183" i="2"/>
  <c r="RG187" i="2" s="1"/>
  <c r="RF183" i="2"/>
  <c r="RF187" i="2" s="1"/>
  <c r="RD183" i="2"/>
  <c r="RC183" i="2"/>
  <c r="RC187" i="2" s="1"/>
  <c r="RA183" i="2"/>
  <c r="QZ183" i="2"/>
  <c r="QX183" i="2"/>
  <c r="QW183" i="2"/>
  <c r="QU183" i="2"/>
  <c r="QU187" i="2" s="1"/>
  <c r="QT183" i="2"/>
  <c r="QR183" i="2"/>
  <c r="QQ183" i="2"/>
  <c r="QQ187" i="2" s="1"/>
  <c r="QO183" i="2"/>
  <c r="QN183" i="2"/>
  <c r="QL183" i="2"/>
  <c r="QL187" i="2" s="1"/>
  <c r="QK183" i="2"/>
  <c r="QI183" i="2"/>
  <c r="QI187" i="2" s="1"/>
  <c r="QH183" i="2"/>
  <c r="QH187" i="2" s="1"/>
  <c r="QF183" i="2"/>
  <c r="QE183" i="2"/>
  <c r="QC183" i="2"/>
  <c r="QC187" i="2" s="1"/>
  <c r="QB183" i="2"/>
  <c r="PZ183" i="2"/>
  <c r="PZ187" i="2" s="1"/>
  <c r="PY183" i="2"/>
  <c r="PY187" i="2" s="1"/>
  <c r="PW183" i="2"/>
  <c r="PW187" i="2" s="1"/>
  <c r="PV183" i="2"/>
  <c r="PV187" i="2" s="1"/>
  <c r="PT183" i="2"/>
  <c r="PS183" i="2"/>
  <c r="PS187" i="2" s="1"/>
  <c r="PQ183" i="2"/>
  <c r="PQ187" i="2" s="1"/>
  <c r="PP183" i="2"/>
  <c r="PN183" i="2"/>
  <c r="PN187" i="2" s="1"/>
  <c r="PM183" i="2"/>
  <c r="PM187" i="2" s="1"/>
  <c r="PK183" i="2"/>
  <c r="PK187" i="2" s="1"/>
  <c r="PJ183" i="2"/>
  <c r="PJ187" i="2" s="1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 s="1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 s="1"/>
  <c r="QZ177" i="2"/>
  <c r="QX177" i="2"/>
  <c r="QW177" i="2"/>
  <c r="QW181" i="2" s="1"/>
  <c r="QU177" i="2"/>
  <c r="QU181" i="2" s="1"/>
  <c r="QT177" i="2"/>
  <c r="QR177" i="2"/>
  <c r="QQ177" i="2"/>
  <c r="QQ181" i="2" s="1"/>
  <c r="QO177" i="2"/>
  <c r="QO181" i="2" s="1"/>
  <c r="QN177" i="2"/>
  <c r="QL177" i="2"/>
  <c r="QK177" i="2"/>
  <c r="QK181" i="2" s="1"/>
  <c r="QI177" i="2"/>
  <c r="QI181" i="2" s="1"/>
  <c r="QH177" i="2"/>
  <c r="QF177" i="2"/>
  <c r="QE177" i="2"/>
  <c r="QE181" i="2" s="1"/>
  <c r="QC177" i="2"/>
  <c r="QC181" i="2" s="1"/>
  <c r="QB177" i="2"/>
  <c r="PZ177" i="2"/>
  <c r="PY177" i="2"/>
  <c r="PY181" i="2" s="1"/>
  <c r="PW177" i="2"/>
  <c r="PW181" i="2" s="1"/>
  <c r="PV177" i="2"/>
  <c r="PT177" i="2"/>
  <c r="PS177" i="2"/>
  <c r="PS181" i="2" s="1"/>
  <c r="PQ177" i="2"/>
  <c r="PQ181" i="2" s="1"/>
  <c r="PP177" i="2"/>
  <c r="PN177" i="2"/>
  <c r="PM177" i="2"/>
  <c r="PM181" i="2" s="1"/>
  <c r="PK177" i="2"/>
  <c r="PK181" i="2" s="1"/>
  <c r="PJ177" i="2"/>
  <c r="PH177" i="2"/>
  <c r="PG177" i="2"/>
  <c r="PG181" i="2" s="1"/>
  <c r="PE177" i="2"/>
  <c r="PE181" i="2" s="1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 s="1"/>
  <c r="RM171" i="2"/>
  <c r="RM175" i="2" s="1"/>
  <c r="RL171" i="2"/>
  <c r="RJ171" i="2"/>
  <c r="RJ175" i="2" s="1"/>
  <c r="RI171" i="2"/>
  <c r="RG171" i="2"/>
  <c r="RF171" i="2"/>
  <c r="RD171" i="2"/>
  <c r="RC171" i="2"/>
  <c r="RA171" i="2"/>
  <c r="QZ171" i="2"/>
  <c r="QX171" i="2"/>
  <c r="QX175" i="2" s="1"/>
  <c r="QW171" i="2"/>
  <c r="QW175" i="2" s="1"/>
  <c r="QU171" i="2"/>
  <c r="QT171" i="2"/>
  <c r="QR171" i="2"/>
  <c r="QQ171" i="2"/>
  <c r="QQ175" i="2" s="1"/>
  <c r="QO171" i="2"/>
  <c r="QO175" i="2" s="1"/>
  <c r="QN171" i="2"/>
  <c r="QL171" i="2"/>
  <c r="QL175" i="2" s="1"/>
  <c r="QK171" i="2"/>
  <c r="QI171" i="2"/>
  <c r="QI175" i="2" s="1"/>
  <c r="QH171" i="2"/>
  <c r="QF171" i="2"/>
  <c r="QE171" i="2"/>
  <c r="QC171" i="2"/>
  <c r="QB171" i="2"/>
  <c r="PZ171" i="2"/>
  <c r="PZ175" i="2" s="1"/>
  <c r="PY171" i="2"/>
  <c r="PY175" i="2" s="1"/>
  <c r="PW171" i="2"/>
  <c r="PV171" i="2"/>
  <c r="PT171" i="2"/>
  <c r="PS171" i="2"/>
  <c r="PS175" i="2" s="1"/>
  <c r="PQ171" i="2"/>
  <c r="PQ175" i="2" s="1"/>
  <c r="PP171" i="2"/>
  <c r="PN171" i="2"/>
  <c r="PN175" i="2" s="1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 s="1"/>
  <c r="RP165" i="2"/>
  <c r="RP169" i="2" s="1"/>
  <c r="RO165" i="2"/>
  <c r="RM165" i="2"/>
  <c r="RL165" i="2"/>
  <c r="RL169" i="2" s="1"/>
  <c r="RJ165" i="2"/>
  <c r="RI165" i="2"/>
  <c r="RG165" i="2"/>
  <c r="RF165" i="2"/>
  <c r="RF169" i="2" s="1"/>
  <c r="RD165" i="2"/>
  <c r="RC165" i="2"/>
  <c r="RA165" i="2"/>
  <c r="QZ165" i="2"/>
  <c r="QX165" i="2"/>
  <c r="QW165" i="2"/>
  <c r="QU165" i="2"/>
  <c r="QT165" i="2"/>
  <c r="QT169" i="2" s="1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 s="1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 s="1"/>
  <c r="RS159" i="2"/>
  <c r="RR159" i="2"/>
  <c r="RR163" i="2" s="1"/>
  <c r="RP159" i="2"/>
  <c r="RO159" i="2"/>
  <c r="RM159" i="2"/>
  <c r="RL159" i="2"/>
  <c r="RJ159" i="2"/>
  <c r="RJ163" i="2" s="1"/>
  <c r="RI159" i="2"/>
  <c r="RG159" i="2"/>
  <c r="RG163" i="2" s="1"/>
  <c r="RF159" i="2"/>
  <c r="RF163" i="2" s="1"/>
  <c r="RD159" i="2"/>
  <c r="RD163" i="2" s="1"/>
  <c r="RC159" i="2"/>
  <c r="RC163" i="2" s="1"/>
  <c r="RA159" i="2"/>
  <c r="QZ159" i="2"/>
  <c r="QZ163" i="2" s="1"/>
  <c r="QX159" i="2"/>
  <c r="QX163" i="2" s="1"/>
  <c r="QW159" i="2"/>
  <c r="QU159" i="2"/>
  <c r="QU163" i="2" s="1"/>
  <c r="QT159" i="2"/>
  <c r="QT163" i="2" s="1"/>
  <c r="QR159" i="2"/>
  <c r="QR163" i="2" s="1"/>
  <c r="QQ159" i="2"/>
  <c r="QQ163" i="2" s="1"/>
  <c r="QO159" i="2"/>
  <c r="QN159" i="2"/>
  <c r="QN163" i="2" s="1"/>
  <c r="QL159" i="2"/>
  <c r="QL163" i="2" s="1"/>
  <c r="QK159" i="2"/>
  <c r="QI159" i="2"/>
  <c r="QI163" i="2" s="1"/>
  <c r="QH159" i="2"/>
  <c r="QH163" i="2" s="1"/>
  <c r="QF159" i="2"/>
  <c r="QF163" i="2" s="1"/>
  <c r="QE159" i="2"/>
  <c r="QE163" i="2" s="1"/>
  <c r="QC159" i="2"/>
  <c r="QC163" i="2" s="1"/>
  <c r="QB159" i="2"/>
  <c r="QB163" i="2" s="1"/>
  <c r="PZ159" i="2"/>
  <c r="PZ163" i="2" s="1"/>
  <c r="PY159" i="2"/>
  <c r="PW159" i="2"/>
  <c r="PW163" i="2" s="1"/>
  <c r="PV159" i="2"/>
  <c r="PV163" i="2" s="1"/>
  <c r="PT159" i="2"/>
  <c r="PT163" i="2" s="1"/>
  <c r="PS159" i="2"/>
  <c r="PS163" i="2" s="1"/>
  <c r="PQ159" i="2"/>
  <c r="PP159" i="2"/>
  <c r="PP163" i="2" s="1"/>
  <c r="PN159" i="2"/>
  <c r="PN163" i="2" s="1"/>
  <c r="PM159" i="2"/>
  <c r="PM163" i="2" s="1"/>
  <c r="PK159" i="2"/>
  <c r="PK163" i="2" s="1"/>
  <c r="PJ159" i="2"/>
  <c r="PJ163" i="2" s="1"/>
  <c r="PH159" i="2"/>
  <c r="PH163" i="2" s="1"/>
  <c r="PG159" i="2"/>
  <c r="PG163" i="2" s="1"/>
  <c r="PE159" i="2"/>
  <c r="PE163" i="2" s="1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 s="1"/>
  <c r="RR153" i="2"/>
  <c r="RR157" i="2" s="1"/>
  <c r="RQ153" i="2"/>
  <c r="RP153" i="2"/>
  <c r="RP161" i="2" s="1"/>
  <c r="RO153" i="2"/>
  <c r="RO157" i="2" s="1"/>
  <c r="RN153" i="2"/>
  <c r="RM153" i="2"/>
  <c r="RM161" i="2" s="1"/>
  <c r="RL153" i="2"/>
  <c r="RL161" i="2" s="1"/>
  <c r="RK153" i="2"/>
  <c r="RJ153" i="2"/>
  <c r="RJ157" i="2" s="1"/>
  <c r="RI153" i="2"/>
  <c r="RI161" i="2" s="1"/>
  <c r="RH153" i="2"/>
  <c r="RH159" i="2" s="1"/>
  <c r="RH163" i="2" s="1"/>
  <c r="RG153" i="2"/>
  <c r="RG157" i="2" s="1"/>
  <c r="RF153" i="2"/>
  <c r="RF157" i="2" s="1"/>
  <c r="RE153" i="2"/>
  <c r="RE159" i="2" s="1"/>
  <c r="RE165" i="2" s="1"/>
  <c r="RD153" i="2"/>
  <c r="RD161" i="2" s="1"/>
  <c r="RC153" i="2"/>
  <c r="RC157" i="2" s="1"/>
  <c r="RB153" i="2"/>
  <c r="RA153" i="2"/>
  <c r="QZ153" i="2"/>
  <c r="QZ161" i="2" s="1"/>
  <c r="QY153" i="2"/>
  <c r="QY157" i="2" s="1"/>
  <c r="QX153" i="2"/>
  <c r="QX157" i="2" s="1"/>
  <c r="QW153" i="2"/>
  <c r="QW161" i="2" s="1"/>
  <c r="QV153" i="2"/>
  <c r="QV159" i="2" s="1"/>
  <c r="QV163" i="2" s="1"/>
  <c r="QU153" i="2"/>
  <c r="QU157" i="2" s="1"/>
  <c r="QT153" i="2"/>
  <c r="QT157" i="2" s="1"/>
  <c r="QS153" i="2"/>
  <c r="QS159" i="2" s="1"/>
  <c r="QS165" i="2" s="1"/>
  <c r="QR153" i="2"/>
  <c r="QR161" i="2" s="1"/>
  <c r="QQ153" i="2"/>
  <c r="QQ157" i="2" s="1"/>
  <c r="QP153" i="2"/>
  <c r="QO153" i="2"/>
  <c r="QO161" i="2" s="1"/>
  <c r="QN153" i="2"/>
  <c r="QN161" i="2" s="1"/>
  <c r="QM153" i="2"/>
  <c r="QL153" i="2"/>
  <c r="QL157" i="2" s="1"/>
  <c r="QK153" i="2"/>
  <c r="QJ153" i="2"/>
  <c r="QJ159" i="2" s="1"/>
  <c r="QI153" i="2"/>
  <c r="QI157" i="2" s="1"/>
  <c r="QH153" i="2"/>
  <c r="QH157" i="2" s="1"/>
  <c r="QG153" i="2"/>
  <c r="QG159" i="2" s="1"/>
  <c r="QG165" i="2" s="1"/>
  <c r="QF153" i="2"/>
  <c r="QF161" i="2" s="1"/>
  <c r="QE153" i="2"/>
  <c r="QE157" i="2" s="1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 s="1"/>
  <c r="PU153" i="2"/>
  <c r="PT153" i="2"/>
  <c r="PT161" i="2" s="1"/>
  <c r="PS153" i="2"/>
  <c r="PS157" i="2" s="1"/>
  <c r="PR153" i="2"/>
  <c r="PQ153" i="2"/>
  <c r="PQ161" i="2" s="1"/>
  <c r="PP153" i="2"/>
  <c r="PP161" i="2" s="1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 s="1"/>
  <c r="PH153" i="2"/>
  <c r="PH161" i="2" s="1"/>
  <c r="PG153" i="2"/>
  <c r="PG157" i="2" s="1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 s="1"/>
  <c r="RH112" i="2"/>
  <c r="RH116" i="2" s="1"/>
  <c r="RE112" i="2"/>
  <c r="RE116" i="2" s="1"/>
  <c r="RB112" i="2"/>
  <c r="QY112" i="2"/>
  <c r="QY116" i="2" s="1"/>
  <c r="QV112" i="2"/>
  <c r="QS112" i="2"/>
  <c r="QS116" i="2" s="1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 s="1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 s="1"/>
  <c r="RS104" i="2"/>
  <c r="RR104" i="2"/>
  <c r="RP104" i="2"/>
  <c r="RO104" i="2"/>
  <c r="RM104" i="2"/>
  <c r="RM108" i="2" s="1"/>
  <c r="RL104" i="2"/>
  <c r="RJ104" i="2"/>
  <c r="RI104" i="2"/>
  <c r="RI108" i="2" s="1"/>
  <c r="RG104" i="2"/>
  <c r="RF104" i="2"/>
  <c r="RD104" i="2"/>
  <c r="RC104" i="2"/>
  <c r="RA104" i="2"/>
  <c r="RA108" i="2" s="1"/>
  <c r="QZ104" i="2"/>
  <c r="QX104" i="2"/>
  <c r="QW104" i="2"/>
  <c r="QW108" i="2" s="1"/>
  <c r="QU104" i="2"/>
  <c r="QT104" i="2"/>
  <c r="QR104" i="2"/>
  <c r="QR108" i="2" s="1"/>
  <c r="QQ104" i="2"/>
  <c r="QO104" i="2"/>
  <c r="QN104" i="2"/>
  <c r="QN108" i="2" s="1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 s="1"/>
  <c r="PW104" i="2"/>
  <c r="PV104" i="2"/>
  <c r="PT104" i="2"/>
  <c r="PT108" i="2" s="1"/>
  <c r="PS104" i="2"/>
  <c r="PQ104" i="2"/>
  <c r="PP104" i="2"/>
  <c r="PP108" i="2" s="1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 s="1"/>
  <c r="RM98" i="2"/>
  <c r="RL98" i="2"/>
  <c r="RL102" i="2" s="1"/>
  <c r="RJ98" i="2"/>
  <c r="RJ102" i="2" s="1"/>
  <c r="RI98" i="2"/>
  <c r="RG98" i="2"/>
  <c r="RG102" i="2" s="1"/>
  <c r="RF98" i="2"/>
  <c r="RF102" i="2" s="1"/>
  <c r="RD98" i="2"/>
  <c r="RD102" i="2" s="1"/>
  <c r="RC98" i="2"/>
  <c r="RC102" i="2" s="1"/>
  <c r="RA98" i="2"/>
  <c r="QZ98" i="2"/>
  <c r="QZ102" i="2" s="1"/>
  <c r="QX98" i="2"/>
  <c r="QX102" i="2" s="1"/>
  <c r="QW98" i="2"/>
  <c r="QU98" i="2"/>
  <c r="QU102" i="2" s="1"/>
  <c r="QT98" i="2"/>
  <c r="QT102" i="2" s="1"/>
  <c r="QR98" i="2"/>
  <c r="QR102" i="2" s="1"/>
  <c r="QQ98" i="2"/>
  <c r="QQ102" i="2" s="1"/>
  <c r="QO98" i="2"/>
  <c r="QN98" i="2"/>
  <c r="QN102" i="2" s="1"/>
  <c r="QL98" i="2"/>
  <c r="QL102" i="2" s="1"/>
  <c r="QK98" i="2"/>
  <c r="QI98" i="2"/>
  <c r="QI102" i="2" s="1"/>
  <c r="QH98" i="2"/>
  <c r="QH102" i="2" s="1"/>
  <c r="QF98" i="2"/>
  <c r="QF102" i="2" s="1"/>
  <c r="QE98" i="2"/>
  <c r="QE102" i="2" s="1"/>
  <c r="QC98" i="2"/>
  <c r="QB98" i="2"/>
  <c r="QB102" i="2" s="1"/>
  <c r="PZ98" i="2"/>
  <c r="PZ102" i="2" s="1"/>
  <c r="PY98" i="2"/>
  <c r="PW98" i="2"/>
  <c r="PW102" i="2" s="1"/>
  <c r="PV98" i="2"/>
  <c r="PV102" i="2" s="1"/>
  <c r="PT98" i="2"/>
  <c r="PS98" i="2"/>
  <c r="PS102" i="2" s="1"/>
  <c r="PQ98" i="2"/>
  <c r="PP98" i="2"/>
  <c r="PP102" i="2" s="1"/>
  <c r="PN98" i="2"/>
  <c r="PN102" i="2" s="1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 s="1"/>
  <c r="RM92" i="2"/>
  <c r="RM96" i="2" s="1"/>
  <c r="RL92" i="2"/>
  <c r="RJ92" i="2"/>
  <c r="RI92" i="2"/>
  <c r="RI96" i="2" s="1"/>
  <c r="RG92" i="2"/>
  <c r="RG96" i="2" s="1"/>
  <c r="RF92" i="2"/>
  <c r="RD92" i="2"/>
  <c r="RC92" i="2"/>
  <c r="RC96" i="2" s="1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 s="1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 s="1"/>
  <c r="RR86" i="2"/>
  <c r="RR90" i="2" s="1"/>
  <c r="RP86" i="2"/>
  <c r="RP90" i="2" s="1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A86" i="2"/>
  <c r="QZ86" i="2"/>
  <c r="QZ90" i="2" s="1"/>
  <c r="QX86" i="2"/>
  <c r="QW86" i="2"/>
  <c r="QW90" i="2" s="1"/>
  <c r="QU86" i="2"/>
  <c r="QU90" i="2" s="1"/>
  <c r="QT86" i="2"/>
  <c r="QR86" i="2"/>
  <c r="QR90" i="2" s="1"/>
  <c r="QQ86" i="2"/>
  <c r="QO86" i="2"/>
  <c r="QO90" i="2" s="1"/>
  <c r="QN86" i="2"/>
  <c r="QN90" i="2" s="1"/>
  <c r="QL86" i="2"/>
  <c r="QL90" i="2" s="1"/>
  <c r="QK86" i="2"/>
  <c r="QK90" i="2" s="1"/>
  <c r="QI86" i="2"/>
  <c r="QI90" i="2" s="1"/>
  <c r="QH86" i="2"/>
  <c r="QH90" i="2" s="1"/>
  <c r="QF86" i="2"/>
  <c r="QF90" i="2" s="1"/>
  <c r="QE86" i="2"/>
  <c r="QE90" i="2" s="1"/>
  <c r="QC86" i="2"/>
  <c r="QB86" i="2"/>
  <c r="QB90" i="2" s="1"/>
  <c r="PZ86" i="2"/>
  <c r="PY86" i="2"/>
  <c r="PY90" i="2" s="1"/>
  <c r="PW86" i="2"/>
  <c r="PV86" i="2"/>
  <c r="PT86" i="2"/>
  <c r="PT90" i="2" s="1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 s="1"/>
  <c r="RM80" i="2"/>
  <c r="RM84" i="2" s="1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 s="1"/>
  <c r="QU80" i="2"/>
  <c r="QU84" i="2" s="1"/>
  <c r="QT80" i="2"/>
  <c r="QT84" i="2" s="1"/>
  <c r="QR80" i="2"/>
  <c r="QQ80" i="2"/>
  <c r="QQ84" i="2" s="1"/>
  <c r="QO80" i="2"/>
  <c r="QO84" i="2" s="1"/>
  <c r="QN80" i="2"/>
  <c r="QL80" i="2"/>
  <c r="QK80" i="2"/>
  <c r="QK84" i="2" s="1"/>
  <c r="QI80" i="2"/>
  <c r="QI84" i="2" s="1"/>
  <c r="QH80" i="2"/>
  <c r="QF80" i="2"/>
  <c r="QF84" i="2" s="1"/>
  <c r="QE80" i="2"/>
  <c r="QE84" i="2" s="1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 s="1"/>
  <c r="PQ80" i="2"/>
  <c r="PQ84" i="2" s="1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 s="1"/>
  <c r="RS74" i="2"/>
  <c r="RS78" i="2" s="1"/>
  <c r="RR74" i="2"/>
  <c r="RP74" i="2"/>
  <c r="RO74" i="2"/>
  <c r="RO78" i="2" s="1"/>
  <c r="RM74" i="2"/>
  <c r="RL74" i="2"/>
  <c r="RJ74" i="2"/>
  <c r="RJ78" i="2" s="1"/>
  <c r="RI74" i="2"/>
  <c r="RI78" i="2" s="1"/>
  <c r="RG74" i="2"/>
  <c r="RG78" i="2" s="1"/>
  <c r="RF74" i="2"/>
  <c r="RF78" i="2" s="1"/>
  <c r="RD74" i="2"/>
  <c r="RD78" i="2" s="1"/>
  <c r="RC74" i="2"/>
  <c r="RA74" i="2"/>
  <c r="QZ74" i="2"/>
  <c r="QZ78" i="2" s="1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 s="1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D68" i="2"/>
  <c r="RD76" i="2" s="1"/>
  <c r="RC68" i="2"/>
  <c r="RC76" i="2" s="1"/>
  <c r="RB68" i="2"/>
  <c r="RB72" i="2" s="1"/>
  <c r="RA68" i="2"/>
  <c r="RA72" i="2" s="1"/>
  <c r="QZ68" i="2"/>
  <c r="QZ76" i="2" s="1"/>
  <c r="QY68" i="2"/>
  <c r="QY74" i="2" s="1"/>
  <c r="QX68" i="2"/>
  <c r="QX72" i="2" s="1"/>
  <c r="QW68" i="2"/>
  <c r="QV68" i="2"/>
  <c r="QV72" i="2" s="1"/>
  <c r="QU68" i="2"/>
  <c r="QU76" i="2" s="1"/>
  <c r="QT68" i="2"/>
  <c r="QT72" i="2" s="1"/>
  <c r="QS68" i="2"/>
  <c r="QS74" i="2" s="1"/>
  <c r="QR68" i="2"/>
  <c r="QR76" i="2" s="1"/>
  <c r="QQ68" i="2"/>
  <c r="QQ76" i="2" s="1"/>
  <c r="QP68" i="2"/>
  <c r="QP72" i="2" s="1"/>
  <c r="QO68" i="2"/>
  <c r="QO72" i="2" s="1"/>
  <c r="QN68" i="2"/>
  <c r="QN76" i="2" s="1"/>
  <c r="QM68" i="2"/>
  <c r="QM74" i="2" s="1"/>
  <c r="QL68" i="2"/>
  <c r="QL72" i="2" s="1"/>
  <c r="QK68" i="2"/>
  <c r="QK72" i="2" s="1"/>
  <c r="QJ68" i="2"/>
  <c r="QJ72" i="2" s="1"/>
  <c r="QI68" i="2"/>
  <c r="QI72" i="2" s="1"/>
  <c r="QH68" i="2"/>
  <c r="QH72" i="2" s="1"/>
  <c r="QG68" i="2"/>
  <c r="QG74" i="2" s="1"/>
  <c r="QF68" i="2"/>
  <c r="QF76" i="2" s="1"/>
  <c r="QE68" i="2"/>
  <c r="QE76" i="2" s="1"/>
  <c r="QD68" i="2"/>
  <c r="QC68" i="2"/>
  <c r="QC72" i="2" s="1"/>
  <c r="QB68" i="2"/>
  <c r="QB76" i="2" s="1"/>
  <c r="QA68" i="2"/>
  <c r="QA74" i="2" s="1"/>
  <c r="PZ68" i="2"/>
  <c r="PZ72" i="2" s="1"/>
  <c r="PY68" i="2"/>
  <c r="PX68" i="2"/>
  <c r="PX72" i="2" s="1"/>
  <c r="PW68" i="2"/>
  <c r="PW76" i="2" s="1"/>
  <c r="PV68" i="2"/>
  <c r="PV72" i="2" s="1"/>
  <c r="PU68" i="2"/>
  <c r="PU74" i="2" s="1"/>
  <c r="PT68" i="2"/>
  <c r="PT76" i="2" s="1"/>
  <c r="PS68" i="2"/>
  <c r="PS76" i="2" s="1"/>
  <c r="PR68" i="2"/>
  <c r="PR72" i="2" s="1"/>
  <c r="PQ68" i="2"/>
  <c r="PQ72" i="2" s="1"/>
  <c r="PP68" i="2"/>
  <c r="PP76" i="2" s="1"/>
  <c r="PO68" i="2"/>
  <c r="PO74" i="2" s="1"/>
  <c r="PN68" i="2"/>
  <c r="PN72" i="2" s="1"/>
  <c r="PM68" i="2"/>
  <c r="PM72" i="2" s="1"/>
  <c r="PL68" i="2"/>
  <c r="PL72" i="2" s="1"/>
  <c r="PK68" i="2"/>
  <c r="PK72" i="2" s="1"/>
  <c r="PJ68" i="2"/>
  <c r="PJ72" i="2" s="1"/>
  <c r="PI68" i="2"/>
  <c r="PI74" i="2" s="1"/>
  <c r="PH68" i="2"/>
  <c r="PH76" i="2" s="1"/>
  <c r="PG68" i="2"/>
  <c r="PG76" i="2" s="1"/>
  <c r="PF68" i="2"/>
  <c r="PE68" i="2"/>
  <c r="PE72" i="2" s="1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QU8" i="2"/>
  <c r="QT8" i="2"/>
  <c r="QS8" i="2"/>
  <c r="QU7" i="2"/>
  <c r="QT7" i="2"/>
  <c r="QS7" i="2"/>
  <c r="QU6" i="2"/>
  <c r="QT6" i="2"/>
  <c r="QS6" i="2"/>
  <c r="QU5" i="2"/>
  <c r="QT5" i="2"/>
  <c r="QS5" i="2"/>
  <c r="QU4" i="2"/>
  <c r="QT4" i="2"/>
  <c r="QS4" i="2"/>
  <c r="QU3" i="2"/>
  <c r="QT3" i="2"/>
  <c r="QS3" i="2"/>
  <c r="QU2" i="2"/>
  <c r="QT2" i="2"/>
  <c r="QT40" i="2" s="1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 s="1"/>
  <c r="OV282" i="2"/>
  <c r="OV286" i="2" s="1"/>
  <c r="OS282" i="2"/>
  <c r="OS286" i="2" s="1"/>
  <c r="OP282" i="2"/>
  <c r="OM282" i="2"/>
  <c r="OM286" i="2" s="1"/>
  <c r="OJ282" i="2"/>
  <c r="OJ286" i="2" s="1"/>
  <c r="OG282" i="2"/>
  <c r="OG286" i="2" s="1"/>
  <c r="OD282" i="2"/>
  <c r="OA282" i="2"/>
  <c r="OA286" i="2" s="1"/>
  <c r="NX282" i="2"/>
  <c r="NX286" i="2" s="1"/>
  <c r="NU282" i="2"/>
  <c r="NU286" i="2" s="1"/>
  <c r="NR282" i="2"/>
  <c r="NO282" i="2"/>
  <c r="NO286" i="2" s="1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 s="1"/>
  <c r="OZ274" i="2"/>
  <c r="OZ278" i="2" s="1"/>
  <c r="OX274" i="2"/>
  <c r="OX278" i="2" s="1"/>
  <c r="OW274" i="2"/>
  <c r="OU274" i="2"/>
  <c r="OT274" i="2"/>
  <c r="OT278" i="2" s="1"/>
  <c r="OR274" i="2"/>
  <c r="OQ274" i="2"/>
  <c r="OO274" i="2"/>
  <c r="OO278" i="2" s="1"/>
  <c r="ON274" i="2"/>
  <c r="ON278" i="2" s="1"/>
  <c r="OL274" i="2"/>
  <c r="OL278" i="2" s="1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 s="1"/>
  <c r="NY274" i="2"/>
  <c r="NY278" i="2" s="1"/>
  <c r="NW274" i="2"/>
  <c r="NW278" i="2" s="1"/>
  <c r="NV274" i="2"/>
  <c r="NV278" i="2" s="1"/>
  <c r="NT274" i="2"/>
  <c r="NT278" i="2" s="1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 s="1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 s="1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 s="1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 s="1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 s="1"/>
  <c r="OZ250" i="2"/>
  <c r="OX250" i="2"/>
  <c r="OW250" i="2"/>
  <c r="OW254" i="2" s="1"/>
  <c r="OU250" i="2"/>
  <c r="OU254" i="2" s="1"/>
  <c r="OT250" i="2"/>
  <c r="OR250" i="2"/>
  <c r="OR254" i="2" s="1"/>
  <c r="OQ250" i="2"/>
  <c r="OQ254" i="2" s="1"/>
  <c r="OO250" i="2"/>
  <c r="ON250" i="2"/>
  <c r="ON254" i="2" s="1"/>
  <c r="OL250" i="2"/>
  <c r="OK250" i="2"/>
  <c r="OI250" i="2"/>
  <c r="OI254" i="2" s="1"/>
  <c r="OH250" i="2"/>
  <c r="OF250" i="2"/>
  <c r="OF254" i="2" s="1"/>
  <c r="OE250" i="2"/>
  <c r="OE254" i="2" s="1"/>
  <c r="OC250" i="2"/>
  <c r="OB250" i="2"/>
  <c r="OB254" i="2" s="1"/>
  <c r="NZ250" i="2"/>
  <c r="NY250" i="2"/>
  <c r="NW250" i="2"/>
  <c r="NW254" i="2" s="1"/>
  <c r="NV250" i="2"/>
  <c r="NT250" i="2"/>
  <c r="NT254" i="2" s="1"/>
  <c r="NS250" i="2"/>
  <c r="NS254" i="2" s="1"/>
  <c r="NQ250" i="2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 s="1"/>
  <c r="OZ244" i="2"/>
  <c r="OX244" i="2"/>
  <c r="OX248" i="2" s="1"/>
  <c r="OW244" i="2"/>
  <c r="OW248" i="2" s="1"/>
  <c r="OU244" i="2"/>
  <c r="OT244" i="2"/>
  <c r="OT248" i="2" s="1"/>
  <c r="OR244" i="2"/>
  <c r="OQ244" i="2"/>
  <c r="OO244" i="2"/>
  <c r="OO248" i="2" s="1"/>
  <c r="ON244" i="2"/>
  <c r="OL244" i="2"/>
  <c r="OL248" i="2" s="1"/>
  <c r="OK244" i="2"/>
  <c r="OK248" i="2" s="1"/>
  <c r="OI244" i="2"/>
  <c r="OH244" i="2"/>
  <c r="OH248" i="2" s="1"/>
  <c r="OF244" i="2"/>
  <c r="OE244" i="2"/>
  <c r="OC244" i="2"/>
  <c r="OB244" i="2"/>
  <c r="NZ244" i="2"/>
  <c r="NZ248" i="2" s="1"/>
  <c r="NY244" i="2"/>
  <c r="NW244" i="2"/>
  <c r="NV244" i="2"/>
  <c r="NV248" i="2" s="1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 s="1"/>
  <c r="PB238" i="2"/>
  <c r="PA238" i="2"/>
  <c r="PA246" i="2" s="1"/>
  <c r="OZ238" i="2"/>
  <c r="OZ246" i="2" s="1"/>
  <c r="OY238" i="2"/>
  <c r="OY242" i="2" s="1"/>
  <c r="OX238" i="2"/>
  <c r="OX246" i="2" s="1"/>
  <c r="OW238" i="2"/>
  <c r="OW246" i="2" s="1"/>
  <c r="OV238" i="2"/>
  <c r="OV244" i="2" s="1"/>
  <c r="OU238" i="2"/>
  <c r="OU246" i="2" s="1"/>
  <c r="OT238" i="2"/>
  <c r="OT246" i="2" s="1"/>
  <c r="OS238" i="2"/>
  <c r="OS244" i="2" s="1"/>
  <c r="OR238" i="2"/>
  <c r="OR246" i="2" s="1"/>
  <c r="OQ238" i="2"/>
  <c r="OQ246" i="2" s="1"/>
  <c r="OP238" i="2"/>
  <c r="OP244" i="2" s="1"/>
  <c r="OO238" i="2"/>
  <c r="OO246" i="2" s="1"/>
  <c r="ON238" i="2"/>
  <c r="ON246" i="2" s="1"/>
  <c r="OM238" i="2"/>
  <c r="OM242" i="2" s="1"/>
  <c r="OL238" i="2"/>
  <c r="OL246" i="2" s="1"/>
  <c r="OK238" i="2"/>
  <c r="OK246" i="2" s="1"/>
  <c r="OJ238" i="2"/>
  <c r="OJ244" i="2" s="1"/>
  <c r="OI238" i="2"/>
  <c r="OI246" i="2" s="1"/>
  <c r="OH238" i="2"/>
  <c r="OH246" i="2" s="1"/>
  <c r="OG238" i="2"/>
  <c r="OG244" i="2" s="1"/>
  <c r="OF238" i="2"/>
  <c r="OF246" i="2" s="1"/>
  <c r="OE238" i="2"/>
  <c r="OE246" i="2" s="1"/>
  <c r="OD238" i="2"/>
  <c r="OD244" i="2" s="1"/>
  <c r="OC238" i="2"/>
  <c r="OC246" i="2" s="1"/>
  <c r="OB238" i="2"/>
  <c r="OB246" i="2" s="1"/>
  <c r="OA238" i="2"/>
  <c r="OA242" i="2" s="1"/>
  <c r="NZ238" i="2"/>
  <c r="NZ242" i="2" s="1"/>
  <c r="NY238" i="2"/>
  <c r="NY246" i="2" s="1"/>
  <c r="NX238" i="2"/>
  <c r="NX244" i="2" s="1"/>
  <c r="NW238" i="2"/>
  <c r="NW242" i="2" s="1"/>
  <c r="NV238" i="2"/>
  <c r="NV242" i="2" s="1"/>
  <c r="NU238" i="2"/>
  <c r="NU244" i="2" s="1"/>
  <c r="NT238" i="2"/>
  <c r="NT246" i="2" s="1"/>
  <c r="NS238" i="2"/>
  <c r="NS246" i="2" s="1"/>
  <c r="NR238" i="2"/>
  <c r="NR244" i="2" s="1"/>
  <c r="NQ238" i="2"/>
  <c r="NQ246" i="2" s="1"/>
  <c r="NP238" i="2"/>
  <c r="NP246" i="2" s="1"/>
  <c r="NO238" i="2"/>
  <c r="NO242" i="2" s="1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 s="1"/>
  <c r="OJ197" i="2"/>
  <c r="OG197" i="2"/>
  <c r="OG201" i="2" s="1"/>
  <c r="OD197" i="2"/>
  <c r="OA197" i="2"/>
  <c r="OA201" i="2" s="1"/>
  <c r="NX197" i="2"/>
  <c r="NU197" i="2"/>
  <c r="NR197" i="2"/>
  <c r="NR201" i="2" s="1"/>
  <c r="NO197" i="2"/>
  <c r="NO201" i="2" s="1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 s="1"/>
  <c r="OZ189" i="2"/>
  <c r="OX189" i="2"/>
  <c r="OX193" i="2" s="1"/>
  <c r="OW189" i="2"/>
  <c r="OU189" i="2"/>
  <c r="OU193" i="2" s="1"/>
  <c r="OT189" i="2"/>
  <c r="OT193" i="2" s="1"/>
  <c r="OR189" i="2"/>
  <c r="OQ189" i="2"/>
  <c r="OQ193" i="2" s="1"/>
  <c r="OO189" i="2"/>
  <c r="OO193" i="2" s="1"/>
  <c r="ON189" i="2"/>
  <c r="OL189" i="2"/>
  <c r="OL193" i="2" s="1"/>
  <c r="OK189" i="2"/>
  <c r="OI189" i="2"/>
  <c r="OI193" i="2" s="1"/>
  <c r="OH189" i="2"/>
  <c r="OH193" i="2" s="1"/>
  <c r="OF189" i="2"/>
  <c r="OE189" i="2"/>
  <c r="OE193" i="2" s="1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Q193" i="2" s="1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 s="1"/>
  <c r="OZ183" i="2"/>
  <c r="OZ187" i="2" s="1"/>
  <c r="OX183" i="2"/>
  <c r="OW183" i="2"/>
  <c r="OW187" i="2" s="1"/>
  <c r="OU183" i="2"/>
  <c r="OT183" i="2"/>
  <c r="OR183" i="2"/>
  <c r="OR187" i="2" s="1"/>
  <c r="OQ183" i="2"/>
  <c r="OO183" i="2"/>
  <c r="OO187" i="2" s="1"/>
  <c r="ON183" i="2"/>
  <c r="ON187" i="2" s="1"/>
  <c r="OL183" i="2"/>
  <c r="OK183" i="2"/>
  <c r="OK187" i="2" s="1"/>
  <c r="OI183" i="2"/>
  <c r="OH183" i="2"/>
  <c r="OF183" i="2"/>
  <c r="OF187" i="2" s="1"/>
  <c r="OE183" i="2"/>
  <c r="OC183" i="2"/>
  <c r="OC187" i="2" s="1"/>
  <c r="OB183" i="2"/>
  <c r="OB187" i="2" s="1"/>
  <c r="NZ183" i="2"/>
  <c r="NY183" i="2"/>
  <c r="NY187" i="2" s="1"/>
  <c r="NW183" i="2"/>
  <c r="NV183" i="2"/>
  <c r="NT183" i="2"/>
  <c r="NT187" i="2" s="1"/>
  <c r="NS183" i="2"/>
  <c r="NQ183" i="2"/>
  <c r="NQ187" i="2" s="1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 s="1"/>
  <c r="OZ177" i="2"/>
  <c r="OX177" i="2"/>
  <c r="OX181" i="2" s="1"/>
  <c r="OW177" i="2"/>
  <c r="OW181" i="2" s="1"/>
  <c r="OU177" i="2"/>
  <c r="OU181" i="2" s="1"/>
  <c r="OT177" i="2"/>
  <c r="OT181" i="2" s="1"/>
  <c r="OR177" i="2"/>
  <c r="OQ177" i="2"/>
  <c r="OO177" i="2"/>
  <c r="OO181" i="2" s="1"/>
  <c r="ON177" i="2"/>
  <c r="OL177" i="2"/>
  <c r="OK177" i="2"/>
  <c r="OI177" i="2"/>
  <c r="OI181" i="2" s="1"/>
  <c r="OH177" i="2"/>
  <c r="OH181" i="2" s="1"/>
  <c r="OF177" i="2"/>
  <c r="OE177" i="2"/>
  <c r="OE181" i="2" s="1"/>
  <c r="OC177" i="2"/>
  <c r="OB177" i="2"/>
  <c r="NZ177" i="2"/>
  <c r="NY177" i="2"/>
  <c r="NW177" i="2"/>
  <c r="NW181" i="2" s="1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 s="1"/>
  <c r="PA171" i="2"/>
  <c r="PA175" i="2" s="1"/>
  <c r="OZ171" i="2"/>
  <c r="OX171" i="2"/>
  <c r="OX175" i="2" s="1"/>
  <c r="OW171" i="2"/>
  <c r="OW175" i="2" s="1"/>
  <c r="OU171" i="2"/>
  <c r="OU175" i="2" s="1"/>
  <c r="OT171" i="2"/>
  <c r="OR171" i="2"/>
  <c r="OQ171" i="2"/>
  <c r="OQ175" i="2" s="1"/>
  <c r="OO171" i="2"/>
  <c r="OO175" i="2" s="1"/>
  <c r="ON171" i="2"/>
  <c r="OL171" i="2"/>
  <c r="OL175" i="2" s="1"/>
  <c r="OK171" i="2"/>
  <c r="OI171" i="2"/>
  <c r="OI175" i="2" s="1"/>
  <c r="OH171" i="2"/>
  <c r="OH175" i="2" s="1"/>
  <c r="OF171" i="2"/>
  <c r="OE171" i="2"/>
  <c r="OE175" i="2" s="1"/>
  <c r="OC171" i="2"/>
  <c r="OC175" i="2" s="1"/>
  <c r="OB171" i="2"/>
  <c r="NZ171" i="2"/>
  <c r="NZ175" i="2" s="1"/>
  <c r="NY171" i="2"/>
  <c r="NY175" i="2" s="1"/>
  <c r="NW171" i="2"/>
  <c r="NW175" i="2" s="1"/>
  <c r="NV171" i="2"/>
  <c r="NV175" i="2" s="1"/>
  <c r="NT171" i="2"/>
  <c r="NS171" i="2"/>
  <c r="NS175" i="2" s="1"/>
  <c r="NQ171" i="2"/>
  <c r="NQ175" i="2" s="1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 s="1"/>
  <c r="OZ165" i="2"/>
  <c r="OZ169" i="2" s="1"/>
  <c r="OX165" i="2"/>
  <c r="OX169" i="2" s="1"/>
  <c r="OW165" i="2"/>
  <c r="OW169" i="2" s="1"/>
  <c r="OU165" i="2"/>
  <c r="OT165" i="2"/>
  <c r="OT169" i="2" s="1"/>
  <c r="OR165" i="2"/>
  <c r="OR169" i="2" s="1"/>
  <c r="OQ165" i="2"/>
  <c r="OO165" i="2"/>
  <c r="OO169" i="2" s="1"/>
  <c r="ON165" i="2"/>
  <c r="ON169" i="2" s="1"/>
  <c r="OL165" i="2"/>
  <c r="OK165" i="2"/>
  <c r="OK169" i="2" s="1"/>
  <c r="OI165" i="2"/>
  <c r="OH165" i="2"/>
  <c r="OF165" i="2"/>
  <c r="OF169" i="2" s="1"/>
  <c r="OE165" i="2"/>
  <c r="OC165" i="2"/>
  <c r="OC169" i="2" s="1"/>
  <c r="OB165" i="2"/>
  <c r="OB169" i="2" s="1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 s="1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 s="1"/>
  <c r="PA159" i="2"/>
  <c r="OZ159" i="2"/>
  <c r="OZ163" i="2" s="1"/>
  <c r="OX159" i="2"/>
  <c r="OW159" i="2"/>
  <c r="OU159" i="2"/>
  <c r="OU163" i="2" s="1"/>
  <c r="OT159" i="2"/>
  <c r="OR159" i="2"/>
  <c r="OR163" i="2" s="1"/>
  <c r="OQ159" i="2"/>
  <c r="OQ163" i="2" s="1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 s="1"/>
  <c r="OC159" i="2"/>
  <c r="OB159" i="2"/>
  <c r="OB163" i="2" s="1"/>
  <c r="NZ159" i="2"/>
  <c r="NY159" i="2"/>
  <c r="NW159" i="2"/>
  <c r="NW163" i="2" s="1"/>
  <c r="NV159" i="2"/>
  <c r="NT159" i="2"/>
  <c r="NT163" i="2" s="1"/>
  <c r="NS159" i="2"/>
  <c r="NS163" i="2" s="1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C161" i="2" s="1"/>
  <c r="PB153" i="2"/>
  <c r="PB159" i="2" s="1"/>
  <c r="PA153" i="2"/>
  <c r="PA157" i="2" s="1"/>
  <c r="OZ153" i="2"/>
  <c r="OZ157" i="2" s="1"/>
  <c r="OY153" i="2"/>
  <c r="OY159" i="2" s="1"/>
  <c r="OY165" i="2" s="1"/>
  <c r="OX153" i="2"/>
  <c r="OX161" i="2" s="1"/>
  <c r="OW153" i="2"/>
  <c r="OW157" i="2" s="1"/>
  <c r="OV153" i="2"/>
  <c r="OU153" i="2"/>
  <c r="OU161" i="2" s="1"/>
  <c r="OT153" i="2"/>
  <c r="OT161" i="2" s="1"/>
  <c r="OS153" i="2"/>
  <c r="OS157" i="2" s="1"/>
  <c r="OR153" i="2"/>
  <c r="OR157" i="2" s="1"/>
  <c r="OQ153" i="2"/>
  <c r="OQ161" i="2" s="1"/>
  <c r="OP153" i="2"/>
  <c r="OP159" i="2" s="1"/>
  <c r="OO153" i="2"/>
  <c r="OO157" i="2" s="1"/>
  <c r="ON153" i="2"/>
  <c r="ON157" i="2" s="1"/>
  <c r="OM153" i="2"/>
  <c r="OM159" i="2" s="1"/>
  <c r="OM165" i="2" s="1"/>
  <c r="OL153" i="2"/>
  <c r="OL161" i="2" s="1"/>
  <c r="OK153" i="2"/>
  <c r="OK157" i="2" s="1"/>
  <c r="OJ153" i="2"/>
  <c r="OI153" i="2"/>
  <c r="OI161" i="2" s="1"/>
  <c r="OH153" i="2"/>
  <c r="OH161" i="2" s="1"/>
  <c r="OG153" i="2"/>
  <c r="OG157" i="2" s="1"/>
  <c r="OF153" i="2"/>
  <c r="OF161" i="2" s="1"/>
  <c r="OE153" i="2"/>
  <c r="OE161" i="2" s="1"/>
  <c r="OD153" i="2"/>
  <c r="OD159" i="2" s="1"/>
  <c r="OC153" i="2"/>
  <c r="OC161" i="2" s="1"/>
  <c r="OB153" i="2"/>
  <c r="OB157" i="2" s="1"/>
  <c r="OA153" i="2"/>
  <c r="OA159" i="2" s="1"/>
  <c r="OA165" i="2" s="1"/>
  <c r="NZ153" i="2"/>
  <c r="NZ161" i="2" s="1"/>
  <c r="NY153" i="2"/>
  <c r="NY161" i="2" s="1"/>
  <c r="NX153" i="2"/>
  <c r="NX159" i="2" s="1"/>
  <c r="NX165" i="2" s="1"/>
  <c r="NW153" i="2"/>
  <c r="NW161" i="2" s="1"/>
  <c r="NV153" i="2"/>
  <c r="NV161" i="2" s="1"/>
  <c r="NU153" i="2"/>
  <c r="NU159" i="2" s="1"/>
  <c r="NT153" i="2"/>
  <c r="NT161" i="2" s="1"/>
  <c r="NS153" i="2"/>
  <c r="NS161" i="2" s="1"/>
  <c r="NR153" i="2"/>
  <c r="NR159" i="2" s="1"/>
  <c r="NQ153" i="2"/>
  <c r="NQ161" i="2" s="1"/>
  <c r="NP153" i="2"/>
  <c r="NP157" i="2" s="1"/>
  <c r="NO153" i="2"/>
  <c r="NO159" i="2" s="1"/>
  <c r="NO165" i="2" s="1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 s="1"/>
  <c r="OS112" i="2"/>
  <c r="OP112" i="2"/>
  <c r="OM112" i="2"/>
  <c r="OM116" i="2" s="1"/>
  <c r="OJ112" i="2"/>
  <c r="OJ116" i="2" s="1"/>
  <c r="OG112" i="2"/>
  <c r="OD112" i="2"/>
  <c r="OA112" i="2"/>
  <c r="NX112" i="2"/>
  <c r="NX116" i="2" s="1"/>
  <c r="NU112" i="2"/>
  <c r="NR112" i="2"/>
  <c r="NO112" i="2"/>
  <c r="NO116" i="2" s="1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J106" i="2"/>
  <c r="OG106" i="2"/>
  <c r="OD106" i="2"/>
  <c r="OA106" i="2"/>
  <c r="NX106" i="2"/>
  <c r="NU106" i="2"/>
  <c r="NR106" i="2"/>
  <c r="NO106" i="2"/>
  <c r="PC104" i="2"/>
  <c r="PC108" i="2" s="1"/>
  <c r="PA104" i="2"/>
  <c r="OZ104" i="2"/>
  <c r="OZ108" i="2" s="1"/>
  <c r="OX104" i="2"/>
  <c r="OW104" i="2"/>
  <c r="OU104" i="2"/>
  <c r="OU108" i="2" s="1"/>
  <c r="OT104" i="2"/>
  <c r="OR104" i="2"/>
  <c r="OR108" i="2" s="1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 s="1"/>
  <c r="NZ104" i="2"/>
  <c r="NY104" i="2"/>
  <c r="NW104" i="2"/>
  <c r="NW108" i="2" s="1"/>
  <c r="NV104" i="2"/>
  <c r="NT104" i="2"/>
  <c r="NT108" i="2" s="1"/>
  <c r="NS104" i="2"/>
  <c r="NS108" i="2" s="1"/>
  <c r="NQ104" i="2"/>
  <c r="NP104" i="2"/>
  <c r="NP108" i="2" s="1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 s="1"/>
  <c r="OW98" i="2"/>
  <c r="OU98" i="2"/>
  <c r="OT98" i="2"/>
  <c r="OR98" i="2"/>
  <c r="OQ98" i="2"/>
  <c r="OQ102" i="2" s="1"/>
  <c r="OO98" i="2"/>
  <c r="ON98" i="2"/>
  <c r="OL98" i="2"/>
  <c r="OK98" i="2"/>
  <c r="OI98" i="2"/>
  <c r="OI102" i="2" s="1"/>
  <c r="OH98" i="2"/>
  <c r="OH102" i="2" s="1"/>
  <c r="OF98" i="2"/>
  <c r="OE98" i="2"/>
  <c r="OC98" i="2"/>
  <c r="OC102" i="2" s="1"/>
  <c r="OB98" i="2"/>
  <c r="OB102" i="2" s="1"/>
  <c r="NZ98" i="2"/>
  <c r="NZ102" i="2" s="1"/>
  <c r="NY98" i="2"/>
  <c r="NY102" i="2" s="1"/>
  <c r="NW98" i="2"/>
  <c r="NV98" i="2"/>
  <c r="NT98" i="2"/>
  <c r="NT102" i="2" s="1"/>
  <c r="NS98" i="2"/>
  <c r="NS102" i="2" s="1"/>
  <c r="NQ98" i="2"/>
  <c r="NQ102" i="2" s="1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R96" i="2" s="1"/>
  <c r="OQ92" i="2"/>
  <c r="OO92" i="2"/>
  <c r="ON92" i="2"/>
  <c r="OL92" i="2"/>
  <c r="OK92" i="2"/>
  <c r="OI92" i="2"/>
  <c r="OI96" i="2" s="1"/>
  <c r="OH92" i="2"/>
  <c r="OF92" i="2"/>
  <c r="OF96" i="2" s="1"/>
  <c r="OE92" i="2"/>
  <c r="OC92" i="2"/>
  <c r="OB92" i="2"/>
  <c r="NZ92" i="2"/>
  <c r="NY92" i="2"/>
  <c r="NW92" i="2"/>
  <c r="NW96" i="2" s="1"/>
  <c r="NV92" i="2"/>
  <c r="NT92" i="2"/>
  <c r="NT96" i="2" s="1"/>
  <c r="NS92" i="2"/>
  <c r="NS96" i="2" s="1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 s="1"/>
  <c r="OX86" i="2"/>
  <c r="OW86" i="2"/>
  <c r="OU86" i="2"/>
  <c r="OU90" i="2" s="1"/>
  <c r="OT86" i="2"/>
  <c r="OR86" i="2"/>
  <c r="OR90" i="2" s="1"/>
  <c r="OQ86" i="2"/>
  <c r="OO86" i="2"/>
  <c r="ON86" i="2"/>
  <c r="ON90" i="2" s="1"/>
  <c r="OL86" i="2"/>
  <c r="OK86" i="2"/>
  <c r="OI86" i="2"/>
  <c r="OI90" i="2" s="1"/>
  <c r="OH86" i="2"/>
  <c r="OF86" i="2"/>
  <c r="OF90" i="2" s="1"/>
  <c r="OE86" i="2"/>
  <c r="OC86" i="2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NP90" i="2" s="1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 s="1"/>
  <c r="OZ80" i="2"/>
  <c r="OX80" i="2"/>
  <c r="OW80" i="2"/>
  <c r="OW84" i="2" s="1"/>
  <c r="OU80" i="2"/>
  <c r="OU84" i="2" s="1"/>
  <c r="OT80" i="2"/>
  <c r="OR80" i="2"/>
  <c r="OQ80" i="2"/>
  <c r="OQ84" i="2" s="1"/>
  <c r="OO80" i="2"/>
  <c r="OO84" i="2" s="1"/>
  <c r="ON80" i="2"/>
  <c r="OL80" i="2"/>
  <c r="OK80" i="2"/>
  <c r="OI80" i="2"/>
  <c r="OI84" i="2" s="1"/>
  <c r="OH80" i="2"/>
  <c r="OF80" i="2"/>
  <c r="OE80" i="2"/>
  <c r="OE84" i="2" s="1"/>
  <c r="OC80" i="2"/>
  <c r="OB80" i="2"/>
  <c r="NZ80" i="2"/>
  <c r="NY80" i="2"/>
  <c r="NY84" i="2" s="1"/>
  <c r="NW80" i="2"/>
  <c r="NW84" i="2" s="1"/>
  <c r="NV80" i="2"/>
  <c r="NT80" i="2"/>
  <c r="NS80" i="2"/>
  <c r="NS84" i="2" s="1"/>
  <c r="NQ80" i="2"/>
  <c r="NQ84" i="2" s="1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 s="1"/>
  <c r="OZ74" i="2"/>
  <c r="OX74" i="2"/>
  <c r="OX78" i="2" s="1"/>
  <c r="OW74" i="2"/>
  <c r="OU74" i="2"/>
  <c r="OT74" i="2"/>
  <c r="OT78" i="2" s="1"/>
  <c r="OR74" i="2"/>
  <c r="OQ74" i="2"/>
  <c r="OO74" i="2"/>
  <c r="ON74" i="2"/>
  <c r="OL74" i="2"/>
  <c r="OL78" i="2" s="1"/>
  <c r="OK74" i="2"/>
  <c r="OK78" i="2" s="1"/>
  <c r="OI74" i="2"/>
  <c r="OH74" i="2"/>
  <c r="OH78" i="2" s="1"/>
  <c r="OF74" i="2"/>
  <c r="OE74" i="2"/>
  <c r="OC74" i="2"/>
  <c r="OB74" i="2"/>
  <c r="NZ74" i="2"/>
  <c r="NZ78" i="2" s="1"/>
  <c r="NY74" i="2"/>
  <c r="NW74" i="2"/>
  <c r="NV74" i="2"/>
  <c r="NV78" i="2" s="1"/>
  <c r="NT74" i="2"/>
  <c r="NT78" i="2" s="1"/>
  <c r="NS74" i="2"/>
  <c r="NQ74" i="2"/>
  <c r="NP74" i="2"/>
  <c r="NP78" i="2" s="1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 s="1"/>
  <c r="PB68" i="2"/>
  <c r="PB74" i="2" s="1"/>
  <c r="PA68" i="2"/>
  <c r="PA72" i="2" s="1"/>
  <c r="OZ68" i="2"/>
  <c r="OZ76" i="2" s="1"/>
  <c r="OY68" i="2"/>
  <c r="OY72" i="2" s="1"/>
  <c r="OX68" i="2"/>
  <c r="OX76" i="2" s="1"/>
  <c r="OW68" i="2"/>
  <c r="OW72" i="2" s="1"/>
  <c r="OV68" i="2"/>
  <c r="OV74" i="2" s="1"/>
  <c r="OU68" i="2"/>
  <c r="OU76" i="2" s="1"/>
  <c r="OT68" i="2"/>
  <c r="OT76" i="2" s="1"/>
  <c r="OS68" i="2"/>
  <c r="OS72" i="2" s="1"/>
  <c r="OR68" i="2"/>
  <c r="OR76" i="2" s="1"/>
  <c r="OQ68" i="2"/>
  <c r="OQ76" i="2" s="1"/>
  <c r="OP68" i="2"/>
  <c r="OP74" i="2" s="1"/>
  <c r="OO68" i="2"/>
  <c r="OO72" i="2" s="1"/>
  <c r="ON68" i="2"/>
  <c r="ON76" i="2" s="1"/>
  <c r="OM68" i="2"/>
  <c r="OM74" i="2" s="1"/>
  <c r="OM80" i="2" s="1"/>
  <c r="OL68" i="2"/>
  <c r="OL76" i="2" s="1"/>
  <c r="OK68" i="2"/>
  <c r="OK72" i="2" s="1"/>
  <c r="OJ68" i="2"/>
  <c r="OJ74" i="2" s="1"/>
  <c r="OI68" i="2"/>
  <c r="OI76" i="2" s="1"/>
  <c r="OH68" i="2"/>
  <c r="OH76" i="2" s="1"/>
  <c r="OG68" i="2"/>
  <c r="OG72" i="2" s="1"/>
  <c r="OF68" i="2"/>
  <c r="OF76" i="2" s="1"/>
  <c r="OE68" i="2"/>
  <c r="OE76" i="2" s="1"/>
  <c r="OD68" i="2"/>
  <c r="OD74" i="2" s="1"/>
  <c r="OC68" i="2"/>
  <c r="OC72" i="2" s="1"/>
  <c r="OB68" i="2"/>
  <c r="OB76" i="2" s="1"/>
  <c r="OA68" i="2"/>
  <c r="OA74" i="2" s="1"/>
  <c r="OA80" i="2" s="1"/>
  <c r="NZ68" i="2"/>
  <c r="NZ76" i="2" s="1"/>
  <c r="NY68" i="2"/>
  <c r="NY72" i="2" s="1"/>
  <c r="NX68" i="2"/>
  <c r="NX74" i="2" s="1"/>
  <c r="NW68" i="2"/>
  <c r="NW76" i="2" s="1"/>
  <c r="NV68" i="2"/>
  <c r="NV76" i="2" s="1"/>
  <c r="NU68" i="2"/>
  <c r="NU72" i="2" s="1"/>
  <c r="NT68" i="2"/>
  <c r="NT76" i="2" s="1"/>
  <c r="NS68" i="2"/>
  <c r="NS76" i="2" s="1"/>
  <c r="NR68" i="2"/>
  <c r="NR74" i="2" s="1"/>
  <c r="NQ68" i="2"/>
  <c r="NQ72" i="2" s="1"/>
  <c r="NP68" i="2"/>
  <c r="NP76" i="2" s="1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 l="1"/>
  <c r="QE72" i="2"/>
  <c r="RB74" i="2"/>
  <c r="RB80" i="2" s="1"/>
  <c r="RB86" i="2" s="1"/>
  <c r="RK72" i="2"/>
  <c r="RI157" i="2"/>
  <c r="OD118" i="2"/>
  <c r="OP118" i="2"/>
  <c r="NY82" i="2"/>
  <c r="PY82" i="2"/>
  <c r="NY78" i="2"/>
  <c r="OF112" i="2"/>
  <c r="RI100" i="2"/>
  <c r="PL159" i="2"/>
  <c r="PL165" i="2" s="1"/>
  <c r="PL171" i="2" s="1"/>
  <c r="NR118" i="2"/>
  <c r="PB118" i="2"/>
  <c r="PJ173" i="2"/>
  <c r="NP88" i="2"/>
  <c r="OZ88" i="2"/>
  <c r="QA72" i="2"/>
  <c r="QH106" i="2"/>
  <c r="PL118" i="2"/>
  <c r="RH118" i="2"/>
  <c r="RT118" i="2"/>
  <c r="RT159" i="2"/>
  <c r="RT163" i="2" s="1"/>
  <c r="PN179" i="2"/>
  <c r="QT173" i="2"/>
  <c r="QK197" i="2"/>
  <c r="QK201" i="2" s="1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J177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61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NY94" i="2"/>
  <c r="OE94" i="2"/>
  <c r="OK94" i="2"/>
  <c r="OQ94" i="2"/>
  <c r="OW94" i="2"/>
  <c r="PC94" i="2"/>
  <c r="NY258" i="2"/>
  <c r="OK258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H100" i="2"/>
  <c r="OT100" i="2"/>
  <c r="NZ258" i="2"/>
  <c r="OL258" i="2"/>
  <c r="OX258" i="2"/>
  <c r="NX288" i="2"/>
  <c r="OJ288" i="2"/>
  <c r="OV288" i="2"/>
  <c r="PO72" i="2"/>
  <c r="QU72" i="2"/>
  <c r="QN82" i="2"/>
  <c r="PZ88" i="2"/>
  <c r="QL88" i="2"/>
  <c r="QX88" i="2"/>
  <c r="PG94" i="2"/>
  <c r="QL112" i="2"/>
  <c r="QL116" i="2" s="1"/>
  <c r="QX112" i="2"/>
  <c r="QX116" i="2" s="1"/>
  <c r="RD112" i="2"/>
  <c r="RD116" i="2" s="1"/>
  <c r="RP112" i="2"/>
  <c r="RP116" i="2" s="1"/>
  <c r="PW197" i="2"/>
  <c r="PW201" i="2" s="1"/>
  <c r="QC197" i="2"/>
  <c r="QC201" i="2" s="1"/>
  <c r="RA197" i="2"/>
  <c r="RA201" i="2" s="1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I82" i="2"/>
  <c r="ON82" i="2"/>
  <c r="OY74" i="2"/>
  <c r="OY80" i="2" s="1"/>
  <c r="OY84" i="2" s="1"/>
  <c r="OB78" i="2"/>
  <c r="ON78" i="2"/>
  <c r="NV88" i="2"/>
  <c r="NV84" i="2"/>
  <c r="OB88" i="2"/>
  <c r="OH88" i="2"/>
  <c r="OH84" i="2"/>
  <c r="ON88" i="2"/>
  <c r="OT88" i="2"/>
  <c r="OT84" i="2"/>
  <c r="NS90" i="2"/>
  <c r="OQ90" i="2"/>
  <c r="NS100" i="2"/>
  <c r="OE100" i="2"/>
  <c r="OQ100" i="2"/>
  <c r="PC100" i="2"/>
  <c r="PC96" i="2"/>
  <c r="MF214" i="2"/>
  <c r="OB27" i="2"/>
  <c r="OC31" i="2"/>
  <c r="OD36" i="2"/>
  <c r="NS72" i="2"/>
  <c r="OA72" i="2"/>
  <c r="OI72" i="2"/>
  <c r="OQ72" i="2"/>
  <c r="NT82" i="2"/>
  <c r="OE82" i="2"/>
  <c r="OK82" i="2"/>
  <c r="OO82" i="2"/>
  <c r="OU82" i="2"/>
  <c r="OZ82" i="2"/>
  <c r="OZ78" i="2"/>
  <c r="NQ78" i="2"/>
  <c r="OC78" i="2"/>
  <c r="OO78" i="2"/>
  <c r="NQ88" i="2"/>
  <c r="OC88" i="2"/>
  <c r="OC84" i="2"/>
  <c r="NV94" i="2"/>
  <c r="NV90" i="2"/>
  <c r="OH94" i="2"/>
  <c r="OH90" i="2"/>
  <c r="OT94" i="2"/>
  <c r="OT90" i="2"/>
  <c r="OQ96" i="2"/>
  <c r="NT72" i="2"/>
  <c r="OB72" i="2"/>
  <c r="OJ72" i="2"/>
  <c r="OR72" i="2"/>
  <c r="OZ72" i="2"/>
  <c r="NP82" i="2"/>
  <c r="OF82" i="2"/>
  <c r="OQ82" i="2"/>
  <c r="OF78" i="2"/>
  <c r="OR78" i="2"/>
  <c r="NY88" i="2"/>
  <c r="OW88" i="2"/>
  <c r="OK84" i="2"/>
  <c r="OE90" i="2"/>
  <c r="PC90" i="2"/>
  <c r="NP100" i="2"/>
  <c r="NP96" i="2"/>
  <c r="OB100" i="2"/>
  <c r="OB96" i="2"/>
  <c r="ON100" i="2"/>
  <c r="ON96" i="2"/>
  <c r="OZ100" i="2"/>
  <c r="OZ96" i="2"/>
  <c r="OE96" i="2"/>
  <c r="OF108" i="2"/>
  <c r="OJ118" i="2"/>
  <c r="OV118" i="2"/>
  <c r="NT88" i="2"/>
  <c r="NZ88" i="2"/>
  <c r="OF88" i="2"/>
  <c r="OL88" i="2"/>
  <c r="OR88" i="2"/>
  <c r="OX88" i="2"/>
  <c r="NZ84" i="2"/>
  <c r="OL84" i="2"/>
  <c r="OX84" i="2"/>
  <c r="NZ94" i="2"/>
  <c r="OL94" i="2"/>
  <c r="OX94" i="2"/>
  <c r="NZ90" i="2"/>
  <c r="OL90" i="2"/>
  <c r="OX90" i="2"/>
  <c r="NT100" i="2"/>
  <c r="NZ100" i="2"/>
  <c r="OF100" i="2"/>
  <c r="OL100" i="2"/>
  <c r="OR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08" i="2"/>
  <c r="PQ112" i="2"/>
  <c r="PQ108" i="2"/>
  <c r="QC112" i="2"/>
  <c r="QC108" i="2"/>
  <c r="QO112" i="2"/>
  <c r="QO116" i="2" s="1"/>
  <c r="QO108" i="2"/>
  <c r="OQ173" i="2"/>
  <c r="PC173" i="2"/>
  <c r="NY179" i="2"/>
  <c r="OK179" i="2"/>
  <c r="OW179" i="2"/>
  <c r="OK175" i="2"/>
  <c r="RP82" i="2"/>
  <c r="RP78" i="2"/>
  <c r="PZ94" i="2"/>
  <c r="PZ90" i="2"/>
  <c r="QX94" i="2"/>
  <c r="QX90" i="2"/>
  <c r="OO88" i="2"/>
  <c r="PA88" i="2"/>
  <c r="NQ94" i="2"/>
  <c r="NW94" i="2"/>
  <c r="OC94" i="2"/>
  <c r="OI94" i="2"/>
  <c r="OO94" i="2"/>
  <c r="OU94" i="2"/>
  <c r="PA94" i="2"/>
  <c r="NW100" i="2"/>
  <c r="OI100" i="2"/>
  <c r="OU100" i="2"/>
  <c r="OB112" i="2"/>
  <c r="OZ112" i="2"/>
  <c r="OZ116" i="2" s="1"/>
  <c r="NO118" i="2"/>
  <c r="OA118" i="2"/>
  <c r="OM118" i="2"/>
  <c r="OY118" i="2"/>
  <c r="OA116" i="2"/>
  <c r="OY116" i="2"/>
  <c r="NT173" i="2"/>
  <c r="OF173" i="2"/>
  <c r="OR173" i="2"/>
  <c r="NT179" i="2"/>
  <c r="OF179" i="2"/>
  <c r="OR179" i="2"/>
  <c r="OX179" i="2"/>
  <c r="NY185" i="2"/>
  <c r="OK185" i="2"/>
  <c r="NV197" i="2"/>
  <c r="NV201" i="2" s="1"/>
  <c r="ON197" i="2"/>
  <c r="ON201" i="2" s="1"/>
  <c r="OZ197" i="2"/>
  <c r="QW82" i="2"/>
  <c r="RU82" i="2"/>
  <c r="RL82" i="2"/>
  <c r="RL78" i="2"/>
  <c r="QN78" i="2"/>
  <c r="PC157" i="2"/>
  <c r="NP173" i="2"/>
  <c r="OB173" i="2"/>
  <c r="ON173" i="2"/>
  <c r="OZ173" i="2"/>
  <c r="NZ185" i="2"/>
  <c r="NZ181" i="2"/>
  <c r="OL185" i="2"/>
  <c r="OL181" i="2"/>
  <c r="NQ197" i="2"/>
  <c r="OC197" i="2"/>
  <c r="OO197" i="2"/>
  <c r="OO201" i="2" s="1"/>
  <c r="PA197" i="2"/>
  <c r="PA201" i="2" s="1"/>
  <c r="NR203" i="2"/>
  <c r="OD203" i="2"/>
  <c r="OD201" i="2"/>
  <c r="OP203" i="2"/>
  <c r="PB203" i="2"/>
  <c r="PB201" i="2"/>
  <c r="OP201" i="2"/>
  <c r="OB214" i="2" s="1"/>
  <c r="PT82" i="2"/>
  <c r="PT78" i="2"/>
  <c r="RU88" i="2"/>
  <c r="RU84" i="2"/>
  <c r="QK167" i="2"/>
  <c r="QK163" i="2"/>
  <c r="NP179" i="2"/>
  <c r="OB179" i="2"/>
  <c r="ON179" i="2"/>
  <c r="OT179" i="2"/>
  <c r="OZ179" i="2"/>
  <c r="NV185" i="2"/>
  <c r="OH185" i="2"/>
  <c r="NY197" i="2"/>
  <c r="NY201" i="2" s="1"/>
  <c r="OK197" i="2"/>
  <c r="OW197" i="2"/>
  <c r="NY193" i="2"/>
  <c r="OK193" i="2"/>
  <c r="OW193" i="2"/>
  <c r="NU203" i="2"/>
  <c r="OG203" i="2"/>
  <c r="OS203" i="2"/>
  <c r="NU201" i="2"/>
  <c r="OS201" i="2"/>
  <c r="NV258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N88" i="2"/>
  <c r="QZ88" i="2"/>
  <c r="RP88" i="2"/>
  <c r="QZ84" i="2"/>
  <c r="PV94" i="2"/>
  <c r="PV90" i="2"/>
  <c r="QT94" i="2"/>
  <c r="QT90" i="2"/>
  <c r="PS100" i="2"/>
  <c r="RO100" i="2"/>
  <c r="PY94" i="2"/>
  <c r="PT106" i="2"/>
  <c r="PT102" i="2"/>
  <c r="RP106" i="2"/>
  <c r="RP120" i="2" s="1"/>
  <c r="RP102" i="2"/>
  <c r="PL163" i="2"/>
  <c r="QU185" i="2"/>
  <c r="QC193" i="2"/>
  <c r="NQ179" i="2"/>
  <c r="OC179" i="2"/>
  <c r="OO179" i="2"/>
  <c r="PA179" i="2"/>
  <c r="OT175" i="2"/>
  <c r="NQ185" i="2"/>
  <c r="OC185" i="2"/>
  <c r="OF197" i="2"/>
  <c r="OR197" i="2"/>
  <c r="OR201" i="2" s="1"/>
  <c r="NX203" i="2"/>
  <c r="OJ203" i="2"/>
  <c r="OV203" i="2"/>
  <c r="NQ258" i="2"/>
  <c r="OC258" i="2"/>
  <c r="OO258" i="2"/>
  <c r="PK82" i="2"/>
  <c r="QI82" i="2"/>
  <c r="RG82" i="2"/>
  <c r="PG72" i="2"/>
  <c r="PW72" i="2"/>
  <c r="QM72" i="2"/>
  <c r="RC72" i="2"/>
  <c r="RS72" i="2"/>
  <c r="PH82" i="2"/>
  <c r="PR74" i="2"/>
  <c r="PR80" i="2" s="1"/>
  <c r="PR86" i="2" s="1"/>
  <c r="QB82" i="2"/>
  <c r="QF82" i="2"/>
  <c r="QP74" i="2"/>
  <c r="QP78" i="2" s="1"/>
  <c r="QZ82" i="2"/>
  <c r="RD82" i="2"/>
  <c r="RN74" i="2"/>
  <c r="RN80" i="2" s="1"/>
  <c r="RN86" i="2" s="1"/>
  <c r="QF78" i="2"/>
  <c r="QC88" i="2"/>
  <c r="QC84" i="2"/>
  <c r="RA88" i="2"/>
  <c r="RL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 s="1"/>
  <c r="RS193" i="2"/>
  <c r="QS40" i="2"/>
  <c r="QT22" i="2"/>
  <c r="QS34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C94" i="2"/>
  <c r="RI94" i="2"/>
  <c r="RO94" i="2"/>
  <c r="RU94" i="2"/>
  <c r="PE106" i="2"/>
  <c r="PQ106" i="2"/>
  <c r="RA106" i="2"/>
  <c r="RM106" i="2"/>
  <c r="PO157" i="2"/>
  <c r="PO159" i="2"/>
  <c r="PO165" i="2" s="1"/>
  <c r="PW157" i="2"/>
  <c r="PW167" i="2"/>
  <c r="QM157" i="2"/>
  <c r="QM159" i="2"/>
  <c r="QM165" i="2" s="1"/>
  <c r="RK157" i="2"/>
  <c r="RK159" i="2"/>
  <c r="RK163" i="2" s="1"/>
  <c r="QO167" i="2"/>
  <c r="QO163" i="2"/>
  <c r="RF173" i="2"/>
  <c r="PE94" i="2"/>
  <c r="PK94" i="2"/>
  <c r="PQ94" i="2"/>
  <c r="PW94" i="2"/>
  <c r="QC94" i="2"/>
  <c r="RA94" i="2"/>
  <c r="RG94" i="2"/>
  <c r="RM94" i="2"/>
  <c r="QL129" i="2"/>
  <c r="PP106" i="2"/>
  <c r="RL106" i="2"/>
  <c r="PV112" i="2"/>
  <c r="PV116" i="2" s="1"/>
  <c r="QH112" i="2"/>
  <c r="QH116" i="2" s="1"/>
  <c r="QZ112" i="2"/>
  <c r="QZ116" i="2" s="1"/>
  <c r="RL112" i="2"/>
  <c r="RL120" i="2" s="1"/>
  <c r="RR112" i="2"/>
  <c r="RR116" i="2" s="1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 s="1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 s="1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U9" i="2"/>
  <c r="QS22" i="2"/>
  <c r="QS36" i="2"/>
  <c r="QT37" i="2"/>
  <c r="QU27" i="2"/>
  <c r="QU40" i="2"/>
  <c r="QU16" i="2"/>
  <c r="QS27" i="2"/>
  <c r="QT36" i="2"/>
  <c r="QS37" i="2"/>
  <c r="QT27" i="2"/>
  <c r="QS31" i="2"/>
  <c r="QU36" i="2"/>
  <c r="PI80" i="2"/>
  <c r="PI78" i="2"/>
  <c r="PU80" i="2"/>
  <c r="PU78" i="2"/>
  <c r="QG80" i="2"/>
  <c r="QG78" i="2"/>
  <c r="QS80" i="2"/>
  <c r="QS78" i="2"/>
  <c r="RE80" i="2"/>
  <c r="RE78" i="2"/>
  <c r="RQ80" i="2"/>
  <c r="RQ78" i="2"/>
  <c r="PF86" i="2"/>
  <c r="RB84" i="2"/>
  <c r="PO80" i="2"/>
  <c r="PO78" i="2"/>
  <c r="QA78" i="2"/>
  <c r="QA80" i="2"/>
  <c r="QM78" i="2"/>
  <c r="QM80" i="2"/>
  <c r="QY78" i="2"/>
  <c r="QY80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I76" i="2"/>
  <c r="RM76" i="2"/>
  <c r="RU76" i="2"/>
  <c r="QP80" i="2"/>
  <c r="PM82" i="2"/>
  <c r="PW82" i="2"/>
  <c r="QK82" i="2"/>
  <c r="QU82" i="2"/>
  <c r="RI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E116" i="2"/>
  <c r="PK108" i="2"/>
  <c r="PK112" i="2"/>
  <c r="QQ108" i="2"/>
  <c r="QQ112" i="2"/>
  <c r="RG108" i="2"/>
  <c r="RG112" i="2"/>
  <c r="PI171" i="2"/>
  <c r="PI169" i="2"/>
  <c r="QG169" i="2"/>
  <c r="QG171" i="2"/>
  <c r="QS169" i="2"/>
  <c r="QS171" i="2"/>
  <c r="RE169" i="2"/>
  <c r="RE171" i="2"/>
  <c r="QU22" i="2"/>
  <c r="QT31" i="2"/>
  <c r="QT34" i="2"/>
  <c r="QS9" i="2"/>
  <c r="QS16" i="2"/>
  <c r="QU31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A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N84" i="2"/>
  <c r="QX84" i="2"/>
  <c r="QH94" i="2"/>
  <c r="QL94" i="2"/>
  <c r="PN88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Q116" i="2"/>
  <c r="PW108" i="2"/>
  <c r="PW112" i="2"/>
  <c r="RC108" i="2"/>
  <c r="RC112" i="2"/>
  <c r="RS108" i="2"/>
  <c r="RS112" i="2"/>
  <c r="PJ106" i="2"/>
  <c r="PZ106" i="2"/>
  <c r="QX106" i="2"/>
  <c r="RF106" i="2"/>
  <c r="QT9" i="2"/>
  <c r="QT16" i="2"/>
  <c r="PI72" i="2"/>
  <c r="PU72" i="2"/>
  <c r="PY72" i="2"/>
  <c r="QG72" i="2"/>
  <c r="QS72" i="2"/>
  <c r="QW72" i="2"/>
  <c r="RE72" i="2"/>
  <c r="RQ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 s="1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C116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J175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D27" i="2"/>
  <c r="OC34" i="2"/>
  <c r="OD9" i="2"/>
  <c r="OB31" i="2"/>
  <c r="OD37" i="2"/>
  <c r="OD40" i="2"/>
  <c r="OD16" i="2"/>
  <c r="OB34" i="2"/>
  <c r="OB36" i="2"/>
  <c r="NO84" i="2"/>
  <c r="NO86" i="2"/>
  <c r="NR78" i="2"/>
  <c r="NR80" i="2"/>
  <c r="OD78" i="2"/>
  <c r="OD80" i="2"/>
  <c r="OP78" i="2"/>
  <c r="OP80" i="2"/>
  <c r="PB78" i="2"/>
  <c r="PB80" i="2"/>
  <c r="OA84" i="2"/>
  <c r="OA86" i="2"/>
  <c r="OM84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A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 s="1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 s="1"/>
  <c r="OH106" i="2"/>
  <c r="OL106" i="2"/>
  <c r="OT106" i="2"/>
  <c r="OX106" i="2"/>
  <c r="OX114" i="2" s="1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 s="1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 s="1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R191" i="2"/>
  <c r="OX187" i="2"/>
  <c r="OX191" i="2"/>
  <c r="OX185" i="2"/>
  <c r="NQ201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Y276" i="2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 l="1"/>
  <c r="NV199" i="2"/>
  <c r="OT114" i="2"/>
  <c r="RI114" i="2"/>
  <c r="OY78" i="2"/>
  <c r="OL199" i="2"/>
  <c r="NV284" i="2"/>
  <c r="NW199" i="2"/>
  <c r="NP114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PS114" i="2"/>
  <c r="QC114" i="2"/>
  <c r="RQ169" i="2"/>
  <c r="NT114" i="2"/>
  <c r="OR114" i="2"/>
  <c r="PT114" i="2"/>
  <c r="QT199" i="2"/>
  <c r="RM199" i="2"/>
  <c r="NY284" i="2"/>
  <c r="OI284" i="2"/>
  <c r="OC199" i="2"/>
  <c r="OU114" i="2"/>
  <c r="PG199" i="2"/>
  <c r="PP199" i="2"/>
  <c r="PX165" i="2"/>
  <c r="PO163" i="2"/>
  <c r="RB78" i="2"/>
  <c r="RF114" i="2"/>
  <c r="PE114" i="2"/>
  <c r="OE114" i="2"/>
  <c r="OH114" i="2"/>
  <c r="OK284" i="2"/>
  <c r="NZ199" i="2"/>
  <c r="NS114" i="2"/>
  <c r="QL199" i="2"/>
  <c r="QN199" i="2"/>
  <c r="RQ163" i="2"/>
  <c r="PF78" i="2"/>
  <c r="ON199" i="2"/>
  <c r="PM199" i="2"/>
  <c r="OE284" i="2"/>
  <c r="OL284" i="2"/>
  <c r="NQ284" i="2"/>
  <c r="QK120" i="2"/>
  <c r="OK205" i="2"/>
  <c r="PQ120" i="2"/>
  <c r="OK201" i="2"/>
  <c r="OK199" i="2"/>
  <c r="NT199" i="2"/>
  <c r="NQ199" i="2"/>
  <c r="OZ114" i="2"/>
  <c r="NW114" i="2"/>
  <c r="OC114" i="2"/>
  <c r="QW199" i="2"/>
  <c r="QZ199" i="2"/>
  <c r="PH199" i="2"/>
  <c r="QQ114" i="2"/>
  <c r="RM114" i="2"/>
  <c r="PP114" i="2"/>
  <c r="QD80" i="2"/>
  <c r="QD86" i="2" s="1"/>
  <c r="RA114" i="2"/>
  <c r="OF205" i="2"/>
  <c r="PC114" i="2"/>
  <c r="OL114" i="2"/>
  <c r="RS114" i="2"/>
  <c r="RD114" i="2"/>
  <c r="PR78" i="2"/>
  <c r="NP199" i="2"/>
  <c r="OQ114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QL120" i="2"/>
  <c r="PM114" i="2"/>
  <c r="QX114" i="2"/>
  <c r="QH120" i="2"/>
  <c r="RN84" i="2"/>
  <c r="PC284" i="2"/>
  <c r="OQ284" i="2"/>
  <c r="NS284" i="2"/>
  <c r="OO284" i="2"/>
  <c r="NQ205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QU4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 s="1"/>
  <c r="PL169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QT44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PF92" i="2"/>
  <c r="PF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 s="1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 s="1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PL175" i="2"/>
  <c r="PL177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QJ181" i="2"/>
  <c r="QJ183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QS44" i="2"/>
  <c r="RQ177" i="2"/>
  <c r="RQ175" i="2"/>
  <c r="QS177" i="2"/>
  <c r="QS175" i="2"/>
  <c r="PU177" i="2"/>
  <c r="PU175" i="2"/>
  <c r="RR120" i="2"/>
  <c r="QQ116" i="2"/>
  <c r="QQ120" i="2"/>
  <c r="PV120" i="2"/>
  <c r="QY84" i="2"/>
  <c r="QY86" i="2"/>
  <c r="QA84" i="2"/>
  <c r="QA86" i="2"/>
  <c r="OD44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 s="1"/>
  <c r="OR120" i="2"/>
  <c r="OD125" i="2" s="1"/>
  <c r="OQ116" i="2"/>
  <c r="OC129" i="2" s="1"/>
  <c r="OQ120" i="2"/>
  <c r="OC120" i="2"/>
  <c r="OC116" i="2"/>
  <c r="OK120" i="2"/>
  <c r="OK116" i="2"/>
  <c r="OX120" i="2"/>
  <c r="OX116" i="2"/>
  <c r="OE116" i="2"/>
  <c r="OE120" i="2"/>
  <c r="NQ120" i="2"/>
  <c r="NQ116" i="2"/>
  <c r="OB44" i="2"/>
  <c r="OA92" i="2"/>
  <c r="OA90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 s="1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OD210" i="2" s="1"/>
  <c r="NV205" i="2"/>
  <c r="OO205" i="2"/>
  <c r="NY205" i="2"/>
  <c r="ON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Z120" i="2"/>
  <c r="OC44" i="2"/>
  <c r="OA175" i="2"/>
  <c r="OA177" i="2"/>
  <c r="OI116" i="2"/>
  <c r="OI120" i="2"/>
  <c r="OW114" i="2"/>
  <c r="OK114" i="2"/>
  <c r="NU80" i="2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OC125" i="2" l="1"/>
  <c r="RH183" i="2"/>
  <c r="QD84" i="2"/>
  <c r="OY90" i="2"/>
  <c r="OC210" i="2"/>
  <c r="RH86" i="2"/>
  <c r="RH84" i="2"/>
  <c r="QJ86" i="2"/>
  <c r="QJ84" i="2"/>
  <c r="PL86" i="2"/>
  <c r="PL84" i="2"/>
  <c r="RT84" i="2"/>
  <c r="RT86" i="2"/>
  <c r="QV84" i="2"/>
  <c r="QV86" i="2"/>
  <c r="PX84" i="2"/>
  <c r="PX86" i="2"/>
  <c r="QY92" i="2"/>
  <c r="QY90" i="2"/>
  <c r="PX175" i="2"/>
  <c r="PX177" i="2"/>
  <c r="RT175" i="2"/>
  <c r="RT177" i="2"/>
  <c r="QS90" i="2"/>
  <c r="QS92" i="2"/>
  <c r="RB96" i="2"/>
  <c r="RB98" i="2"/>
  <c r="PF171" i="2"/>
  <c r="PF169" i="2"/>
  <c r="RB171" i="2"/>
  <c r="RB169" i="2"/>
  <c r="QA169" i="2"/>
  <c r="QA171" i="2"/>
  <c r="QP90" i="2"/>
  <c r="QP92" i="2"/>
  <c r="RE183" i="2"/>
  <c r="RE181" i="2"/>
  <c r="RH189" i="2"/>
  <c r="RH187" i="2"/>
  <c r="PI92" i="2"/>
  <c r="PI90" i="2"/>
  <c r="RE92" i="2"/>
  <c r="RE90" i="2"/>
  <c r="PR171" i="2"/>
  <c r="PR169" i="2"/>
  <c r="RN171" i="2"/>
  <c r="RN169" i="2"/>
  <c r="PU183" i="2"/>
  <c r="PU181" i="2"/>
  <c r="RQ183" i="2"/>
  <c r="RQ181" i="2"/>
  <c r="PU90" i="2"/>
  <c r="PU92" i="2"/>
  <c r="RQ90" i="2"/>
  <c r="RQ92" i="2"/>
  <c r="PO92" i="2"/>
  <c r="PO90" i="2"/>
  <c r="PI183" i="2"/>
  <c r="PI181" i="2"/>
  <c r="PO177" i="2"/>
  <c r="PO175" i="2"/>
  <c r="PL181" i="2"/>
  <c r="PL183" i="2"/>
  <c r="QM92" i="2"/>
  <c r="QM90" i="2"/>
  <c r="QM177" i="2"/>
  <c r="QM175" i="2"/>
  <c r="QA92" i="2"/>
  <c r="QA90" i="2"/>
  <c r="QJ189" i="2"/>
  <c r="QJ187" i="2"/>
  <c r="QV175" i="2"/>
  <c r="QV177" i="2"/>
  <c r="RN96" i="2"/>
  <c r="RN98" i="2"/>
  <c r="QD171" i="2"/>
  <c r="QD169" i="2"/>
  <c r="QG183" i="2"/>
  <c r="QG181" i="2"/>
  <c r="QD92" i="2"/>
  <c r="QD90" i="2"/>
  <c r="QG92" i="2"/>
  <c r="QG90" i="2"/>
  <c r="PF96" i="2"/>
  <c r="PF98" i="2"/>
  <c r="PR96" i="2"/>
  <c r="PR98" i="2"/>
  <c r="QP171" i="2"/>
  <c r="QP169" i="2"/>
  <c r="QS183" i="2"/>
  <c r="QS181" i="2"/>
  <c r="RK92" i="2"/>
  <c r="RK90" i="2"/>
  <c r="RK177" i="2"/>
  <c r="RK175" i="2"/>
  <c r="QY169" i="2"/>
  <c r="QY171" i="2"/>
  <c r="OP177" i="2"/>
  <c r="OP175" i="2"/>
  <c r="OG171" i="2"/>
  <c r="OG169" i="2"/>
  <c r="NO256" i="2"/>
  <c r="NO254" i="2"/>
  <c r="PB92" i="2"/>
  <c r="PB90" i="2"/>
  <c r="OM183" i="2"/>
  <c r="OM181" i="2"/>
  <c r="OA256" i="2"/>
  <c r="OA254" i="2"/>
  <c r="NR262" i="2"/>
  <c r="NR260" i="2"/>
  <c r="NU262" i="2"/>
  <c r="NU260" i="2"/>
  <c r="OM98" i="2"/>
  <c r="OM96" i="2"/>
  <c r="NX90" i="2"/>
  <c r="NX92" i="2"/>
  <c r="NU86" i="2"/>
  <c r="NU84" i="2"/>
  <c r="OG86" i="2"/>
  <c r="OG84" i="2"/>
  <c r="NR177" i="2"/>
  <c r="NR175" i="2"/>
  <c r="PB256" i="2"/>
  <c r="PB254" i="2"/>
  <c r="NR92" i="2"/>
  <c r="NR90" i="2"/>
  <c r="OA98" i="2"/>
  <c r="OA96" i="2"/>
  <c r="OV262" i="2"/>
  <c r="OV260" i="2"/>
  <c r="OA181" i="2"/>
  <c r="OA183" i="2"/>
  <c r="OS171" i="2"/>
  <c r="OS169" i="2"/>
  <c r="NO98" i="2"/>
  <c r="NO96" i="2"/>
  <c r="OD92" i="2"/>
  <c r="OD90" i="2"/>
  <c r="OV171" i="2"/>
  <c r="OV169" i="2"/>
  <c r="OJ262" i="2"/>
  <c r="OJ260" i="2"/>
  <c r="OY256" i="2"/>
  <c r="OY254" i="2"/>
  <c r="NO183" i="2"/>
  <c r="NO181" i="2"/>
  <c r="PB177" i="2"/>
  <c r="PB175" i="2"/>
  <c r="OJ171" i="2"/>
  <c r="OJ169" i="2"/>
  <c r="OP262" i="2"/>
  <c r="OP260" i="2"/>
  <c r="OS262" i="2"/>
  <c r="OS260" i="2"/>
  <c r="OV90" i="2"/>
  <c r="OV92" i="2"/>
  <c r="NU177" i="2"/>
  <c r="NU175" i="2"/>
  <c r="NX183" i="2"/>
  <c r="NX181" i="2"/>
  <c r="OY98" i="2"/>
  <c r="OY96" i="2"/>
  <c r="OY183" i="2"/>
  <c r="OY181" i="2"/>
  <c r="OD262" i="2"/>
  <c r="OD260" i="2"/>
  <c r="OG262" i="2"/>
  <c r="OG260" i="2"/>
  <c r="OJ90" i="2"/>
  <c r="OJ92" i="2"/>
  <c r="OS86" i="2"/>
  <c r="OS84" i="2"/>
  <c r="OP92" i="2"/>
  <c r="OP90" i="2"/>
  <c r="OD177" i="2"/>
  <c r="OD175" i="2"/>
  <c r="NX262" i="2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PX92" i="2" l="1"/>
  <c r="PX90" i="2"/>
  <c r="RT90" i="2"/>
  <c r="RT92" i="2"/>
  <c r="QJ90" i="2"/>
  <c r="QJ92" i="2"/>
  <c r="QV90" i="2"/>
  <c r="QV92" i="2"/>
  <c r="PL90" i="2"/>
  <c r="PL92" i="2"/>
  <c r="RH90" i="2"/>
  <c r="RH92" i="2"/>
  <c r="QY177" i="2"/>
  <c r="QY175" i="2"/>
  <c r="PF104" i="2"/>
  <c r="PF102" i="2"/>
  <c r="RN104" i="2"/>
  <c r="RN102" i="2"/>
  <c r="PL189" i="2"/>
  <c r="PL187" i="2"/>
  <c r="RQ98" i="2"/>
  <c r="RQ96" i="2"/>
  <c r="QA177" i="2"/>
  <c r="QA175" i="2"/>
  <c r="QS98" i="2"/>
  <c r="QS96" i="2"/>
  <c r="PX181" i="2"/>
  <c r="PX183" i="2"/>
  <c r="RK98" i="2"/>
  <c r="RK96" i="2"/>
  <c r="QS189" i="2"/>
  <c r="QS187" i="2"/>
  <c r="QP175" i="2"/>
  <c r="QP177" i="2"/>
  <c r="QG189" i="2"/>
  <c r="QG187" i="2"/>
  <c r="QJ193" i="2"/>
  <c r="QJ195" i="2"/>
  <c r="QM183" i="2"/>
  <c r="QM181" i="2"/>
  <c r="PI189" i="2"/>
  <c r="PI187" i="2"/>
  <c r="PU189" i="2"/>
  <c r="PU187" i="2"/>
  <c r="PR175" i="2"/>
  <c r="PR177" i="2"/>
  <c r="PI98" i="2"/>
  <c r="PI96" i="2"/>
  <c r="RE189" i="2"/>
  <c r="RE187" i="2"/>
  <c r="PF175" i="2"/>
  <c r="PF177" i="2"/>
  <c r="PR104" i="2"/>
  <c r="PR102" i="2"/>
  <c r="QV181" i="2"/>
  <c r="QV183" i="2"/>
  <c r="PU98" i="2"/>
  <c r="PU96" i="2"/>
  <c r="QP96" i="2"/>
  <c r="QP98" i="2"/>
  <c r="RB104" i="2"/>
  <c r="RB102" i="2"/>
  <c r="RT181" i="2"/>
  <c r="RT183" i="2"/>
  <c r="RK183" i="2"/>
  <c r="RK181" i="2"/>
  <c r="QG98" i="2"/>
  <c r="QG96" i="2"/>
  <c r="QD96" i="2"/>
  <c r="QD98" i="2"/>
  <c r="QD175" i="2"/>
  <c r="QD177" i="2"/>
  <c r="QA98" i="2"/>
  <c r="QA96" i="2"/>
  <c r="QM98" i="2"/>
  <c r="QM96" i="2"/>
  <c r="PO183" i="2"/>
  <c r="PO181" i="2"/>
  <c r="PO98" i="2"/>
  <c r="PO96" i="2"/>
  <c r="RQ189" i="2"/>
  <c r="RQ187" i="2"/>
  <c r="RN175" i="2"/>
  <c r="RN177" i="2"/>
  <c r="RE98" i="2"/>
  <c r="RE96" i="2"/>
  <c r="RH193" i="2"/>
  <c r="RH195" i="2"/>
  <c r="RB175" i="2"/>
  <c r="RB177" i="2"/>
  <c r="QY98" i="2"/>
  <c r="QY96" i="2"/>
  <c r="OJ98" i="2"/>
  <c r="OJ96" i="2"/>
  <c r="OA187" i="2"/>
  <c r="OA189" i="2"/>
  <c r="NX98" i="2"/>
  <c r="NX96" i="2"/>
  <c r="OM260" i="2"/>
  <c r="OM262" i="2"/>
  <c r="OD183" i="2"/>
  <c r="OD181" i="2"/>
  <c r="OP98" i="2"/>
  <c r="OP96" i="2"/>
  <c r="OG268" i="2"/>
  <c r="OG266" i="2"/>
  <c r="OY189" i="2"/>
  <c r="OY187" i="2"/>
  <c r="OY104" i="2"/>
  <c r="OY102" i="2"/>
  <c r="NU183" i="2"/>
  <c r="NU181" i="2"/>
  <c r="OJ177" i="2"/>
  <c r="OJ175" i="2"/>
  <c r="PB181" i="2"/>
  <c r="PB183" i="2"/>
  <c r="OY260" i="2"/>
  <c r="OY262" i="2"/>
  <c r="OV177" i="2"/>
  <c r="OV175" i="2"/>
  <c r="NO104" i="2"/>
  <c r="NO102" i="2"/>
  <c r="OA104" i="2"/>
  <c r="OA102" i="2"/>
  <c r="PB262" i="2"/>
  <c r="PB260" i="2"/>
  <c r="NR183" i="2"/>
  <c r="NR181" i="2"/>
  <c r="NU268" i="2"/>
  <c r="NU266" i="2"/>
  <c r="OA260" i="2"/>
  <c r="OA262" i="2"/>
  <c r="PB98" i="2"/>
  <c r="PB96" i="2"/>
  <c r="NO260" i="2"/>
  <c r="NO262" i="2"/>
  <c r="OP181" i="2"/>
  <c r="OP183" i="2"/>
  <c r="OV98" i="2"/>
  <c r="OV96" i="2"/>
  <c r="NX266" i="2"/>
  <c r="NX268" i="2"/>
  <c r="OS92" i="2"/>
  <c r="OS90" i="2"/>
  <c r="OD268" i="2"/>
  <c r="OD266" i="2"/>
  <c r="NX187" i="2"/>
  <c r="NX189" i="2"/>
  <c r="OS268" i="2"/>
  <c r="OS266" i="2"/>
  <c r="OP268" i="2"/>
  <c r="OP266" i="2"/>
  <c r="NO187" i="2"/>
  <c r="NO189" i="2"/>
  <c r="OJ266" i="2"/>
  <c r="OJ268" i="2"/>
  <c r="OD98" i="2"/>
  <c r="OD96" i="2"/>
  <c r="OS177" i="2"/>
  <c r="OS175" i="2"/>
  <c r="OV266" i="2"/>
  <c r="OV268" i="2"/>
  <c r="NR98" i="2"/>
  <c r="NR96" i="2"/>
  <c r="OG92" i="2"/>
  <c r="OG90" i="2"/>
  <c r="NU92" i="2"/>
  <c r="NU90" i="2"/>
  <c r="OM104" i="2"/>
  <c r="OM102" i="2"/>
  <c r="NR268" i="2"/>
  <c r="NR266" i="2"/>
  <c r="OM189" i="2"/>
  <c r="OM187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 l="1"/>
  <c r="RH98" i="2"/>
  <c r="RH96" i="2"/>
  <c r="QV98" i="2"/>
  <c r="QV96" i="2"/>
  <c r="RT98" i="2"/>
  <c r="RT96" i="2"/>
  <c r="PL98" i="2"/>
  <c r="PL96" i="2"/>
  <c r="QJ98" i="2"/>
  <c r="QJ96" i="2"/>
  <c r="PX98" i="2"/>
  <c r="PX96" i="2"/>
  <c r="QY102" i="2"/>
  <c r="QY104" i="2"/>
  <c r="PO102" i="2"/>
  <c r="PO104" i="2"/>
  <c r="QM102" i="2"/>
  <c r="QM104" i="2"/>
  <c r="QG104" i="2"/>
  <c r="QG102" i="2"/>
  <c r="RB110" i="2"/>
  <c r="RB108" i="2"/>
  <c r="PU104" i="2"/>
  <c r="PU102" i="2"/>
  <c r="PR110" i="2"/>
  <c r="PR108" i="2"/>
  <c r="RE195" i="2"/>
  <c r="RE193" i="2"/>
  <c r="QM187" i="2"/>
  <c r="QM189" i="2"/>
  <c r="QG193" i="2"/>
  <c r="QG195" i="2"/>
  <c r="RK102" i="2"/>
  <c r="RK104" i="2"/>
  <c r="QA183" i="2"/>
  <c r="QA181" i="2"/>
  <c r="PL193" i="2"/>
  <c r="PL195" i="2"/>
  <c r="RB183" i="2"/>
  <c r="RB181" i="2"/>
  <c r="QD104" i="2"/>
  <c r="QD102" i="2"/>
  <c r="RT189" i="2"/>
  <c r="RT187" i="2"/>
  <c r="QP104" i="2"/>
  <c r="QP102" i="2"/>
  <c r="QV189" i="2"/>
  <c r="QV187" i="2"/>
  <c r="PF183" i="2"/>
  <c r="PF181" i="2"/>
  <c r="PF110" i="2"/>
  <c r="PF108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QS195" i="2"/>
  <c r="QS193" i="2"/>
  <c r="QS104" i="2"/>
  <c r="QS102" i="2"/>
  <c r="RQ104" i="2"/>
  <c r="RQ102" i="2"/>
  <c r="RN110" i="2"/>
  <c r="RN108" i="2"/>
  <c r="RN183" i="2"/>
  <c r="RN181" i="2"/>
  <c r="QD183" i="2"/>
  <c r="QD181" i="2"/>
  <c r="PR183" i="2"/>
  <c r="PR181" i="2"/>
  <c r="QP183" i="2"/>
  <c r="QP181" i="2"/>
  <c r="PX189" i="2"/>
  <c r="PX187" i="2"/>
  <c r="QY183" i="2"/>
  <c r="QY181" i="2"/>
  <c r="NO193" i="2"/>
  <c r="NO195" i="2"/>
  <c r="NX195" i="2"/>
  <c r="NX193" i="2"/>
  <c r="NX274" i="2"/>
  <c r="NX272" i="2"/>
  <c r="NO268" i="2"/>
  <c r="NO266" i="2"/>
  <c r="PB187" i="2"/>
  <c r="PB189" i="2"/>
  <c r="OM268" i="2"/>
  <c r="OM266" i="2"/>
  <c r="NX104" i="2"/>
  <c r="NX102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OA110" i="2"/>
  <c r="OA108" i="2"/>
  <c r="NO110" i="2"/>
  <c r="NO108" i="2"/>
  <c r="OY110" i="2"/>
  <c r="OY108" i="2"/>
  <c r="OG274" i="2"/>
  <c r="OG272" i="2"/>
  <c r="OP104" i="2"/>
  <c r="OP102" i="2"/>
  <c r="OA193" i="2"/>
  <c r="OA195" i="2"/>
  <c r="OV274" i="2"/>
  <c r="OV272" i="2"/>
  <c r="OJ274" i="2"/>
  <c r="OJ272" i="2"/>
  <c r="OP187" i="2"/>
  <c r="OP189" i="2"/>
  <c r="OA268" i="2"/>
  <c r="OA266" i="2"/>
  <c r="OY268" i="2"/>
  <c r="OY266" i="2"/>
  <c r="OJ104" i="2"/>
  <c r="OJ102" i="2"/>
  <c r="OM193" i="2"/>
  <c r="OM195" i="2"/>
  <c r="OM110" i="2"/>
  <c r="OM108" i="2"/>
  <c r="NR104" i="2"/>
  <c r="NR102" i="2"/>
  <c r="OD104" i="2"/>
  <c r="OD102" i="2"/>
  <c r="OS274" i="2"/>
  <c r="OS272" i="2"/>
  <c r="OS96" i="2"/>
  <c r="OS98" i="2"/>
  <c r="OV104" i="2"/>
  <c r="OV102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PX104" i="2" l="1"/>
  <c r="PX102" i="2"/>
  <c r="PL104" i="2"/>
  <c r="PL102" i="2"/>
  <c r="QV104" i="2"/>
  <c r="QV102" i="2"/>
  <c r="QJ104" i="2"/>
  <c r="QJ102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QY189" i="2"/>
  <c r="QY187" i="2"/>
  <c r="QP187" i="2"/>
  <c r="QP189" i="2"/>
  <c r="QD187" i="2"/>
  <c r="QD189" i="2"/>
  <c r="QS110" i="2"/>
  <c r="QS108" i="2"/>
  <c r="RE110" i="2"/>
  <c r="RE108" i="2"/>
  <c r="PF187" i="2"/>
  <c r="PF189" i="2"/>
  <c r="QP110" i="2"/>
  <c r="QP108" i="2"/>
  <c r="QD110" i="2"/>
  <c r="QD108" i="2"/>
  <c r="PU110" i="2"/>
  <c r="PU108" i="2"/>
  <c r="QG110" i="2"/>
  <c r="QG108" i="2"/>
  <c r="QA110" i="2"/>
  <c r="QA108" i="2"/>
  <c r="QM110" i="2"/>
  <c r="QM108" i="2"/>
  <c r="QY110" i="2"/>
  <c r="QY108" i="2"/>
  <c r="PX193" i="2"/>
  <c r="PX195" i="2"/>
  <c r="PR187" i="2"/>
  <c r="PR189" i="2"/>
  <c r="RN187" i="2"/>
  <c r="RN189" i="2"/>
  <c r="RQ110" i="2"/>
  <c r="RQ108" i="2"/>
  <c r="PI110" i="2"/>
  <c r="PI108" i="2"/>
  <c r="QV193" i="2"/>
  <c r="QV195" i="2"/>
  <c r="RT193" i="2"/>
  <c r="RT195" i="2"/>
  <c r="RB187" i="2"/>
  <c r="RB189" i="2"/>
  <c r="QA189" i="2"/>
  <c r="QA187" i="2"/>
  <c r="NR280" i="2"/>
  <c r="NR278" i="2"/>
  <c r="OJ189" i="2"/>
  <c r="OJ187" i="2"/>
  <c r="OS280" i="2"/>
  <c r="OS278" i="2"/>
  <c r="OY274" i="2"/>
  <c r="OY272" i="2"/>
  <c r="NX108" i="2"/>
  <c r="NX110" i="2"/>
  <c r="OD195" i="2"/>
  <c r="OD193" i="2"/>
  <c r="OP195" i="2"/>
  <c r="OP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V108" i="2"/>
  <c r="OV110" i="2"/>
  <c r="OD110" i="2"/>
  <c r="OD108" i="2"/>
  <c r="OA274" i="2"/>
  <c r="OA272" i="2"/>
  <c r="OV280" i="2"/>
  <c r="OV27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J280" i="2"/>
  <c r="OJ278" i="2"/>
  <c r="OP110" i="2"/>
  <c r="OP108" i="2"/>
  <c r="NU280" i="2"/>
  <c r="NU278" i="2"/>
  <c r="OG189" i="2"/>
  <c r="OG187" i="2"/>
  <c r="OM274" i="2"/>
  <c r="OM272" i="2"/>
  <c r="NO274" i="2"/>
  <c r="NO272" i="2"/>
  <c r="NX280" i="2"/>
  <c r="NX278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 l="1"/>
  <c r="OB210" i="2"/>
  <c r="RH108" i="2"/>
  <c r="RH110" i="2"/>
  <c r="QJ108" i="2"/>
  <c r="QJ110" i="2"/>
  <c r="PL108" i="2"/>
  <c r="PL110" i="2"/>
  <c r="RT108" i="2"/>
  <c r="RT110" i="2"/>
  <c r="QV108" i="2"/>
  <c r="QV110" i="2"/>
  <c r="PX108" i="2"/>
  <c r="PX110" i="2"/>
  <c r="RB195" i="2"/>
  <c r="RB193" i="2"/>
  <c r="PR195" i="2"/>
  <c r="PR193" i="2"/>
  <c r="QD195" i="2"/>
  <c r="QD193" i="2"/>
  <c r="QY195" i="2"/>
  <c r="QY193" i="2"/>
  <c r="RN195" i="2"/>
  <c r="RN193" i="2"/>
  <c r="PF195" i="2"/>
  <c r="PF193" i="2"/>
  <c r="QP193" i="2"/>
  <c r="QP195" i="2"/>
  <c r="QA195" i="2"/>
  <c r="QA193" i="2"/>
  <c r="NU110" i="2"/>
  <c r="NU108" i="2"/>
  <c r="NO278" i="2"/>
  <c r="NO280" i="2"/>
  <c r="OM278" i="2"/>
  <c r="OM280" i="2"/>
  <c r="OG195" i="2"/>
  <c r="OG193" i="2"/>
  <c r="PB280" i="2"/>
  <c r="PB278" i="2"/>
  <c r="OG110" i="2"/>
  <c r="OG108" i="2"/>
  <c r="OS110" i="2"/>
  <c r="OS108" i="2"/>
  <c r="OV195" i="2"/>
  <c r="OV193" i="2"/>
  <c r="OA280" i="2"/>
  <c r="OA278" i="2"/>
  <c r="OS195" i="2"/>
  <c r="OS193" i="2"/>
  <c r="OY280" i="2"/>
  <c r="OY278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 l="1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 l="1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 l="1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 l="1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 l="1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 l="1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 s="1"/>
  <c r="JQ189" i="2"/>
  <c r="JQ193" i="2" s="1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 s="1"/>
  <c r="JQ165" i="2"/>
  <c r="JQ169" i="2" s="1"/>
  <c r="JR161" i="2"/>
  <c r="JS159" i="2"/>
  <c r="JQ159" i="2"/>
  <c r="JQ163" i="2" s="1"/>
  <c r="JS155" i="2"/>
  <c r="JR155" i="2"/>
  <c r="JQ155" i="2"/>
  <c r="JS153" i="2"/>
  <c r="JS157" i="2" s="1"/>
  <c r="JR153" i="2"/>
  <c r="JR159" i="2" s="1"/>
  <c r="JR163" i="2" s="1"/>
  <c r="JQ153" i="2"/>
  <c r="JQ161" i="2" s="1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 l="1"/>
  <c r="JS185" i="2"/>
  <c r="JQ197" i="2"/>
  <c r="JQ167" i="2"/>
  <c r="JS179" i="2"/>
  <c r="JS175" i="2"/>
  <c r="JQ179" i="2"/>
  <c r="JR157" i="2"/>
  <c r="JS167" i="2"/>
  <c r="JR165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 l="1"/>
  <c r="JS199" i="2"/>
  <c r="JQ199" i="2"/>
  <c r="JR169" i="2"/>
  <c r="JR171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JR177" i="2" l="1"/>
  <c r="JR175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JR183" i="2" l="1"/>
  <c r="JR181" i="2"/>
  <c r="GZ205" i="2"/>
  <c r="GW205" i="2"/>
  <c r="HA203" i="2"/>
  <c r="GY203" i="2"/>
  <c r="GX203" i="2"/>
  <c r="GV203" i="2"/>
  <c r="GZ199" i="2"/>
  <c r="GW199" i="2"/>
  <c r="GZ197" i="2"/>
  <c r="GZ201" i="2" s="1"/>
  <c r="GW197" i="2"/>
  <c r="HA195" i="2"/>
  <c r="GY195" i="2"/>
  <c r="GX195" i="2"/>
  <c r="GV195" i="2"/>
  <c r="GZ191" i="2"/>
  <c r="GW191" i="2"/>
  <c r="HA189" i="2"/>
  <c r="GY189" i="2"/>
  <c r="GY193" i="2" s="1"/>
  <c r="GX189" i="2"/>
  <c r="GV189" i="2"/>
  <c r="GZ185" i="2"/>
  <c r="GW185" i="2"/>
  <c r="HA183" i="2"/>
  <c r="GY183" i="2"/>
  <c r="GX183" i="2"/>
  <c r="GV183" i="2"/>
  <c r="GZ179" i="2"/>
  <c r="GW179" i="2"/>
  <c r="HA177" i="2"/>
  <c r="HA181" i="2" s="1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 s="1"/>
  <c r="GX165" i="2"/>
  <c r="GX169" i="2" s="1"/>
  <c r="GV165" i="2"/>
  <c r="GZ161" i="2"/>
  <c r="GW161" i="2"/>
  <c r="HA159" i="2"/>
  <c r="HA163" i="2" s="1"/>
  <c r="GY159" i="2"/>
  <c r="GX159" i="2"/>
  <c r="GX163" i="2" s="1"/>
  <c r="GV159" i="2"/>
  <c r="GV163" i="2" s="1"/>
  <c r="HA155" i="2"/>
  <c r="GZ155" i="2"/>
  <c r="GY155" i="2"/>
  <c r="GX155" i="2"/>
  <c r="GW155" i="2"/>
  <c r="GV155" i="2"/>
  <c r="HA153" i="2"/>
  <c r="HA157" i="2" s="1"/>
  <c r="GZ153" i="2"/>
  <c r="GZ159" i="2" s="1"/>
  <c r="GY153" i="2"/>
  <c r="GY161" i="2" s="1"/>
  <c r="GX153" i="2"/>
  <c r="GW153" i="2"/>
  <c r="GV153" i="2"/>
  <c r="GV157" i="2" s="1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 s="1"/>
  <c r="EF189" i="2"/>
  <c r="EF193" i="2" s="1"/>
  <c r="ED189" i="2"/>
  <c r="EC189" i="2"/>
  <c r="EC193" i="2" s="1"/>
  <c r="EB189" i="2"/>
  <c r="EA189" i="2"/>
  <c r="EA199" i="2" s="1"/>
  <c r="DO189" i="2"/>
  <c r="EH185" i="2"/>
  <c r="EE185" i="2"/>
  <c r="EI183" i="2"/>
  <c r="EI187" i="2" s="1"/>
  <c r="EG183" i="2"/>
  <c r="EG187" i="2" s="1"/>
  <c r="EF183" i="2"/>
  <c r="ED183" i="2"/>
  <c r="ED187" i="2" s="1"/>
  <c r="EC183" i="2"/>
  <c r="EB183" i="2"/>
  <c r="EA183" i="2"/>
  <c r="EA187" i="2" s="1"/>
  <c r="EA197" i="2" s="1"/>
  <c r="EA201" i="2" s="1"/>
  <c r="DO183" i="2"/>
  <c r="DO187" i="2" s="1"/>
  <c r="DO197" i="2" s="1"/>
  <c r="DO201" i="2" s="1"/>
  <c r="EH179" i="2"/>
  <c r="EE179" i="2"/>
  <c r="EI177" i="2"/>
  <c r="EI181" i="2" s="1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 s="1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 s="1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A165" i="2"/>
  <c r="EA169" i="2" s="1"/>
  <c r="EA179" i="2" s="1"/>
  <c r="DO165" i="2"/>
  <c r="DO169" i="2" s="1"/>
  <c r="DO179" i="2" s="1"/>
  <c r="EH161" i="2"/>
  <c r="EE161" i="2"/>
  <c r="EI159" i="2"/>
  <c r="EI163" i="2" s="1"/>
  <c r="EG159" i="2"/>
  <c r="EF159" i="2"/>
  <c r="EF163" i="2" s="1"/>
  <c r="ED159" i="2"/>
  <c r="ED163" i="2" s="1"/>
  <c r="EC159" i="2"/>
  <c r="EB159" i="2"/>
  <c r="EB163" i="2" s="1"/>
  <c r="EA159" i="2"/>
  <c r="EA163" i="2" s="1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 s="1"/>
  <c r="EF153" i="2"/>
  <c r="EE153" i="2"/>
  <c r="ED153" i="2"/>
  <c r="ED161" i="2" s="1"/>
  <c r="EC153" i="2"/>
  <c r="EC157" i="2" s="1"/>
  <c r="EB153" i="2"/>
  <c r="EB157" i="2" s="1"/>
  <c r="EA153" i="2"/>
  <c r="EA157" i="2" s="1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 s="1"/>
  <c r="DO151" i="2"/>
  <c r="DO161" i="2" s="1"/>
  <c r="JR120" i="2"/>
  <c r="JS118" i="2"/>
  <c r="JQ118" i="2"/>
  <c r="JR114" i="2"/>
  <c r="JR112" i="2"/>
  <c r="JR116" i="2" s="1"/>
  <c r="JS110" i="2"/>
  <c r="JQ110" i="2"/>
  <c r="JR106" i="2"/>
  <c r="JS104" i="2"/>
  <c r="JQ104" i="2"/>
  <c r="JQ108" i="2" s="1"/>
  <c r="JR100" i="2"/>
  <c r="JS98" i="2"/>
  <c r="JQ98" i="2"/>
  <c r="JQ102" i="2" s="1"/>
  <c r="JR94" i="2"/>
  <c r="JG129" i="2"/>
  <c r="JS92" i="2"/>
  <c r="JS96" i="2" s="1"/>
  <c r="JQ92" i="2"/>
  <c r="JQ96" i="2" s="1"/>
  <c r="JR88" i="2"/>
  <c r="JS86" i="2"/>
  <c r="JS90" i="2" s="1"/>
  <c r="JQ86" i="2"/>
  <c r="JQ90" i="2" s="1"/>
  <c r="JR82" i="2"/>
  <c r="JS80" i="2"/>
  <c r="JS84" i="2" s="1"/>
  <c r="JQ80" i="2"/>
  <c r="JQ84" i="2" s="1"/>
  <c r="JR76" i="2"/>
  <c r="JS74" i="2"/>
  <c r="JQ74" i="2"/>
  <c r="JS70" i="2"/>
  <c r="JR70" i="2"/>
  <c r="JQ70" i="2"/>
  <c r="JS68" i="2"/>
  <c r="JR68" i="2"/>
  <c r="JQ68" i="2"/>
  <c r="JQ76" i="2" s="1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O3" i="2"/>
  <c r="JN3" i="2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GY104" i="2"/>
  <c r="GY108" i="2" s="1"/>
  <c r="GX104" i="2"/>
  <c r="GX108" i="2" s="1"/>
  <c r="GV104" i="2"/>
  <c r="GV108" i="2" s="1"/>
  <c r="GZ100" i="2"/>
  <c r="GW100" i="2"/>
  <c r="HA98" i="2"/>
  <c r="GY98" i="2"/>
  <c r="GY102" i="2" s="1"/>
  <c r="GX98" i="2"/>
  <c r="GX102" i="2" s="1"/>
  <c r="GV98" i="2"/>
  <c r="GV102" i="2" s="1"/>
  <c r="GZ94" i="2"/>
  <c r="GW94" i="2"/>
  <c r="HA92" i="2"/>
  <c r="GY92" i="2"/>
  <c r="GX92" i="2"/>
  <c r="GX96" i="2" s="1"/>
  <c r="GV92" i="2"/>
  <c r="GZ88" i="2"/>
  <c r="GW88" i="2"/>
  <c r="HA86" i="2"/>
  <c r="GY86" i="2"/>
  <c r="GX86" i="2"/>
  <c r="GX90" i="2" s="1"/>
  <c r="GV86" i="2"/>
  <c r="GZ82" i="2"/>
  <c r="GW82" i="2"/>
  <c r="HA80" i="2"/>
  <c r="HA84" i="2" s="1"/>
  <c r="GY80" i="2"/>
  <c r="GX80" i="2"/>
  <c r="GV80" i="2"/>
  <c r="GZ76" i="2"/>
  <c r="GW76" i="2"/>
  <c r="HA74" i="2"/>
  <c r="HA78" i="2" s="1"/>
  <c r="GY74" i="2"/>
  <c r="GY78" i="2" s="1"/>
  <c r="GX74" i="2"/>
  <c r="GV74" i="2"/>
  <c r="HA70" i="2"/>
  <c r="GZ70" i="2"/>
  <c r="GY70" i="2"/>
  <c r="GX70" i="2"/>
  <c r="GW70" i="2"/>
  <c r="GV70" i="2"/>
  <c r="HA68" i="2"/>
  <c r="HA72" i="2" s="1"/>
  <c r="GZ68" i="2"/>
  <c r="GZ72" i="2" s="1"/>
  <c r="GY68" i="2"/>
  <c r="GY76" i="2" s="1"/>
  <c r="GX68" i="2"/>
  <c r="GX72" i="2" s="1"/>
  <c r="GW68" i="2"/>
  <c r="GV68" i="2"/>
  <c r="GV76" i="2" s="1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S4" i="2"/>
  <c r="GU3" i="2"/>
  <c r="GT3" i="2"/>
  <c r="GS3" i="2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 l="1"/>
  <c r="GZ203" i="2"/>
  <c r="JR189" i="2"/>
  <c r="JR187" i="2"/>
  <c r="GT40" i="2"/>
  <c r="GY197" i="2"/>
  <c r="GY201" i="2" s="1"/>
  <c r="GX167" i="2"/>
  <c r="HA100" i="2"/>
  <c r="HA185" i="2"/>
  <c r="EH159" i="2"/>
  <c r="EH163" i="2" s="1"/>
  <c r="EH157" i="2"/>
  <c r="GW157" i="2"/>
  <c r="GW159" i="2"/>
  <c r="GW165" i="2" s="1"/>
  <c r="GW171" i="2" s="1"/>
  <c r="GY167" i="2"/>
  <c r="GY163" i="2"/>
  <c r="GX179" i="2"/>
  <c r="JO22" i="2"/>
  <c r="JO37" i="2"/>
  <c r="GV173" i="2"/>
  <c r="GX191" i="2"/>
  <c r="GY191" i="2"/>
  <c r="GZ74" i="2"/>
  <c r="GW203" i="2"/>
  <c r="GW201" i="2"/>
  <c r="GS37" i="2"/>
  <c r="GV72" i="2"/>
  <c r="GV175" i="2"/>
  <c r="GV185" i="2"/>
  <c r="GS9" i="2"/>
  <c r="GU27" i="2"/>
  <c r="GT31" i="2"/>
  <c r="HA96" i="2"/>
  <c r="JR118" i="2"/>
  <c r="EB173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Y185" i="2"/>
  <c r="GX187" i="2"/>
  <c r="GX173" i="2"/>
  <c r="GY179" i="2"/>
  <c r="GY181" i="2"/>
  <c r="GV187" i="2"/>
  <c r="GV191" i="2"/>
  <c r="GV197" i="2"/>
  <c r="GV193" i="2"/>
  <c r="HA197" i="2"/>
  <c r="HA193" i="2"/>
  <c r="DO199" i="2"/>
  <c r="DO193" i="2"/>
  <c r="GS40" i="2"/>
  <c r="GT22" i="2"/>
  <c r="GT34" i="2"/>
  <c r="GU37" i="2"/>
  <c r="HA88" i="2"/>
  <c r="EG175" i="2"/>
  <c r="GS16" i="2"/>
  <c r="GY72" i="2"/>
  <c r="GU9" i="2"/>
  <c r="GS22" i="2"/>
  <c r="GV88" i="2"/>
  <c r="EE159" i="2"/>
  <c r="EE157" i="2"/>
  <c r="EI161" i="2"/>
  <c r="EI157" i="2"/>
  <c r="GV82" i="2"/>
  <c r="GV78" i="2"/>
  <c r="EF157" i="2"/>
  <c r="EF161" i="2"/>
  <c r="EC179" i="2"/>
  <c r="EC175" i="2"/>
  <c r="GS27" i="2"/>
  <c r="GS36" i="2"/>
  <c r="EF173" i="2"/>
  <c r="EF169" i="2"/>
  <c r="ED157" i="2"/>
  <c r="EC185" i="2"/>
  <c r="EI167" i="2"/>
  <c r="EC167" i="2"/>
  <c r="EC163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81" i="2"/>
  <c r="EF191" i="2"/>
  <c r="EF187" i="2"/>
  <c r="ED185" i="2"/>
  <c r="ED181" i="2"/>
  <c r="EB191" i="2"/>
  <c r="EB187" i="2"/>
  <c r="EC191" i="2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B193" i="2"/>
  <c r="EC197" i="2"/>
  <c r="EH203" i="2"/>
  <c r="EH201" i="2"/>
  <c r="EI193" i="2"/>
  <c r="JP40" i="2"/>
  <c r="JP9" i="2"/>
  <c r="JN31" i="2"/>
  <c r="JP16" i="2"/>
  <c r="JP27" i="2"/>
  <c r="JP31" i="2"/>
  <c r="JN34" i="2"/>
  <c r="JQ100" i="2"/>
  <c r="JN40" i="2"/>
  <c r="JQ112" i="2"/>
  <c r="JQ116" i="2" s="1"/>
  <c r="JP34" i="2"/>
  <c r="JN36" i="2"/>
  <c r="JQ72" i="2"/>
  <c r="JQ94" i="2"/>
  <c r="JR74" i="2"/>
  <c r="JR72" i="2"/>
  <c r="JS82" i="2"/>
  <c r="JS78" i="2"/>
  <c r="JN16" i="2"/>
  <c r="JO31" i="2"/>
  <c r="JO34" i="2"/>
  <c r="JS72" i="2"/>
  <c r="JS76" i="2"/>
  <c r="JN9" i="2"/>
  <c r="JO16" i="2"/>
  <c r="JN22" i="2"/>
  <c r="JP22" i="2"/>
  <c r="JN27" i="2"/>
  <c r="JP36" i="2"/>
  <c r="JO36" i="2"/>
  <c r="JO9" i="2"/>
  <c r="JO27" i="2"/>
  <c r="JN37" i="2"/>
  <c r="JP37" i="2"/>
  <c r="JS88" i="2"/>
  <c r="JQ88" i="2"/>
  <c r="JS94" i="2"/>
  <c r="JQ78" i="2"/>
  <c r="JS102" i="2"/>
  <c r="JS106" i="2"/>
  <c r="JS100" i="2"/>
  <c r="JQ106" i="2"/>
  <c r="JS112" i="2"/>
  <c r="JS108" i="2"/>
  <c r="GW74" i="2"/>
  <c r="GW72" i="2"/>
  <c r="GU40" i="2"/>
  <c r="GU16" i="2"/>
  <c r="GT36" i="2"/>
  <c r="GT37" i="2"/>
  <c r="HA82" i="2"/>
  <c r="HA76" i="2"/>
  <c r="GY88" i="2"/>
  <c r="GY84" i="2"/>
  <c r="GS31" i="2"/>
  <c r="GU31" i="2"/>
  <c r="GU22" i="2"/>
  <c r="GS34" i="2"/>
  <c r="GU34" i="2"/>
  <c r="GX78" i="2"/>
  <c r="GX82" i="2"/>
  <c r="GV96" i="2"/>
  <c r="GV100" i="2"/>
  <c r="GV106" i="2"/>
  <c r="GY94" i="2"/>
  <c r="GY90" i="2"/>
  <c r="GX76" i="2"/>
  <c r="GT9" i="2"/>
  <c r="GU36" i="2"/>
  <c r="HA106" i="2"/>
  <c r="HA102" i="2"/>
  <c r="HA112" i="2"/>
  <c r="GT27" i="2"/>
  <c r="GY82" i="2"/>
  <c r="GV84" i="2"/>
  <c r="HA94" i="2"/>
  <c r="HA90" i="2"/>
  <c r="GT16" i="2"/>
  <c r="GX88" i="2"/>
  <c r="GX84" i="2"/>
  <c r="GV94" i="2"/>
  <c r="GV90" i="2"/>
  <c r="GX100" i="2"/>
  <c r="GY100" i="2"/>
  <c r="GY96" i="2"/>
  <c r="GX94" i="2"/>
  <c r="GX106" i="2"/>
  <c r="GW116" i="2"/>
  <c r="GW118" i="2"/>
  <c r="GY112" i="2"/>
  <c r="GY106" i="2"/>
  <c r="HA108" i="2"/>
  <c r="GV112" i="2"/>
  <c r="GX112" i="2"/>
  <c r="GZ118" i="2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GY205" i="2" l="1"/>
  <c r="JR195" i="2"/>
  <c r="JR193" i="2"/>
  <c r="EI199" i="2"/>
  <c r="HA114" i="2"/>
  <c r="ED199" i="2"/>
  <c r="GX199" i="2"/>
  <c r="JO44" i="2"/>
  <c r="HA199" i="2"/>
  <c r="GW169" i="2"/>
  <c r="GW163" i="2"/>
  <c r="GX114" i="2"/>
  <c r="EH165" i="2"/>
  <c r="EH169" i="2" s="1"/>
  <c r="GV199" i="2"/>
  <c r="GY199" i="2"/>
  <c r="GS44" i="2"/>
  <c r="JQ114" i="2"/>
  <c r="GZ80" i="2"/>
  <c r="GZ78" i="2"/>
  <c r="EC199" i="2"/>
  <c r="GV205" i="2"/>
  <c r="GV201" i="2"/>
  <c r="GW177" i="2"/>
  <c r="GW175" i="2"/>
  <c r="HA205" i="2"/>
  <c r="HA201" i="2"/>
  <c r="GX201" i="2"/>
  <c r="GX205" i="2"/>
  <c r="GZ171" i="2"/>
  <c r="GZ169" i="2"/>
  <c r="GT44" i="2"/>
  <c r="EG199" i="2"/>
  <c r="EE165" i="2"/>
  <c r="EE163" i="2"/>
  <c r="GV114" i="2"/>
  <c r="GU44" i="2"/>
  <c r="JQ120" i="2"/>
  <c r="EB199" i="2"/>
  <c r="EF199" i="2"/>
  <c r="EI201" i="2"/>
  <c r="EI205" i="2"/>
  <c r="EC205" i="2"/>
  <c r="EC201" i="2"/>
  <c r="EF205" i="2"/>
  <c r="EF201" i="2"/>
  <c r="EG205" i="2"/>
  <c r="EG201" i="2"/>
  <c r="ED201" i="2"/>
  <c r="ED205" i="2"/>
  <c r="EB205" i="2"/>
  <c r="EB201" i="2"/>
  <c r="JP44" i="2"/>
  <c r="JS114" i="2"/>
  <c r="JN44" i="2"/>
  <c r="JF129" i="2"/>
  <c r="JR80" i="2"/>
  <c r="JR78" i="2"/>
  <c r="JS116" i="2"/>
  <c r="JS120" i="2"/>
  <c r="JH129" i="2"/>
  <c r="GW80" i="2"/>
  <c r="GW78" i="2"/>
  <c r="GX120" i="2"/>
  <c r="GX116" i="2"/>
  <c r="GV116" i="2"/>
  <c r="GV120" i="2"/>
  <c r="GY114" i="2"/>
  <c r="HA116" i="2"/>
  <c r="HA120" i="2"/>
  <c r="GY120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 l="1"/>
  <c r="JH125" i="2"/>
  <c r="EH171" i="2"/>
  <c r="EH177" i="2" s="1"/>
  <c r="GZ86" i="2"/>
  <c r="GZ84" i="2"/>
  <c r="GZ177" i="2"/>
  <c r="GZ175" i="2"/>
  <c r="GW181" i="2"/>
  <c r="GW183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 l="1"/>
  <c r="GZ92" i="2"/>
  <c r="GZ90" i="2"/>
  <c r="GW189" i="2"/>
  <c r="GW187" i="2"/>
  <c r="GZ181" i="2"/>
  <c r="GZ183" i="2"/>
  <c r="EE175" i="2"/>
  <c r="EE177" i="2"/>
  <c r="EH183" i="2"/>
  <c r="EH181" i="2"/>
  <c r="JR92" i="2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GZ98" i="2" l="1"/>
  <c r="GZ96" i="2"/>
  <c r="GZ187" i="2"/>
  <c r="GZ189" i="2"/>
  <c r="GW195" i="2"/>
  <c r="GW193" i="2"/>
  <c r="EE183" i="2"/>
  <c r="EE181" i="2"/>
  <c r="EH187" i="2"/>
  <c r="EH189" i="2"/>
  <c r="JR96" i="2"/>
  <c r="JR98" i="2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GZ104" i="2" l="1"/>
  <c r="GZ102" i="2"/>
  <c r="GZ195" i="2"/>
  <c r="GZ193" i="2"/>
  <c r="EE189" i="2"/>
  <c r="EE187" i="2"/>
  <c r="EH193" i="2"/>
  <c r="EH195" i="2"/>
  <c r="JG125" i="2"/>
  <c r="JR104" i="2"/>
  <c r="JR102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GZ110" i="2" l="1"/>
  <c r="GZ108" i="2"/>
  <c r="EE195" i="2"/>
  <c r="EE193" i="2"/>
  <c r="JR108" i="2"/>
  <c r="JR110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 l="1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 s="1"/>
  <c r="C86" i="2"/>
  <c r="C80" i="2"/>
  <c r="C74" i="2"/>
  <c r="C70" i="2"/>
  <c r="C68" i="2"/>
  <c r="C72" i="2" s="1"/>
  <c r="C66" i="2"/>
  <c r="AJ37" i="2"/>
  <c r="AJ36" i="2"/>
  <c r="AJ34" i="2"/>
  <c r="AJ31" i="2"/>
  <c r="AJ27" i="2"/>
  <c r="AJ22" i="2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 s="1"/>
  <c r="DO110" i="2"/>
  <c r="DO120" i="2" s="1"/>
  <c r="B110" i="2"/>
  <c r="A110" i="2"/>
  <c r="A120" i="2" s="1"/>
  <c r="EH106" i="2"/>
  <c r="EE106" i="2"/>
  <c r="EI104" i="2"/>
  <c r="EG104" i="2"/>
  <c r="EF104" i="2"/>
  <c r="ED104" i="2"/>
  <c r="EC104" i="2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 s="1"/>
  <c r="ED98" i="2"/>
  <c r="EC98" i="2"/>
  <c r="EB98" i="2"/>
  <c r="EB102" i="2" s="1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 s="1"/>
  <c r="A112" i="2" s="1"/>
  <c r="A116" i="2" s="1"/>
  <c r="EH94" i="2"/>
  <c r="EE94" i="2"/>
  <c r="EI92" i="2"/>
  <c r="EI96" i="2" s="1"/>
  <c r="EG92" i="2"/>
  <c r="EF92" i="2"/>
  <c r="ED92" i="2"/>
  <c r="ED96" i="2" s="1"/>
  <c r="EC92" i="2"/>
  <c r="EB92" i="2"/>
  <c r="EA92" i="2"/>
  <c r="EA96" i="2" s="1"/>
  <c r="EA106" i="2" s="1"/>
  <c r="DO92" i="2"/>
  <c r="DO96" i="2" s="1"/>
  <c r="DO106" i="2" s="1"/>
  <c r="B92" i="2"/>
  <c r="A92" i="2"/>
  <c r="A96" i="2" s="1"/>
  <c r="A106" i="2" s="1"/>
  <c r="EH88" i="2"/>
  <c r="EE88" i="2"/>
  <c r="EI86" i="2"/>
  <c r="EG86" i="2"/>
  <c r="EG90" i="2" s="1"/>
  <c r="EF86" i="2"/>
  <c r="EF90" i="2" s="1"/>
  <c r="ED86" i="2"/>
  <c r="ED90" i="2" s="1"/>
  <c r="EC86" i="2"/>
  <c r="EB86" i="2"/>
  <c r="EA86" i="2"/>
  <c r="EA90" i="2" s="1"/>
  <c r="EA100" i="2" s="1"/>
  <c r="DO86" i="2"/>
  <c r="DO90" i="2" s="1"/>
  <c r="DO100" i="2" s="1"/>
  <c r="B86" i="2"/>
  <c r="A86" i="2"/>
  <c r="A90" i="2" s="1"/>
  <c r="A100" i="2" s="1"/>
  <c r="EH82" i="2"/>
  <c r="EE82" i="2"/>
  <c r="EI80" i="2"/>
  <c r="EI84" i="2" s="1"/>
  <c r="EG80" i="2"/>
  <c r="EF80" i="2"/>
  <c r="ED80" i="2"/>
  <c r="EC80" i="2"/>
  <c r="EB80" i="2"/>
  <c r="EA80" i="2"/>
  <c r="EA84" i="2" s="1"/>
  <c r="EA94" i="2" s="1"/>
  <c r="DO80" i="2"/>
  <c r="DO84" i="2" s="1"/>
  <c r="DO94" i="2" s="1"/>
  <c r="B80" i="2"/>
  <c r="A80" i="2"/>
  <c r="A84" i="2" s="1"/>
  <c r="A94" i="2" s="1"/>
  <c r="EH76" i="2"/>
  <c r="EE76" i="2"/>
  <c r="EI74" i="2"/>
  <c r="EG74" i="2"/>
  <c r="EF74" i="2"/>
  <c r="ED74" i="2"/>
  <c r="EC74" i="2"/>
  <c r="EB74" i="2"/>
  <c r="EA74" i="2"/>
  <c r="EA78" i="2" s="1"/>
  <c r="EA88" i="2" s="1"/>
  <c r="DO74" i="2"/>
  <c r="DO78" i="2" s="1"/>
  <c r="DO88" i="2" s="1"/>
  <c r="B74" i="2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 s="1"/>
  <c r="EG68" i="2"/>
  <c r="EG76" i="2" s="1"/>
  <c r="EF68" i="2"/>
  <c r="EF76" i="2" s="1"/>
  <c r="EE68" i="2"/>
  <c r="EE74" i="2" s="1"/>
  <c r="ED68" i="2"/>
  <c r="ED72" i="2" s="1"/>
  <c r="EC68" i="2"/>
  <c r="EC76" i="2" s="1"/>
  <c r="EB68" i="2"/>
  <c r="EB76" i="2" s="1"/>
  <c r="EA68" i="2"/>
  <c r="EA72" i="2" s="1"/>
  <c r="EA82" i="2" s="1"/>
  <c r="DO68" i="2"/>
  <c r="DO72" i="2" s="1"/>
  <c r="DO82" i="2" s="1"/>
  <c r="B68" i="2"/>
  <c r="B72" i="2" s="1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 s="1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X3" i="2"/>
  <c r="BQ3" i="2"/>
  <c r="BP3" i="2"/>
  <c r="BO3" i="2"/>
  <c r="DZ2" i="2"/>
  <c r="DY2" i="2"/>
  <c r="DX2" i="2"/>
  <c r="BQ2" i="2"/>
  <c r="BP2" i="2"/>
  <c r="BO2" i="2"/>
  <c r="DY40" i="2" l="1"/>
  <c r="C88" i="2"/>
  <c r="C106" i="2"/>
  <c r="C84" i="2"/>
  <c r="BO40" i="2"/>
  <c r="C94" i="2"/>
  <c r="C112" i="2"/>
  <c r="C116" i="2" s="1"/>
  <c r="C82" i="2"/>
  <c r="C90" i="2"/>
  <c r="C108" i="2"/>
  <c r="C76" i="2"/>
  <c r="C100" i="2"/>
  <c r="C78" i="2"/>
  <c r="C102" i="2"/>
  <c r="BO22" i="2"/>
  <c r="BP16" i="2"/>
  <c r="BP34" i="2"/>
  <c r="BQ36" i="2"/>
  <c r="BO9" i="2"/>
  <c r="DZ34" i="2"/>
  <c r="BQ22" i="2"/>
  <c r="BQ27" i="2"/>
  <c r="BQ37" i="2"/>
  <c r="DZ16" i="2"/>
  <c r="BQ40" i="2"/>
  <c r="DX9" i="2"/>
  <c r="EI112" i="2"/>
  <c r="EI116" i="2" s="1"/>
  <c r="DX40" i="2"/>
  <c r="BO36" i="2"/>
  <c r="DY36" i="2"/>
  <c r="DY22" i="2"/>
  <c r="BQ31" i="2"/>
  <c r="DY37" i="2"/>
  <c r="DZ22" i="2"/>
  <c r="DX31" i="2"/>
  <c r="DZ36" i="2"/>
  <c r="BO37" i="2"/>
  <c r="DZ37" i="2"/>
  <c r="BP40" i="2"/>
  <c r="DZ40" i="2"/>
  <c r="DZ9" i="2"/>
  <c r="BO27" i="2"/>
  <c r="DY27" i="2"/>
  <c r="DZ31" i="2"/>
  <c r="BQ34" i="2"/>
  <c r="DX16" i="2"/>
  <c r="DZ27" i="2"/>
  <c r="BP31" i="2"/>
  <c r="DX34" i="2"/>
  <c r="EH78" i="2"/>
  <c r="EH80" i="2"/>
  <c r="EB72" i="2"/>
  <c r="EF72" i="2"/>
  <c r="EF82" i="2"/>
  <c r="EF78" i="2"/>
  <c r="EC72" i="2"/>
  <c r="EG72" i="2"/>
  <c r="B82" i="2"/>
  <c r="B78" i="2"/>
  <c r="EB82" i="2"/>
  <c r="EB78" i="2"/>
  <c r="EG82" i="2"/>
  <c r="EG78" i="2"/>
  <c r="B76" i="2"/>
  <c r="ED76" i="2"/>
  <c r="EH72" i="2"/>
  <c r="EC82" i="2"/>
  <c r="EC78" i="2"/>
  <c r="EE80" i="2"/>
  <c r="EE78" i="2"/>
  <c r="EE72" i="2"/>
  <c r="EI72" i="2"/>
  <c r="ED82" i="2"/>
  <c r="ED78" i="2"/>
  <c r="EI82" i="2"/>
  <c r="EI78" i="2"/>
  <c r="EC88" i="2"/>
  <c r="EG88" i="2"/>
  <c r="EC84" i="2"/>
  <c r="EG84" i="2"/>
  <c r="ED88" i="2"/>
  <c r="ED84" i="2"/>
  <c r="EI94" i="2"/>
  <c r="EI90" i="2"/>
  <c r="B88" i="2"/>
  <c r="EI88" i="2"/>
  <c r="B84" i="2"/>
  <c r="EB88" i="2"/>
  <c r="EF88" i="2"/>
  <c r="EB84" i="2"/>
  <c r="EF84" i="2"/>
  <c r="B94" i="2"/>
  <c r="B90" i="2"/>
  <c r="EB94" i="2"/>
  <c r="EB90" i="2"/>
  <c r="EB100" i="2"/>
  <c r="EB96" i="2"/>
  <c r="EG100" i="2"/>
  <c r="EG96" i="2"/>
  <c r="EC94" i="2"/>
  <c r="EC100" i="2"/>
  <c r="EC96" i="2"/>
  <c r="EI100" i="2"/>
  <c r="EC106" i="2"/>
  <c r="EC102" i="2"/>
  <c r="ED94" i="2"/>
  <c r="B100" i="2"/>
  <c r="ED100" i="2"/>
  <c r="EF100" i="2"/>
  <c r="EF96" i="2"/>
  <c r="EF94" i="2"/>
  <c r="EA114" i="2"/>
  <c r="EA108" i="2"/>
  <c r="EG94" i="2"/>
  <c r="B96" i="2"/>
  <c r="B106" i="2"/>
  <c r="B102" i="2"/>
  <c r="ED106" i="2"/>
  <c r="DO114" i="2"/>
  <c r="DO108" i="2"/>
  <c r="EF112" i="2"/>
  <c r="EC90" i="2"/>
  <c r="EF106" i="2"/>
  <c r="A114" i="2"/>
  <c r="A108" i="2"/>
  <c r="EB106" i="2"/>
  <c r="EG106" i="2"/>
  <c r="B112" i="2"/>
  <c r="B108" i="2"/>
  <c r="ED112" i="2"/>
  <c r="ED108" i="2"/>
  <c r="ED102" i="2"/>
  <c r="EB112" i="2"/>
  <c r="EF108" i="2"/>
  <c r="EI106" i="2"/>
  <c r="EI102" i="2"/>
  <c r="EC112" i="2"/>
  <c r="EC108" i="2"/>
  <c r="EG112" i="2"/>
  <c r="EG108" i="2"/>
  <c r="EI108" i="2"/>
  <c r="EH118" i="2"/>
  <c r="EE116" i="2"/>
  <c r="EE118" i="2"/>
  <c r="BQ16" i="2"/>
  <c r="DY9" i="2"/>
  <c r="DY16" i="2"/>
  <c r="BP22" i="2"/>
  <c r="BP27" i="2"/>
  <c r="DY31" i="2"/>
  <c r="DY34" i="2"/>
  <c r="BP36" i="2"/>
  <c r="BP37" i="2"/>
  <c r="BP9" i="2"/>
  <c r="BQ9" i="2"/>
  <c r="BO16" i="2"/>
  <c r="DX22" i="2"/>
  <c r="DX27" i="2"/>
  <c r="BO31" i="2"/>
  <c r="BO34" i="2"/>
  <c r="DX36" i="2"/>
  <c r="DX37" i="2"/>
  <c r="C120" i="2" l="1"/>
  <c r="C114" i="2"/>
  <c r="B114" i="2"/>
  <c r="EC114" i="2"/>
  <c r="EB114" i="2"/>
  <c r="EI114" i="2"/>
  <c r="DZ44" i="2"/>
  <c r="ED114" i="2"/>
  <c r="EG114" i="2"/>
  <c r="EF114" i="2"/>
  <c r="EI120" i="2"/>
  <c r="BO44" i="2"/>
  <c r="DX44" i="2"/>
  <c r="ED116" i="2"/>
  <c r="ED120" i="2"/>
  <c r="EH86" i="2"/>
  <c r="EH84" i="2"/>
  <c r="EC120" i="2"/>
  <c r="EC116" i="2"/>
  <c r="EB120" i="2"/>
  <c r="EB116" i="2"/>
  <c r="EF120" i="2"/>
  <c r="EF116" i="2"/>
  <c r="B120" i="2"/>
  <c r="B116" i="2"/>
  <c r="EG120" i="2"/>
  <c r="EG116" i="2"/>
  <c r="EE86" i="2"/>
  <c r="EE84" i="2"/>
  <c r="BQ44" i="2"/>
  <c r="BP44" i="2"/>
  <c r="DY44" i="2"/>
  <c r="EE92" i="2" l="1"/>
  <c r="EE90" i="2"/>
  <c r="EH92" i="2"/>
  <c r="EH90" i="2"/>
  <c r="EH98" i="2" l="1"/>
  <c r="EH96" i="2"/>
  <c r="EE98" i="2"/>
  <c r="EE96" i="2"/>
  <c r="EE102" i="2" l="1"/>
  <c r="EE104" i="2"/>
  <c r="EH102" i="2"/>
  <c r="EH104" i="2"/>
  <c r="EH108" i="2" l="1"/>
  <c r="EH110" i="2"/>
  <c r="EE110" i="2"/>
  <c r="EE108" i="2"/>
</calcChain>
</file>

<file path=xl/sharedStrings.xml><?xml version="1.0" encoding="utf-8"?>
<sst xmlns="http://schemas.openxmlformats.org/spreadsheetml/2006/main" count="32830" uniqueCount="175">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</sst>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</borders>
  <cellStyleXfs count="1">
    <xf numFmtId="0" fontId="0" fillId="0" borderId="0"/>
  </cellStyleXfs>
  <cellXfs count="720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0" fontId="0" fillId="0" borderId="44" xfId="0" applyBorder="1"/>
    <xf numFmtId="0" fontId="0" fillId="0" borderId="10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8" borderId="2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DAILYS'!$ME$191:$NP$191</c:f>
              <c:numCache>
                <c:formatCode>0.00%</c:formatCode>
                <c:ptCount val="38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DAILYS'!$ME$192:$NP$192</c:f>
              <c:numCache>
                <c:formatCode>0.00%</c:formatCode>
                <c:ptCount val="38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DAILYS'!$ME$193:$NP$193</c:f>
              <c:numCache>
                <c:formatCode>0.00%</c:formatCode>
                <c:ptCount val="38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DAILYS'!$ME$194:$NP$194</c:f>
              <c:numCache>
                <c:formatCode>0.00%</c:formatCode>
                <c:ptCount val="38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DAILYS'!$MQ$238:$NO$238</c:f>
              <c:numCache>
                <c:formatCode>0.00%</c:formatCode>
                <c:ptCount val="25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DAILYS'!$MQ$239:$NO$239</c:f>
              <c:numCache>
                <c:formatCode>0.00%</c:formatCode>
                <c:ptCount val="25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DAILYS'!$MQ$240:$NO$240</c:f>
              <c:numCache>
                <c:formatCode>0.00%</c:formatCode>
                <c:ptCount val="25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DAILYS'!$MQ$241:$NO$241</c:f>
              <c:numCache>
                <c:formatCode>0.00%</c:formatCode>
                <c:ptCount val="25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DAILYS'!$MQ$242:$NO$242</c:f>
              <c:numCache>
                <c:formatCode>0.00%</c:formatCode>
                <c:ptCount val="25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DAILYS'!$MQ$243:$NO$243</c:f>
              <c:numCache>
                <c:formatCode>0.00%</c:formatCode>
                <c:ptCount val="25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DAILYS'!$MQ$244:$NO$244</c:f>
              <c:numCache>
                <c:formatCode>0.00%</c:formatCode>
                <c:ptCount val="25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DAILYS'!$MQ$245:$NO$245</c:f>
              <c:numCache>
                <c:formatCode>0.00%</c:formatCode>
                <c:ptCount val="25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4-444E-81BB-02EAE4203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DAILYS'!$MW$287:$NN$287</c:f>
              <c:numCache>
                <c:formatCode>0.00%</c:formatCode>
                <c:ptCount val="1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DAILYS'!$MW$288:$NN$288</c:f>
              <c:numCache>
                <c:formatCode>0.00%</c:formatCode>
                <c:ptCount val="18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DAILYS'!$MW$289:$NN$289</c:f>
              <c:numCache>
                <c:formatCode>0.00%</c:formatCode>
                <c:ptCount val="18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DAILYS'!$MW$290:$NN$290</c:f>
              <c:numCache>
                <c:formatCode>0.00%</c:formatCode>
                <c:ptCount val="1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DAILYS'!$MW$291:$NN$291</c:f>
              <c:numCache>
                <c:formatCode>0.00%</c:formatCode>
                <c:ptCount val="18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DAILYS'!$MW$292:$NN$292</c:f>
              <c:numCache>
                <c:formatCode>0.00%</c:formatCode>
                <c:ptCount val="18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DAILYS'!$MW$293:$NN$293</c:f>
              <c:numCache>
                <c:formatCode>0.00%</c:formatCode>
                <c:ptCount val="1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DAILYS'!$MW$294:$NN$294</c:f>
              <c:numCache>
                <c:formatCode>0.00%</c:formatCode>
                <c:ptCount val="18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60451216"/>
        <c:axId val="660444000"/>
      </c:lineChart>
      <c:catAx>
        <c:axId val="66045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44000"/>
        <c:crosses val="autoZero"/>
        <c:auto val="1"/>
        <c:lblAlgn val="ctr"/>
        <c:lblOffset val="100"/>
        <c:noMultiLvlLbl val="0"/>
      </c:catAx>
      <c:valAx>
        <c:axId val="6604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5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340</xdr:col>
      <xdr:colOff>0</xdr:colOff>
      <xdr:row>197</xdr:row>
      <xdr:rowOff>14719</xdr:rowOff>
    </xdr:from>
    <xdr:to>
      <xdr:col>378</xdr:col>
      <xdr:colOff>0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378</xdr:col>
      <xdr:colOff>612912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576053</xdr:colOff>
      <xdr:row>297</xdr:row>
      <xdr:rowOff>36442</xdr:rowOff>
    </xdr:from>
    <xdr:to>
      <xdr:col>377</xdr:col>
      <xdr:colOff>596348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3094A8D3-E290-4986-B508-44478A41EAD3}" diskRevisions="1" revisionId="87" version="2" protected="1">
  <header guid="{ECAB997F-8384-4487-A4C6-69E76DA9FC4A}" dateTime="2019-06-26T17:26:59" maxSheetId="3" userName="Mike Wolski" r:id="rId1">
    <sheetIdMap count="2">
      <sheetId val="1"/>
      <sheetId val="2"/>
    </sheetIdMap>
  </header>
  <header guid="{3094A8D3-E290-4986-B508-44478A41EAD3}" dateTime="2019-06-27T03:17:33" maxSheetId="3" userName="Mike Wolski" r:id="rId2" minRId="1" maxRId="87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odxf="1" dxf="1" numFmtId="14">
    <nc r="OM2">
      <v>-1.1000000000000001E-3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" sId="1" odxf="1" dxf="1" numFmtId="14">
    <nc r="OM3">
      <v>-8.9999999999999998E-4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" sId="1" odxf="1" dxf="1" numFmtId="14">
    <nc r="OM4">
      <v>2.8E-3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" sId="1" odxf="1" dxf="1" numFmtId="14">
    <nc r="OM5">
      <v>3.0000000000000001E-3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" sId="1" odxf="1" dxf="1" numFmtId="14">
    <nc r="OM6">
      <v>8.9999999999999998E-4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" sId="1" odxf="1" dxf="1" numFmtId="14">
    <nc r="OM7">
      <v>-5.9999999999999995E-4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7" sId="1" odxf="1" dxf="1" numFmtId="14">
    <nc r="OM8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8" sId="1" odxf="1" dxf="1" numFmtId="14">
    <nc r="OM10">
      <v>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9" sId="1" odxf="1" dxf="1" numFmtId="14">
    <nc r="OM11">
      <v>2E-3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0" sId="1" odxf="1" dxf="1" numFmtId="14">
    <nc r="OM12">
      <v>2.0999999999999999E-3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1" sId="1" odxf="1" dxf="1" numFmtId="14">
    <nc r="OM13">
      <v>-1.4E-3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2" sId="1" odxf="1" dxf="1" numFmtId="14">
    <nc r="OM14">
      <v>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3" sId="1" odxf="1" dxf="1" numFmtId="14">
    <nc r="OM15">
      <v>-5.9999999999999995E-4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4" sId="1" odxf="1" dxf="1" numFmtId="14">
    <nc r="OM17">
      <v>2.3999999999999998E-3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5" sId="1" odxf="1" dxf="1" numFmtId="14">
    <nc r="OM18">
      <v>2.3E-3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6" sId="1" odxf="1" dxf="1" numFmtId="14">
    <nc r="OM19">
      <v>-1.1000000000000001E-3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7" sId="1" odxf="1" dxf="1" numFmtId="14">
    <nc r="OM20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8" sId="1" odxf="1" dxf="1" numFmtId="14">
    <nc r="OM21">
      <v>-2.9999999999999997E-4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9" sId="1" odxf="1" dxf="1" numFmtId="14">
    <nc r="OM23">
      <v>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0" sId="1" odxf="1" dxf="1" numFmtId="14">
    <nc r="OM24">
      <v>3.8E-3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1" sId="1" odxf="1" dxf="1" numFmtId="14">
    <nc r="OM25">
      <v>2.0999999999999999E-3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2" sId="1" odxf="1" dxf="1" numFmtId="14">
    <nc r="OM26">
      <v>2.5999999999999999E-3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3" sId="1" odxf="1" dxf="1" numFmtId="14">
    <nc r="OM28">
      <v>4.1000000000000003E-3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4" sId="1" odxf="1" dxf="1" numFmtId="14">
    <nc r="OM29">
      <v>2.2000000000000001E-3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5" sId="1" odxf="1" dxf="1" numFmtId="14">
    <nc r="OM30">
      <v>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6" sId="1" odxf="1" dxf="1" numFmtId="14">
    <nc r="OM32">
      <v>2.3999999999999998E-3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7" sId="1" odxf="1" dxf="1" numFmtId="14">
    <nc r="OM33">
      <v>-5.9999999999999995E-4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8" sId="1" odxf="1" dxf="1" numFmtId="14">
    <nc r="OM35">
      <v>3.0000000000000001E-3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9" sId="1" numFmtId="14">
    <nc r="OO52">
      <v>0.1411</v>
    </nc>
  </rcc>
  <rcc rId="30" sId="1" numFmtId="14">
    <nc r="OO53">
      <v>0.1071</v>
    </nc>
  </rcc>
  <rcc rId="31" sId="1" numFmtId="14">
    <nc r="OO54">
      <v>9.64E-2</v>
    </nc>
  </rcc>
  <rcc rId="32" sId="1" numFmtId="14">
    <nc r="OO55">
      <v>1.04E-2</v>
    </nc>
  </rcc>
  <rcc rId="33" sId="1" numFmtId="14">
    <nc r="OO56">
      <v>-3.4799999999999998E-2</v>
    </nc>
  </rcc>
  <rcc rId="34" sId="1" numFmtId="14">
    <nc r="OO57">
      <v>-0.1026</v>
    </nc>
  </rcc>
  <rcc rId="35" sId="1" numFmtId="14">
    <nc r="OO58">
      <v>-8.8599999999999998E-2</v>
    </nc>
  </rcc>
  <rcc rId="36" sId="1" numFmtId="14">
    <nc r="OO59">
      <v>-0.129</v>
    </nc>
  </rcc>
  <rm rId="37" sheetId="1" source="OO57:OT57" destination="OV44:PA44" sourceSheetId="1"/>
  <rm rId="38" sheetId="1" source="OO58:OT58" destination="OO57:OT57" sourceSheetId="1"/>
  <rm rId="39" sheetId="1" source="OV44:PA44" destination="OO58:OT58" sourceSheetId="1"/>
  <rm rId="40" sheetId="1" source="OP72:OP79" destination="OS72:OS79" sourceSheetId="1">
    <rfmt sheetId="1" sqref="OS76" start="0" length="0">
      <dxf/>
    </rfmt>
  </rm>
  <rfmt sheetId="1" sqref="OO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O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O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O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O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O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O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O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41" sId="1" numFmtId="14">
    <nc r="OO68">
      <v>5.5999999999999999E-3</v>
    </nc>
  </rcc>
  <rcc rId="42" sId="1" numFmtId="14">
    <nc r="OO69">
      <v>1.47E-2</v>
    </nc>
  </rcc>
  <rcc rId="43" sId="1" numFmtId="14">
    <nc r="OO70">
      <v>2.5999999999999999E-3</v>
    </nc>
  </rcc>
  <rcc rId="44" sId="1" numFmtId="14">
    <nc r="OO71">
      <v>1.5E-3</v>
    </nc>
  </rcc>
  <rcc rId="45" sId="1" numFmtId="14">
    <nc r="OO72">
      <v>7.7999999999999996E-3</v>
    </nc>
  </rcc>
  <rcc rId="46" sId="1" numFmtId="14">
    <nc r="OO73">
      <v>-1.7399999999999999E-2</v>
    </nc>
  </rcc>
  <rcc rId="47" sId="1" numFmtId="14">
    <nc r="OO74">
      <v>-1.52E-2</v>
    </nc>
  </rcc>
  <rcc rId="48" sId="1" numFmtId="14">
    <nc r="OO75">
      <v>1.47E-2</v>
    </nc>
  </rcc>
  <rcc rId="49" sId="1" numFmtId="14">
    <nc r="OO75">
      <v>4.0000000000000002E-4</v>
    </nc>
  </rcc>
  <rm rId="50" sheetId="1" source="OO73" destination="OO76" sourceSheetId="1">
    <rfmt sheetId="1" sqref="OO76" start="0" length="0">
      <dxf/>
    </rfmt>
  </rm>
  <rm rId="51" sheetId="1" source="OO75" destination="OP70" sourceSheetId="1"/>
  <rm rId="52" sheetId="1" source="OO76" destination="OO75" sourceSheetId="1"/>
  <rm rId="53" sheetId="1" source="OP70" destination="OO73" sourceSheetId="1"/>
  <rm rId="54" sheetId="1" source="OO69" destination="OP68" sourceSheetId="1"/>
  <rm rId="55" sheetId="1" source="OO72" destination="OP69" sourceSheetId="1"/>
  <rm rId="56" sheetId="1" source="OO68" destination="OP70" sourceSheetId="1"/>
  <rm rId="57" sheetId="1" source="OO70:OO71" destination="OO71:OO72" sourceSheetId="1"/>
  <rm rId="58" sheetId="1" source="OP68:OP70" destination="OO68:OO70" sourceSheetId="1"/>
  <rcc rId="59" sId="1" odxf="1" dxf="1" numFmtId="14">
    <nc r="OO61">
      <v>1.47E-2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0000"/>
        </patternFill>
      </fill>
      <border outline="0">
        <left/>
      </border>
    </ndxf>
  </rcc>
  <rcc rId="60" sId="1" odxf="1" dxf="1" numFmtId="14">
    <nc r="OO62">
      <v>-1.7399999999999999E-2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7030A0"/>
        </patternFill>
      </fill>
      <border outline="0">
        <left/>
      </border>
    </ndxf>
  </rcc>
  <rcc rId="61" sId="1">
    <nc r="OO60">
      <v>1.94</v>
    </nc>
  </rcc>
  <rcc rId="62" sId="1" numFmtId="14">
    <nc r="OO99">
      <v>0.19009999999999999</v>
    </nc>
  </rcc>
  <rcc rId="63" sId="1" numFmtId="14">
    <nc r="OO100">
      <v>0.1154</v>
    </nc>
  </rcc>
  <rcc rId="64" sId="1" numFmtId="14">
    <nc r="OO101">
      <v>5.7200000000000001E-2</v>
    </nc>
  </rcc>
  <rcc rId="65" sId="1" numFmtId="14">
    <nc r="OO102">
      <v>6.0199999999999997E-2</v>
    </nc>
  </rcc>
  <rcc rId="66" sId="1" numFmtId="14">
    <nc r="OO103">
      <v>-9.7999999999999997E-3</v>
    </nc>
  </rcc>
  <rcc rId="67" sId="1" numFmtId="14">
    <nc r="OO104">
      <v>-8.0399999999999999E-2</v>
    </nc>
  </rcc>
  <rcc rId="68" sId="1" numFmtId="14">
    <nc r="OO105">
      <v>-0.14430000000000001</v>
    </nc>
  </rcc>
  <rcc rId="69" sId="1" numFmtId="14">
    <nc r="OO106">
      <v>-0.18840000000000001</v>
    </nc>
  </rcc>
  <rm rId="70" sheetId="1" source="OO102:OT102" destination="OU92:OZ92" sourceSheetId="1"/>
  <rm rId="71" sheetId="1" source="OO101:OT101" destination="OO102:OT102" sourceSheetId="1"/>
  <rm rId="72" sheetId="1" source="OU92:OZ92" destination="OO101:OT101" sourceSheetId="1"/>
  <rcc rId="73" sId="1" odxf="1" dxf="1" numFmtId="14">
    <nc r="OO108">
      <v>1.47E-2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0000"/>
        </patternFill>
      </fill>
      <border outline="0">
        <left/>
      </border>
    </ndxf>
  </rcc>
  <rcc rId="74" sId="1" odxf="1" dxf="1" numFmtId="14">
    <nc r="OO109">
      <v>-1.7399999999999999E-2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7030A0"/>
        </patternFill>
      </fill>
      <border outline="0">
        <left/>
      </border>
    </ndxf>
  </rcc>
  <rcc rId="75" sId="1" odxf="1" dxf="1" numFmtId="14">
    <nc r="OO136">
      <v>1.47E-2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0000"/>
        </patternFill>
      </fill>
      <border outline="0">
        <left/>
      </border>
    </ndxf>
  </rcc>
  <rcc rId="76" sId="1" odxf="1" dxf="1" numFmtId="14">
    <nc r="OO137">
      <v>-1.7399999999999999E-2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7030A0"/>
        </patternFill>
      </fill>
      <border outline="0">
        <left/>
      </border>
    </ndxf>
  </rcc>
  <rcc rId="77" sId="1" numFmtId="14">
    <nc r="OO127">
      <v>0.1057</v>
    </nc>
  </rcc>
  <rcc rId="78" sId="1" numFmtId="14">
    <nc r="OO128">
      <v>6.3200000000000006E-2</v>
    </nc>
  </rcc>
  <rcc rId="79" sId="1" numFmtId="14">
    <nc r="OO129">
      <v>5.8000000000000003E-2</v>
    </nc>
  </rcc>
  <rcc rId="80" sId="1" numFmtId="14">
    <nc r="OO130">
      <v>4.1500000000000002E-2</v>
    </nc>
  </rcc>
  <rcc rId="81" sId="1" numFmtId="14">
    <nc r="OO131">
      <v>-2.1700000000000001E-2</v>
    </nc>
  </rcc>
  <rcc rId="82" sId="1" numFmtId="14">
    <nc r="OO132">
      <v>-4.4299999999999999E-2</v>
    </nc>
  </rcc>
  <rcc rId="83" sId="1" numFmtId="14">
    <nc r="OO133">
      <v>-0.1021</v>
    </nc>
  </rcc>
  <rcc rId="84" sId="1" numFmtId="14">
    <nc r="OO134">
      <v>-0.1003</v>
    </nc>
  </rcc>
  <rm rId="85" sheetId="1" source="OO134:OT134" destination="OU120:OZ120" sourceSheetId="1"/>
  <rm rId="86" sheetId="1" source="OO133:OT133" destination="OO134:OT134" sourceSheetId="1"/>
  <rm rId="87" sheetId="1" source="OU120:OZ120" destination="OO133:OT133" sourceSheetId="1">
    <rfmt sheetId="1" sqref="OO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P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Q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R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S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T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</rm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OD67" zoomScale="115" zoomScaleNormal="115" workbookViewId="0">
      <selection activeCell="OP145" sqref="OP145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531" t="s">
        <v>132</v>
      </c>
      <c r="KP2" s="532"/>
      <c r="KQ2" s="532"/>
      <c r="KR2" s="532"/>
      <c r="KS2" s="532"/>
      <c r="KT2" s="532"/>
      <c r="KU2" s="532"/>
      <c r="KV2" s="533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9"/>
      <c r="OI2" s="6"/>
      <c r="OJ2" s="6">
        <v>2.5000000000000001E-3</v>
      </c>
      <c r="OK2" s="6">
        <v>-2.5000000000000001E-3</v>
      </c>
      <c r="OL2" s="6">
        <v>0</v>
      </c>
      <c r="OM2" s="505">
        <v>-1.1000000000000001E-3</v>
      </c>
      <c r="ON2" s="6"/>
      <c r="OO2" s="6"/>
      <c r="OP2" s="6"/>
      <c r="OQ2" s="6"/>
      <c r="OR2" s="7">
        <f>MIN(NM2:OQ2)</f>
        <v>-5.7000000000000002E-3</v>
      </c>
      <c r="OS2" s="7">
        <f>AVERAGE(NM2:OQ2)</f>
        <v>9.4736842105263154E-4</v>
      </c>
      <c r="OT2" s="7">
        <f>MAX(NM2:OQ2)</f>
        <v>7.1000000000000004E-3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5">MIN(PN2:QR2)</f>
        <v>0</v>
      </c>
      <c r="QT2" s="7" t="e">
        <f t="shared" ref="QT2:QT37" si="16">AVERAGE(PN2:QR2)</f>
        <v>#DIV/0!</v>
      </c>
      <c r="QU2" s="7">
        <f t="shared" ref="QU2:QU37" si="17">MAX(PN2:QR2)</f>
        <v>0</v>
      </c>
    </row>
    <row r="3" spans="4:463" ht="15.75" thickBot="1" x14ac:dyDescent="0.3"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531" t="s">
        <v>128</v>
      </c>
      <c r="KP3" s="532"/>
      <c r="KQ3" s="532"/>
      <c r="KR3" s="532"/>
      <c r="KS3" s="532"/>
      <c r="KT3" s="532"/>
      <c r="KU3" s="532"/>
      <c r="KV3" s="533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505">
        <v>-8.9999999999999998E-4</v>
      </c>
      <c r="ON3" s="6"/>
      <c r="OO3" s="6"/>
      <c r="OP3" s="6"/>
      <c r="OQ3" s="6"/>
      <c r="OR3" s="7">
        <f>MIN(NM3:OQ3)</f>
        <v>-6.6E-3</v>
      </c>
      <c r="OS3" s="7">
        <f>AVERAGE(NM3:OQ3)</f>
        <v>2.3684210526315802E-4</v>
      </c>
      <c r="OT3" s="7">
        <f>MAX(NM3:OQ3)</f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5"/>
        <v>0</v>
      </c>
      <c r="QT3" s="7" t="e">
        <f t="shared" si="16"/>
        <v>#DIV/0!</v>
      </c>
      <c r="QU3" s="7">
        <f t="shared" si="17"/>
        <v>0</v>
      </c>
    </row>
    <row r="4" spans="4:463" ht="15.75" thickBot="1" x14ac:dyDescent="0.3"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531" t="s">
        <v>142</v>
      </c>
      <c r="KP4" s="532"/>
      <c r="KQ4" s="532"/>
      <c r="KR4" s="532"/>
      <c r="KS4" s="532"/>
      <c r="KT4" s="532"/>
      <c r="KU4" s="532"/>
      <c r="KV4" s="533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505">
        <v>2.8E-3</v>
      </c>
      <c r="ON4" s="6"/>
      <c r="OO4" s="6"/>
      <c r="OP4" s="6"/>
      <c r="OQ4" s="6"/>
      <c r="OR4" s="7">
        <f>MIN(NM4:OQ4)</f>
        <v>-1.26E-2</v>
      </c>
      <c r="OS4" s="7">
        <f>AVERAGE(NM4:OQ4)</f>
        <v>-9.5263157894736814E-4</v>
      </c>
      <c r="OT4" s="7">
        <f>MAX(NM4:OQ4)</f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5"/>
        <v>0</v>
      </c>
      <c r="QT4" s="7" t="e">
        <f t="shared" si="16"/>
        <v>#DIV/0!</v>
      </c>
      <c r="QU4" s="7">
        <f t="shared" si="17"/>
        <v>0</v>
      </c>
    </row>
    <row r="5" spans="4:463" ht="15.75" thickBot="1" x14ac:dyDescent="0.3"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531" t="s">
        <v>129</v>
      </c>
      <c r="KP5" s="532"/>
      <c r="KQ5" s="532"/>
      <c r="KR5" s="532"/>
      <c r="KS5" s="532"/>
      <c r="KT5" s="532"/>
      <c r="KU5" s="532"/>
      <c r="KV5" s="533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505">
        <v>3.0000000000000001E-3</v>
      </c>
      <c r="ON5" s="6"/>
      <c r="OO5" s="6"/>
      <c r="OP5" s="6"/>
      <c r="OQ5" s="6"/>
      <c r="OR5" s="7">
        <f>MIN(NM5:OQ5)</f>
        <v>-7.6E-3</v>
      </c>
      <c r="OS5" s="7">
        <f>AVERAGE(NM5:OQ5)</f>
        <v>-7.894736842105266E-5</v>
      </c>
      <c r="OT5" s="7">
        <f>MAX(NM5:OQ5)</f>
        <v>5.7999999999999996E-3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5"/>
        <v>0</v>
      </c>
      <c r="QT5" s="7" t="e">
        <f t="shared" si="16"/>
        <v>#DIV/0!</v>
      </c>
      <c r="QU5" s="7">
        <f t="shared" si="17"/>
        <v>0</v>
      </c>
    </row>
    <row r="6" spans="4:463" ht="15.75" thickBot="1" x14ac:dyDescent="0.3">
      <c r="D6" t="s">
        <v>62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531" t="s">
        <v>154</v>
      </c>
      <c r="KP6" s="532"/>
      <c r="KQ6" s="532"/>
      <c r="KR6" s="532"/>
      <c r="KS6" s="532"/>
      <c r="KT6" s="532"/>
      <c r="KU6" s="532"/>
      <c r="KV6" s="533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505">
        <v>8.9999999999999998E-4</v>
      </c>
      <c r="ON6" s="6"/>
      <c r="OO6" s="6"/>
      <c r="OP6" s="6"/>
      <c r="OQ6" s="6"/>
      <c r="OR6" s="7">
        <f>MIN(NM6:OQ6)</f>
        <v>-6.1000000000000004E-3</v>
      </c>
      <c r="OS6" s="7">
        <f>AVERAGE(NM6:OQ6)</f>
        <v>5.7368421052631565E-4</v>
      </c>
      <c r="OT6" s="7">
        <f>MAX(NM6:OQ6)</f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5"/>
        <v>0</v>
      </c>
      <c r="QT6" s="7" t="e">
        <f t="shared" si="16"/>
        <v>#DIV/0!</v>
      </c>
      <c r="QU6" s="7">
        <f t="shared" si="17"/>
        <v>0</v>
      </c>
    </row>
    <row r="7" spans="4:463" ht="15.75" thickBot="1" x14ac:dyDescent="0.3"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531" t="s">
        <v>130</v>
      </c>
      <c r="KP7" s="532"/>
      <c r="KQ7" s="532"/>
      <c r="KR7" s="532"/>
      <c r="KS7" s="532"/>
      <c r="KT7" s="532"/>
      <c r="KU7" s="532"/>
      <c r="KV7" s="533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505">
        <v>-5.9999999999999995E-4</v>
      </c>
      <c r="ON7" s="6"/>
      <c r="OO7" s="6"/>
      <c r="OP7" s="6"/>
      <c r="OQ7" s="6"/>
      <c r="OR7" s="7">
        <f>MIN(NM7:OQ7)</f>
        <v>-1.15E-2</v>
      </c>
      <c r="OS7" s="7">
        <f>AVERAGE(NM7:OQ7)</f>
        <v>1.1526315789473684E-3</v>
      </c>
      <c r="OT7" s="7">
        <f>MAX(NM7:OQ7)</f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5"/>
        <v>0</v>
      </c>
      <c r="QT7" s="7" t="e">
        <f t="shared" si="16"/>
        <v>#DIV/0!</v>
      </c>
      <c r="QU7" s="7">
        <f t="shared" si="17"/>
        <v>0</v>
      </c>
    </row>
    <row r="8" spans="4:463" ht="15.75" thickBot="1" x14ac:dyDescent="0.3"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531" t="s">
        <v>131</v>
      </c>
      <c r="KP8" s="532"/>
      <c r="KQ8" s="532"/>
      <c r="KR8" s="532"/>
      <c r="KS8" s="532"/>
      <c r="KT8" s="532"/>
      <c r="KU8" s="532"/>
      <c r="KV8" s="533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505">
        <v>2.9999999999999997E-4</v>
      </c>
      <c r="ON8" s="6"/>
      <c r="OO8" s="6"/>
      <c r="OP8" s="6"/>
      <c r="OQ8" s="6"/>
      <c r="OR8" s="7">
        <f>MIN(NM8:OQ8)</f>
        <v>-6.7999999999999996E-3</v>
      </c>
      <c r="OS8" s="7">
        <f>AVERAGE(NM8:OQ8)</f>
        <v>-1.336842105263158E-3</v>
      </c>
      <c r="OT8" s="7">
        <f>MAX(NM8:OQ8)</f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5"/>
        <v>0</v>
      </c>
      <c r="QT8" s="7" t="e">
        <f t="shared" si="16"/>
        <v>#DIV/0!</v>
      </c>
      <c r="QU8" s="7">
        <f t="shared" si="17"/>
        <v>0</v>
      </c>
    </row>
    <row r="9" spans="4:463" ht="15.75" thickBot="1" x14ac:dyDescent="0.3">
      <c r="F9" t="s">
        <v>62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18">SUM( -AN2, -AN3,AN4,AN5, -AN6, -AN7,AN8)</f>
        <v>0</v>
      </c>
      <c r="AO9" s="13">
        <f t="shared" si="18"/>
        <v>0</v>
      </c>
      <c r="AP9" s="13">
        <f t="shared" si="18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18"/>
        <v>2.1500000000000002E-2</v>
      </c>
      <c r="AT9" s="13">
        <f t="shared" si="18"/>
        <v>-1.1900000000000001E-2</v>
      </c>
      <c r="AU9" s="13">
        <f t="shared" si="18"/>
        <v>0</v>
      </c>
      <c r="AV9" s="13">
        <f t="shared" si="18"/>
        <v>0</v>
      </c>
      <c r="AW9" s="13">
        <f t="shared" si="18"/>
        <v>-3.3E-3</v>
      </c>
      <c r="AX9" s="13">
        <f t="shared" si="18"/>
        <v>1.7499999999999998E-2</v>
      </c>
      <c r="AY9" s="13">
        <f t="shared" si="18"/>
        <v>1.7499999999999998E-2</v>
      </c>
      <c r="AZ9" s="13">
        <f t="shared" si="18"/>
        <v>-2.8000000000000004E-3</v>
      </c>
      <c r="BA9" s="13">
        <f t="shared" si="18"/>
        <v>2.2599999999999999E-2</v>
      </c>
      <c r="BB9" s="13">
        <f t="shared" si="18"/>
        <v>0</v>
      </c>
      <c r="BC9" s="13">
        <f t="shared" si="18"/>
        <v>0</v>
      </c>
      <c r="BD9" s="13">
        <f t="shared" si="18"/>
        <v>3.0999999999999999E-3</v>
      </c>
      <c r="BE9" s="13">
        <f t="shared" si="18"/>
        <v>1.6000000000000007E-3</v>
      </c>
      <c r="BF9" s="13">
        <f t="shared" si="18"/>
        <v>-2.06E-2</v>
      </c>
      <c r="BG9" s="13">
        <f t="shared" si="18"/>
        <v>2.06E-2</v>
      </c>
      <c r="BH9" s="13">
        <f>SUM( -BH2, -BH3,BH4,BH5, -BH6, -BH7,BH8)</f>
        <v>-5.6799999999999996E-2</v>
      </c>
      <c r="BI9" s="13">
        <f t="shared" si="18"/>
        <v>0</v>
      </c>
      <c r="BJ9" s="13">
        <f t="shared" si="18"/>
        <v>0</v>
      </c>
      <c r="BK9" s="13">
        <f t="shared" si="18"/>
        <v>3.7999999999999996E-3</v>
      </c>
      <c r="BL9" s="13">
        <f t="shared" si="18"/>
        <v>1.3299999999999999E-2</v>
      </c>
      <c r="BM9" s="13">
        <f t="shared" si="18"/>
        <v>-4.3200000000000002E-2</v>
      </c>
      <c r="BN9" s="13">
        <f t="shared" si="18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19">SUM( -CT2, -CT3,CT4,CT5, -CT6, -CT7,CT8)</f>
        <v>0</v>
      </c>
      <c r="CU9" s="13">
        <f t="shared" si="19"/>
        <v>0</v>
      </c>
      <c r="CV9" s="13">
        <f t="shared" si="19"/>
        <v>1.6399999999999998E-2</v>
      </c>
      <c r="CW9" s="13">
        <f t="shared" si="19"/>
        <v>1.18E-2</v>
      </c>
      <c r="CX9" s="13">
        <f t="shared" si="19"/>
        <v>4.8699999999999993E-2</v>
      </c>
      <c r="CY9" s="13">
        <f t="shared" si="19"/>
        <v>9.7000000000000003E-3</v>
      </c>
      <c r="CZ9" s="13">
        <f t="shared" si="19"/>
        <v>-8.9999999999999976E-4</v>
      </c>
      <c r="DA9" s="13">
        <f t="shared" si="19"/>
        <v>0</v>
      </c>
      <c r="DB9" s="13">
        <f t="shared" si="19"/>
        <v>0</v>
      </c>
      <c r="DC9" s="13">
        <f t="shared" si="19"/>
        <v>2.6200000000000001E-2</v>
      </c>
      <c r="DD9" s="13">
        <f t="shared" si="19"/>
        <v>-1.4199999999999999E-2</v>
      </c>
      <c r="DE9" s="13">
        <f t="shared" si="19"/>
        <v>9.5999999999999992E-3</v>
      </c>
      <c r="DF9" s="13">
        <f t="shared" si="19"/>
        <v>-1.24E-2</v>
      </c>
      <c r="DG9" s="13">
        <f t="shared" si="19"/>
        <v>-1.8700000000000001E-2</v>
      </c>
      <c r="DH9" s="13">
        <f t="shared" si="19"/>
        <v>0</v>
      </c>
      <c r="DI9" s="13">
        <f t="shared" si="19"/>
        <v>0</v>
      </c>
      <c r="DJ9" s="13">
        <f t="shared" si="19"/>
        <v>-2.3E-3</v>
      </c>
      <c r="DK9" s="13">
        <f t="shared" si="19"/>
        <v>-2.8900000000000002E-2</v>
      </c>
      <c r="DL9" s="13">
        <f t="shared" si="19"/>
        <v>4.8999999999999998E-3</v>
      </c>
      <c r="DM9" s="13">
        <f t="shared" si="19"/>
        <v>2.24E-2</v>
      </c>
      <c r="DN9" s="13">
        <f t="shared" si="19"/>
        <v>-0.02</v>
      </c>
      <c r="DO9" s="13">
        <f t="shared" si="19"/>
        <v>0</v>
      </c>
      <c r="DP9" s="13">
        <f t="shared" si="19"/>
        <v>0</v>
      </c>
      <c r="DQ9" s="13">
        <f t="shared" si="19"/>
        <v>-9.7999999999999997E-3</v>
      </c>
      <c r="DR9" s="13">
        <f t="shared" si="19"/>
        <v>-2.4799999999999999E-2</v>
      </c>
      <c r="DS9" s="13">
        <f t="shared" si="19"/>
        <v>1.3299999999999999E-2</v>
      </c>
      <c r="DT9" s="13">
        <f t="shared" si="19"/>
        <v>1.4900000000000002E-2</v>
      </c>
      <c r="DU9" s="13">
        <f t="shared" si="19"/>
        <v>0</v>
      </c>
      <c r="DV9" s="13">
        <f t="shared" si="19"/>
        <v>0</v>
      </c>
      <c r="DW9" s="13">
        <f t="shared" si="19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GR9" si="20">SUM( -FN2, -FN3,FN4,FN5, -FN6, -FN7,FN8)</f>
        <v>2.2900000000000004E-2</v>
      </c>
      <c r="FO9" s="13">
        <f t="shared" si="20"/>
        <v>0</v>
      </c>
      <c r="FP9" s="13">
        <f t="shared" si="20"/>
        <v>0</v>
      </c>
      <c r="FQ9" s="13">
        <f t="shared" si="20"/>
        <v>-4.1999999999999989E-3</v>
      </c>
      <c r="FR9" s="13">
        <f t="shared" si="20"/>
        <v>1.8099999999999998E-2</v>
      </c>
      <c r="FS9" s="13">
        <f t="shared" si="20"/>
        <v>1.8500000000000003E-2</v>
      </c>
      <c r="FT9" s="13">
        <f t="shared" si="20"/>
        <v>2.6499999999999999E-2</v>
      </c>
      <c r="FU9" s="13">
        <f t="shared" si="20"/>
        <v>-1.9799999999999998E-2</v>
      </c>
      <c r="FV9" s="13">
        <f t="shared" si="20"/>
        <v>0</v>
      </c>
      <c r="FW9" s="13">
        <f t="shared" si="20"/>
        <v>0</v>
      </c>
      <c r="FX9" s="13">
        <f t="shared" si="20"/>
        <v>-1.7499999999999995E-2</v>
      </c>
      <c r="FY9" s="13">
        <f t="shared" si="20"/>
        <v>-7.0000000000000001E-3</v>
      </c>
      <c r="FZ9" s="13">
        <f t="shared" si="20"/>
        <v>-3.5299999999999998E-2</v>
      </c>
      <c r="GA9" s="13">
        <f t="shared" si="20"/>
        <v>2.4800000000000003E-2</v>
      </c>
      <c r="GB9" s="13">
        <f t="shared" si="20"/>
        <v>-1.5399999999999997E-2</v>
      </c>
      <c r="GC9" s="13">
        <f t="shared" si="20"/>
        <v>0</v>
      </c>
      <c r="GD9" s="13">
        <f t="shared" si="20"/>
        <v>0</v>
      </c>
      <c r="GE9" s="13">
        <f t="shared" si="20"/>
        <v>-5.1999999999999998E-3</v>
      </c>
      <c r="GF9" s="13">
        <f t="shared" si="20"/>
        <v>-3.0999999999999995E-3</v>
      </c>
      <c r="GG9" s="13">
        <f t="shared" si="20"/>
        <v>-2.1400000000000002E-2</v>
      </c>
      <c r="GH9" s="13">
        <f t="shared" si="20"/>
        <v>1.7000000000000001E-2</v>
      </c>
      <c r="GI9" s="13">
        <f t="shared" si="20"/>
        <v>1.3999999999999993E-3</v>
      </c>
      <c r="GJ9" s="13">
        <f t="shared" si="20"/>
        <v>0</v>
      </c>
      <c r="GK9" s="13">
        <f t="shared" si="20"/>
        <v>0</v>
      </c>
      <c r="GL9" s="13">
        <f t="shared" si="20"/>
        <v>-1.2800000000000001E-2</v>
      </c>
      <c r="GM9" s="13">
        <f t="shared" si="20"/>
        <v>7.1999999999999989E-3</v>
      </c>
      <c r="GN9" s="13">
        <f t="shared" si="20"/>
        <v>2.6500000000000003E-2</v>
      </c>
      <c r="GO9" s="13">
        <f t="shared" si="20"/>
        <v>2.07E-2</v>
      </c>
      <c r="GP9" s="13">
        <f t="shared" si="20"/>
        <v>-1.0499999999999999E-2</v>
      </c>
      <c r="GQ9" s="13">
        <f t="shared" si="20"/>
        <v>0</v>
      </c>
      <c r="GR9" s="13">
        <f t="shared" si="20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G9" s="277"/>
      <c r="IH9" s="12"/>
      <c r="II9" s="12"/>
      <c r="IJ9" s="11" t="s">
        <v>43</v>
      </c>
      <c r="IK9" s="12"/>
      <c r="IL9" s="13">
        <f t="shared" ref="IL9:JP9" si="21">SUM( -IL2, -IL3,IL4,IL5, -IL6, -IL7,IL8)</f>
        <v>-2.700000000000001E-3</v>
      </c>
      <c r="IM9" s="13">
        <f t="shared" si="21"/>
        <v>1.35E-2</v>
      </c>
      <c r="IN9" s="13">
        <f t="shared" si="21"/>
        <v>-1.06E-2</v>
      </c>
      <c r="IO9" s="13">
        <f t="shared" si="21"/>
        <v>1.4700000000000001E-2</v>
      </c>
      <c r="IP9" s="13">
        <f t="shared" si="21"/>
        <v>1.01E-2</v>
      </c>
      <c r="IQ9" s="13">
        <f t="shared" si="21"/>
        <v>0</v>
      </c>
      <c r="IR9" s="13">
        <f t="shared" si="21"/>
        <v>0</v>
      </c>
      <c r="IS9" s="13">
        <f t="shared" si="21"/>
        <v>-1.8699999999999998E-2</v>
      </c>
      <c r="IT9" s="13">
        <f t="shared" si="21"/>
        <v>-1.1000000000000001E-3</v>
      </c>
      <c r="IU9" s="13">
        <f t="shared" si="21"/>
        <v>-1.1299999999999998E-2</v>
      </c>
      <c r="IV9" s="13">
        <f t="shared" si="21"/>
        <v>2.69E-2</v>
      </c>
      <c r="IW9" s="13">
        <f t="shared" si="21"/>
        <v>-1.84E-2</v>
      </c>
      <c r="IX9" s="13">
        <f t="shared" si="21"/>
        <v>0</v>
      </c>
      <c r="IY9" s="13">
        <f t="shared" si="21"/>
        <v>0</v>
      </c>
      <c r="IZ9" s="13">
        <f t="shared" si="21"/>
        <v>3.0999999999999999E-3</v>
      </c>
      <c r="JA9" s="13">
        <f t="shared" si="21"/>
        <v>7.1999999999999998E-3</v>
      </c>
      <c r="JB9" s="13">
        <f t="shared" si="21"/>
        <v>7.0000000000000001E-3</v>
      </c>
      <c r="JC9" s="13">
        <f t="shared" si="21"/>
        <v>2.8900000000000002E-2</v>
      </c>
      <c r="JD9" s="13">
        <f t="shared" si="21"/>
        <v>-3.8999999999999998E-3</v>
      </c>
      <c r="JE9" s="13">
        <f t="shared" si="21"/>
        <v>0</v>
      </c>
      <c r="JF9" s="13">
        <f t="shared" si="21"/>
        <v>0</v>
      </c>
      <c r="JG9" s="13">
        <f t="shared" si="21"/>
        <v>1E-3</v>
      </c>
      <c r="JH9" s="13">
        <f t="shared" si="21"/>
        <v>2.35E-2</v>
      </c>
      <c r="JI9" s="13">
        <f t="shared" si="21"/>
        <v>4.0899999999999999E-2</v>
      </c>
      <c r="JJ9" s="13">
        <f t="shared" si="21"/>
        <v>-8.8000000000000005E-3</v>
      </c>
      <c r="JK9" s="13">
        <f t="shared" si="21"/>
        <v>-1.54E-2</v>
      </c>
      <c r="JL9" s="13">
        <f t="shared" si="21"/>
        <v>0</v>
      </c>
      <c r="JM9" s="13">
        <f t="shared" si="21"/>
        <v>0</v>
      </c>
      <c r="JN9" s="13">
        <f t="shared" si="21"/>
        <v>-9.0000000000000011E-3</v>
      </c>
      <c r="JO9" s="13">
        <f t="shared" si="21"/>
        <v>-1.9000000000000003E-2</v>
      </c>
      <c r="JP9" s="13">
        <f t="shared" si="21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531" t="s">
        <v>133</v>
      </c>
      <c r="KP9" s="532"/>
      <c r="KQ9" s="532"/>
      <c r="KR9" s="532"/>
      <c r="KS9" s="532"/>
      <c r="KT9" s="532"/>
      <c r="KU9" s="532"/>
      <c r="KV9" s="533"/>
      <c r="KX9" s="277"/>
      <c r="KY9" s="12"/>
      <c r="KZ9" s="12"/>
      <c r="LA9" s="12"/>
      <c r="LB9" s="11" t="s">
        <v>43</v>
      </c>
      <c r="LC9" s="12"/>
      <c r="LD9" s="13">
        <f t="shared" ref="LD9:MH9" si="22">SUM( -LD2, -LD3,LD4,LD5, -LD6, -LD7,LD8)</f>
        <v>1.3999999999999999E-2</v>
      </c>
      <c r="LE9" s="13">
        <f t="shared" si="22"/>
        <v>1.03E-2</v>
      </c>
      <c r="LF9" s="13">
        <f t="shared" si="22"/>
        <v>-3.15E-2</v>
      </c>
      <c r="LG9" s="13">
        <f t="shared" si="22"/>
        <v>0</v>
      </c>
      <c r="LH9" s="13">
        <f t="shared" si="22"/>
        <v>0</v>
      </c>
      <c r="LI9" s="13">
        <f t="shared" si="22"/>
        <v>1.5399999999999999E-2</v>
      </c>
      <c r="LJ9" s="13">
        <f t="shared" si="22"/>
        <v>-8.0000000000000036E-4</v>
      </c>
      <c r="LK9" s="13">
        <f t="shared" si="22"/>
        <v>1.26E-2</v>
      </c>
      <c r="LL9" s="13">
        <f t="shared" si="22"/>
        <v>-1.1199999999999998E-2</v>
      </c>
      <c r="LM9" s="13">
        <f t="shared" si="22"/>
        <v>-1.2199999999999999E-2</v>
      </c>
      <c r="LN9" s="13">
        <f t="shared" si="22"/>
        <v>0</v>
      </c>
      <c r="LO9" s="13">
        <f t="shared" si="22"/>
        <v>0</v>
      </c>
      <c r="LP9" s="13">
        <f t="shared" si="22"/>
        <v>9.7999999999999997E-3</v>
      </c>
      <c r="LQ9" s="13">
        <f t="shared" si="22"/>
        <v>1.0400000000000001E-2</v>
      </c>
      <c r="LR9" s="13">
        <f t="shared" si="22"/>
        <v>8.5999999999999983E-3</v>
      </c>
      <c r="LS9" s="13">
        <f t="shared" si="22"/>
        <v>2.3199999999999995E-2</v>
      </c>
      <c r="LT9" s="13">
        <f t="shared" si="22"/>
        <v>1.66E-2</v>
      </c>
      <c r="LU9" s="13">
        <f t="shared" si="22"/>
        <v>0</v>
      </c>
      <c r="LV9" s="13">
        <f t="shared" si="22"/>
        <v>0</v>
      </c>
      <c r="LW9" s="13">
        <f t="shared" si="22"/>
        <v>-1.47E-2</v>
      </c>
      <c r="LX9" s="13">
        <f t="shared" si="22"/>
        <v>1.3399999999999999E-2</v>
      </c>
      <c r="LY9" s="13">
        <f t="shared" si="22"/>
        <v>4.3999999999999994E-3</v>
      </c>
      <c r="LZ9" s="13">
        <f t="shared" si="22"/>
        <v>-1.9799999999999998E-2</v>
      </c>
      <c r="MA9" s="13">
        <f t="shared" si="22"/>
        <v>-2.29E-2</v>
      </c>
      <c r="MB9" s="13">
        <f t="shared" si="22"/>
        <v>0</v>
      </c>
      <c r="MC9" s="13">
        <f t="shared" si="22"/>
        <v>0</v>
      </c>
      <c r="MD9" s="13">
        <f t="shared" si="22"/>
        <v>1.09E-2</v>
      </c>
      <c r="ME9" s="13">
        <f t="shared" si="22"/>
        <v>1.0500000000000001E-2</v>
      </c>
      <c r="MF9" s="13">
        <f t="shared" si="22"/>
        <v>1.37E-2</v>
      </c>
      <c r="MG9" s="13">
        <f t="shared" si="22"/>
        <v>8.9999999999999998E-4</v>
      </c>
      <c r="MH9" s="13">
        <f t="shared" si="22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>SUM( -NM2, -NM3,NM4,NM5, -NM6, -NM7,NM8)</f>
        <v>0</v>
      </c>
      <c r="NN9" s="13">
        <f>SUM( -NN2, -NN3,NN4,NN5, -NN6, -NN7,NN8)</f>
        <v>0</v>
      </c>
      <c r="NO9" s="13">
        <f>SUM( -NO2, -NO3,NO4,NO5, -NO6, -NO7,NO8)</f>
        <v>-3.9199999999999999E-2</v>
      </c>
      <c r="NP9" s="13">
        <f>SUM( -NP2, -NP3,NP4,NP5, -NP6, -NP7,NP8)</f>
        <v>-1.1699999999999999E-2</v>
      </c>
      <c r="NQ9" s="13">
        <f>SUM( -NQ2, -NQ3,NQ4,NQ5, -NQ6, -NQ7,NQ8)</f>
        <v>1.3099999999999999E-2</v>
      </c>
      <c r="NR9" s="13">
        <f>SUM( -NR2, -NR3,NR4,NR5, -NR6, -NR7,NR8)</f>
        <v>-1.5399999999999999E-2</v>
      </c>
      <c r="NS9" s="13">
        <f>SUM( -NS2, -NS3,NS4,NS5, -NS6, -NS7,NS8)</f>
        <v>-2.9100000000000004E-2</v>
      </c>
      <c r="NT9" s="13">
        <f>SUM( -NT2, -NT3,NT4,NT5, -NT6, -NT7,NT8)</f>
        <v>0</v>
      </c>
      <c r="NU9" s="13">
        <f>SUM( -NU2, -NU3,NU4,NU5, -NU6, -NU7,NU8)</f>
        <v>0</v>
      </c>
      <c r="NV9" s="13">
        <f>SUM( -NV2, -NV3,NV4,NV5, -NV6, -NV7,NV8)</f>
        <v>2.5500000000000002E-2</v>
      </c>
      <c r="NW9" s="13">
        <f>SUM( -NW2, -NW3,NW4,NW5, -NW6, -NW7,NW8)</f>
        <v>3.4999999999999996E-3</v>
      </c>
      <c r="NX9" s="13">
        <f>SUM( -NX2, -NX3,NX4,NX5, -NX6, -NX7,NX8)</f>
        <v>1.9700000000000002E-2</v>
      </c>
      <c r="NY9" s="13">
        <f>SUM( -NY2, -NY3,NY4,NY5, -NY6, -NY7,NY8)</f>
        <v>2.0999999999999999E-3</v>
      </c>
      <c r="NZ9" s="13">
        <f>SUM( -NZ2, -NZ3,NZ4,NZ5, -NZ6, -NZ7,NZ8)</f>
        <v>4.2500000000000003E-2</v>
      </c>
      <c r="OA9" s="13">
        <f>SUM( -OA2, -OA3,OA4,OA5, -OA6, -OA7,OA8)</f>
        <v>0</v>
      </c>
      <c r="OB9" s="13">
        <f>SUM( -OB2, -OB3,OB4,OB5, -OB6, -OB7,OB8)</f>
        <v>0</v>
      </c>
      <c r="OC9" s="13">
        <f>SUM( -OC2, -OC3,OC4,OC5, -OC6, -OC7,OC8)</f>
        <v>6.6E-3</v>
      </c>
      <c r="OD9" s="13">
        <f>SUM( -OD2, -OD3,OD4,OD5, -OD6, -OD7,OD8)</f>
        <v>-1.0800000000000001E-2</v>
      </c>
      <c r="OE9" s="13">
        <f>SUM( -OE2, -OE3,OE4,OE5, -OE6, -OE7,OE8)</f>
        <v>-2.8100000000000003E-2</v>
      </c>
      <c r="OF9" s="13">
        <f>SUM( -OF2, -OF3,OF4,OF5, -OF6, -OF7,OF8)</f>
        <v>-5.04E-2</v>
      </c>
      <c r="OG9" s="13">
        <f>SUM( -OG2, -OG3,OG4,OG5, -OG6, -OG7,OG8)</f>
        <v>-1.5499999999999998E-2</v>
      </c>
      <c r="OH9" s="13">
        <f>SUM( -OH2, -OH3,OH4,OH5, -OH6, -OH7,OH8)</f>
        <v>0</v>
      </c>
      <c r="OI9" s="13">
        <f>SUM( -OI2, -OI3,OI4,OI5, -OI6, -OI7,OI8)</f>
        <v>0</v>
      </c>
      <c r="OJ9" s="13">
        <f>SUM( -OJ2, -OJ3,OJ4,OJ5, -OJ6, -OJ7,OJ8)</f>
        <v>-1.9699999999999999E-2</v>
      </c>
      <c r="OK9" s="13">
        <f>SUM( -OK2, -OK3,OK4,OK5, -OK6, -OK7,OK8)</f>
        <v>4.1000000000000021E-3</v>
      </c>
      <c r="OL9" s="13">
        <f>SUM( -OL2, -OL3,OL4,OL5, -OL6, -OL7,OL8)</f>
        <v>-5.3000000000000009E-3</v>
      </c>
      <c r="OM9" s="13">
        <f>SUM( -OM2, -OM3,OM4,OM5, -OM6, -OM7,OM8)</f>
        <v>7.8000000000000005E-3</v>
      </c>
      <c r="ON9" s="13">
        <f>SUM( -ON2, -ON3,ON4,ON5, -ON6, -ON7,ON8)</f>
        <v>0</v>
      </c>
      <c r="OO9" s="13">
        <f>SUM( -OO2, -OO3,OO4,OO5, -OO6, -OO7,OO8)</f>
        <v>0</v>
      </c>
      <c r="OP9" s="13">
        <f>SUM( -OP2, -OP3,OP4,OP5, -OP6, -OP7,OP8)</f>
        <v>0</v>
      </c>
      <c r="OQ9" s="13">
        <f>SUM( -OQ2, -OQ3,OQ4,OQ5, -OQ6, -OQ7,OQ8)</f>
        <v>0</v>
      </c>
      <c r="OR9" s="7">
        <f>MIN(NM9:OQ9)</f>
        <v>-5.04E-2</v>
      </c>
      <c r="OS9" s="7">
        <f>AVERAGE(NM9:OQ9)</f>
        <v>-3.2354838709677414E-3</v>
      </c>
      <c r="OT9" s="7">
        <f>MAX(NM9:OQ9)</f>
        <v>4.2500000000000003E-2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23">SUM( -PN2, -PN3,PN4,PN5, -PN6, -PN7,PN8)</f>
        <v>0</v>
      </c>
      <c r="PO9" s="13">
        <f t="shared" si="23"/>
        <v>0</v>
      </c>
      <c r="PP9" s="13">
        <f t="shared" si="23"/>
        <v>0</v>
      </c>
      <c r="PQ9" s="13">
        <f t="shared" si="23"/>
        <v>0</v>
      </c>
      <c r="PR9" s="13">
        <f t="shared" si="23"/>
        <v>0</v>
      </c>
      <c r="PS9" s="13">
        <f t="shared" si="23"/>
        <v>0</v>
      </c>
      <c r="PT9" s="13">
        <f t="shared" si="23"/>
        <v>0</v>
      </c>
      <c r="PU9" s="13">
        <f t="shared" si="23"/>
        <v>0</v>
      </c>
      <c r="PV9" s="13">
        <f t="shared" si="23"/>
        <v>0</v>
      </c>
      <c r="PW9" s="13">
        <f t="shared" si="23"/>
        <v>0</v>
      </c>
      <c r="PX9" s="13">
        <f t="shared" si="23"/>
        <v>0</v>
      </c>
      <c r="PY9" s="13">
        <f t="shared" si="23"/>
        <v>0</v>
      </c>
      <c r="PZ9" s="13">
        <f t="shared" si="23"/>
        <v>0</v>
      </c>
      <c r="QA9" s="13">
        <f t="shared" si="23"/>
        <v>0</v>
      </c>
      <c r="QB9" s="13">
        <f t="shared" si="23"/>
        <v>0</v>
      </c>
      <c r="QC9" s="13">
        <f t="shared" si="23"/>
        <v>0</v>
      </c>
      <c r="QD9" s="13">
        <f t="shared" si="23"/>
        <v>0</v>
      </c>
      <c r="QE9" s="13">
        <f t="shared" si="23"/>
        <v>0</v>
      </c>
      <c r="QF9" s="13">
        <f t="shared" si="23"/>
        <v>0</v>
      </c>
      <c r="QG9" s="13">
        <f t="shared" si="23"/>
        <v>0</v>
      </c>
      <c r="QH9" s="13">
        <f t="shared" si="23"/>
        <v>0</v>
      </c>
      <c r="QI9" s="13">
        <f t="shared" si="23"/>
        <v>0</v>
      </c>
      <c r="QJ9" s="13">
        <f t="shared" si="23"/>
        <v>0</v>
      </c>
      <c r="QK9" s="13">
        <f t="shared" si="23"/>
        <v>0</v>
      </c>
      <c r="QL9" s="13">
        <f t="shared" si="23"/>
        <v>0</v>
      </c>
      <c r="QM9" s="13">
        <f t="shared" si="23"/>
        <v>0</v>
      </c>
      <c r="QN9" s="13">
        <f t="shared" si="23"/>
        <v>0</v>
      </c>
      <c r="QO9" s="13">
        <f t="shared" si="23"/>
        <v>0</v>
      </c>
      <c r="QP9" s="13">
        <f t="shared" si="23"/>
        <v>0</v>
      </c>
      <c r="QQ9" s="13">
        <f t="shared" si="23"/>
        <v>0</v>
      </c>
      <c r="QR9" s="13">
        <f t="shared" si="23"/>
        <v>0</v>
      </c>
      <c r="QS9" s="7">
        <f t="shared" si="15"/>
        <v>0</v>
      </c>
      <c r="QT9" s="7">
        <f t="shared" si="16"/>
        <v>0</v>
      </c>
      <c r="QU9" s="7">
        <f t="shared" si="17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534" t="s">
        <v>134</v>
      </c>
      <c r="KP10" s="535"/>
      <c r="KQ10" s="535"/>
      <c r="KR10" s="535"/>
      <c r="KS10" s="535"/>
      <c r="KT10" s="535"/>
      <c r="KU10" s="535"/>
      <c r="KV10" s="536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505">
        <v>1E-4</v>
      </c>
      <c r="ON10" s="6"/>
      <c r="OO10" s="6"/>
      <c r="OP10" s="6"/>
      <c r="OQ10" s="6"/>
      <c r="OR10" s="16">
        <f>MIN(NM10:OQ10)</f>
        <v>-3.7000000000000002E-3</v>
      </c>
      <c r="OS10" s="16">
        <f>AVERAGE(NM10:OQ10)</f>
        <v>9.2105263157894713E-4</v>
      </c>
      <c r="OT10" s="16">
        <f>MAX(NM10:OQ10)</f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5"/>
        <v>0</v>
      </c>
      <c r="QT10" s="16" t="e">
        <f t="shared" si="16"/>
        <v>#DIV/0!</v>
      </c>
      <c r="QU10" s="16">
        <f t="shared" si="17"/>
        <v>0</v>
      </c>
    </row>
    <row r="11" spans="4:463" ht="15.75" thickBot="1" x14ac:dyDescent="0.3"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534" t="s">
        <v>143</v>
      </c>
      <c r="KP11" s="535"/>
      <c r="KQ11" s="535"/>
      <c r="KR11" s="535"/>
      <c r="KS11" s="535"/>
      <c r="KT11" s="535"/>
      <c r="KU11" s="535"/>
      <c r="KV11" s="536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505">
        <v>2E-3</v>
      </c>
      <c r="ON11" s="6"/>
      <c r="OO11" s="6"/>
      <c r="OP11" s="6"/>
      <c r="OQ11" s="6"/>
      <c r="OR11" s="16">
        <f>MIN(NM11:OQ11)</f>
        <v>-6.7000000000000002E-3</v>
      </c>
      <c r="OS11" s="16">
        <f>AVERAGE(NM11:OQ11)</f>
        <v>-4.7368421052631567E-5</v>
      </c>
      <c r="OT11" s="16">
        <f>MAX(NM11:OQ11)</f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5"/>
        <v>0</v>
      </c>
      <c r="QT11" s="16" t="e">
        <f t="shared" si="16"/>
        <v>#DIV/0!</v>
      </c>
      <c r="QU11" s="16">
        <f t="shared" si="17"/>
        <v>0</v>
      </c>
    </row>
    <row r="12" spans="4:463" ht="15.75" thickBot="1" x14ac:dyDescent="0.3"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534" t="s">
        <v>144</v>
      </c>
      <c r="KP12" s="535"/>
      <c r="KQ12" s="535"/>
      <c r="KR12" s="535"/>
      <c r="KS12" s="535"/>
      <c r="KT12" s="535"/>
      <c r="KU12" s="535"/>
      <c r="KV12" s="536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505">
        <v>2.0999999999999999E-3</v>
      </c>
      <c r="ON12" s="6"/>
      <c r="OO12" s="6"/>
      <c r="OP12" s="6"/>
      <c r="OQ12" s="6"/>
      <c r="OR12" s="16">
        <f>MIN(NM12:OQ12)</f>
        <v>-4.1999999999999997E-3</v>
      </c>
      <c r="OS12" s="16">
        <f>AVERAGE(NM12:OQ12)</f>
        <v>9.1578947368421064E-4</v>
      </c>
      <c r="OT12" s="16">
        <f>MAX(NM12:OQ12)</f>
        <v>7.4999999999999997E-3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5"/>
        <v>0</v>
      </c>
      <c r="QT12" s="16" t="e">
        <f t="shared" si="16"/>
        <v>#DIV/0!</v>
      </c>
      <c r="QU12" s="16">
        <f t="shared" si="17"/>
        <v>0</v>
      </c>
    </row>
    <row r="13" spans="4:463" ht="15.75" thickBot="1" x14ac:dyDescent="0.3"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531" t="s">
        <v>135</v>
      </c>
      <c r="KP13" s="532"/>
      <c r="KQ13" s="532"/>
      <c r="KR13" s="532"/>
      <c r="KS13" s="532"/>
      <c r="KT13" s="532"/>
      <c r="KU13" s="532"/>
      <c r="KV13" s="533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505">
        <v>-1.4E-3</v>
      </c>
      <c r="ON13" s="6"/>
      <c r="OO13" s="6"/>
      <c r="OP13" s="6"/>
      <c r="OQ13" s="6"/>
      <c r="OR13" s="16">
        <f>MIN(NM13:OQ13)</f>
        <v>-5.1999999999999998E-3</v>
      </c>
      <c r="OS13" s="16">
        <f>AVERAGE(NM13:OQ13)</f>
        <v>8.1578947368421059E-4</v>
      </c>
      <c r="OT13" s="16">
        <f>MAX(NM13:OQ13)</f>
        <v>6.1000000000000004E-3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5"/>
        <v>0</v>
      </c>
      <c r="QT13" s="16" t="e">
        <f t="shared" si="16"/>
        <v>#DIV/0!</v>
      </c>
      <c r="QU13" s="16">
        <f t="shared" si="17"/>
        <v>0</v>
      </c>
    </row>
    <row r="14" spans="4:463" ht="15.75" thickBot="1" x14ac:dyDescent="0.3"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531" t="s">
        <v>136</v>
      </c>
      <c r="KP14" s="532"/>
      <c r="KQ14" s="532"/>
      <c r="KR14" s="532"/>
      <c r="KS14" s="532"/>
      <c r="KT14" s="532"/>
      <c r="KU14" s="532"/>
      <c r="KV14" s="533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505">
        <v>4.0000000000000002E-4</v>
      </c>
      <c r="ON14" s="6"/>
      <c r="OO14" s="6"/>
      <c r="OP14" s="6"/>
      <c r="OQ14" s="6"/>
      <c r="OR14" s="16">
        <f>MIN(NM14:OQ14)</f>
        <v>-6.6E-3</v>
      </c>
      <c r="OS14" s="16">
        <f>AVERAGE(NM14:OQ14)</f>
        <v>1.2631578947368423E-4</v>
      </c>
      <c r="OT14" s="16">
        <f>MAX(NM14:OQ14)</f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5"/>
        <v>0</v>
      </c>
      <c r="QT14" s="16" t="e">
        <f t="shared" si="16"/>
        <v>#DIV/0!</v>
      </c>
      <c r="QU14" s="16">
        <f t="shared" si="17"/>
        <v>0</v>
      </c>
    </row>
    <row r="15" spans="4:463" ht="15.75" thickBot="1" x14ac:dyDescent="0.3"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531" t="s">
        <v>137</v>
      </c>
      <c r="KP15" s="532"/>
      <c r="KQ15" s="532"/>
      <c r="KR15" s="532"/>
      <c r="KS15" s="532"/>
      <c r="KT15" s="532"/>
      <c r="KU15" s="532"/>
      <c r="KV15" s="533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505">
        <v>-5.9999999999999995E-4</v>
      </c>
      <c r="ON15" s="6"/>
      <c r="OO15" s="6"/>
      <c r="OP15" s="6"/>
      <c r="OQ15" s="6"/>
      <c r="OR15" s="16">
        <f>MIN(NM15:OQ15)</f>
        <v>-4.4000000000000003E-3</v>
      </c>
      <c r="OS15" s="16">
        <f>AVERAGE(NM15:OQ15)</f>
        <v>-3.526315789473684E-4</v>
      </c>
      <c r="OT15" s="16">
        <f>MAX(NM15:OQ15)</f>
        <v>9.1000000000000004E-3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5"/>
        <v>0</v>
      </c>
      <c r="QT15" s="16" t="e">
        <f t="shared" si="16"/>
        <v>#DIV/0!</v>
      </c>
      <c r="QU15" s="16">
        <f t="shared" si="17"/>
        <v>0</v>
      </c>
    </row>
    <row r="16" spans="4:463" ht="15.75" thickBot="1" x14ac:dyDescent="0.3"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4">SUM(AN2,AN10:AN15)</f>
        <v>0</v>
      </c>
      <c r="AO16" s="20">
        <f t="shared" si="24"/>
        <v>0</v>
      </c>
      <c r="AP16" s="20">
        <f t="shared" si="24"/>
        <v>3.1E-2</v>
      </c>
      <c r="AQ16" s="20">
        <f t="shared" si="24"/>
        <v>-8.3999999999999995E-3</v>
      </c>
      <c r="AR16" s="20">
        <f t="shared" si="24"/>
        <v>2.5500000000000002E-2</v>
      </c>
      <c r="AS16" s="20">
        <f t="shared" si="24"/>
        <v>-7.899999999999999E-3</v>
      </c>
      <c r="AT16" s="20">
        <f t="shared" si="24"/>
        <v>-3.7600000000000001E-2</v>
      </c>
      <c r="AU16" s="20">
        <f t="shared" si="24"/>
        <v>0</v>
      </c>
      <c r="AV16" s="20">
        <f t="shared" si="24"/>
        <v>0</v>
      </c>
      <c r="AW16" s="20">
        <f t="shared" si="24"/>
        <v>-8.0000000000000058E-4</v>
      </c>
      <c r="AX16" s="20">
        <f t="shared" si="24"/>
        <v>-2.1499999999999998E-2</v>
      </c>
      <c r="AY16" s="20">
        <f t="shared" si="24"/>
        <v>4.3E-3</v>
      </c>
      <c r="AZ16" s="20">
        <f t="shared" si="24"/>
        <v>-3.1000000000000012E-3</v>
      </c>
      <c r="BA16" s="20">
        <f t="shared" si="24"/>
        <v>7.3999999999999995E-3</v>
      </c>
      <c r="BB16" s="20">
        <f t="shared" si="24"/>
        <v>0</v>
      </c>
      <c r="BC16" s="20">
        <f t="shared" si="24"/>
        <v>0</v>
      </c>
      <c r="BD16" s="20">
        <f t="shared" si="24"/>
        <v>6.8999999999999999E-3</v>
      </c>
      <c r="BE16" s="20">
        <f t="shared" si="24"/>
        <v>-5.0000000000000044E-4</v>
      </c>
      <c r="BF16" s="20">
        <f t="shared" si="24"/>
        <v>-3.5999999999999999E-3</v>
      </c>
      <c r="BG16" s="20">
        <f t="shared" si="24"/>
        <v>-3.1699999999999992E-2</v>
      </c>
      <c r="BH16" s="20">
        <f t="shared" si="24"/>
        <v>1.7399999999999999E-2</v>
      </c>
      <c r="BI16" s="20">
        <f t="shared" si="24"/>
        <v>0</v>
      </c>
      <c r="BJ16" s="20">
        <f t="shared" si="24"/>
        <v>0</v>
      </c>
      <c r="BK16" s="20">
        <f t="shared" si="24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5">SUM(CW2,CW10:CW15)</f>
        <v>-9.9000000000000008E-3</v>
      </c>
      <c r="CX16" s="20">
        <f t="shared" si="25"/>
        <v>2.2199999999999998E-2</v>
      </c>
      <c r="CY16" s="20">
        <f t="shared" si="25"/>
        <v>-6.1999999999999989E-3</v>
      </c>
      <c r="CZ16" s="20">
        <f t="shared" si="25"/>
        <v>-9.2999999999999992E-3</v>
      </c>
      <c r="DA16" s="20">
        <f t="shared" si="25"/>
        <v>0</v>
      </c>
      <c r="DB16" s="20">
        <f t="shared" si="25"/>
        <v>0</v>
      </c>
      <c r="DC16" s="20">
        <f t="shared" si="25"/>
        <v>-4.0000000000000001E-3</v>
      </c>
      <c r="DD16" s="20">
        <f t="shared" si="25"/>
        <v>2.2899999999999997E-2</v>
      </c>
      <c r="DE16" s="20">
        <f t="shared" si="25"/>
        <v>-3.32E-2</v>
      </c>
      <c r="DF16" s="20">
        <f t="shared" si="25"/>
        <v>1.1900000000000001E-2</v>
      </c>
      <c r="DG16" s="20">
        <f t="shared" si="25"/>
        <v>-2.1400000000000002E-2</v>
      </c>
      <c r="DH16" s="20">
        <f t="shared" si="25"/>
        <v>0</v>
      </c>
      <c r="DI16" s="20">
        <f t="shared" si="25"/>
        <v>0</v>
      </c>
      <c r="DJ16" s="20">
        <f t="shared" si="25"/>
        <v>1.83E-2</v>
      </c>
      <c r="DK16" s="20">
        <f t="shared" si="25"/>
        <v>-5.7000000000000002E-3</v>
      </c>
      <c r="DL16" s="20">
        <f t="shared" si="25"/>
        <v>4.2000000000000006E-3</v>
      </c>
      <c r="DM16" s="20">
        <f t="shared" si="25"/>
        <v>2.01E-2</v>
      </c>
      <c r="DN16" s="20">
        <f t="shared" si="25"/>
        <v>-2.06E-2</v>
      </c>
      <c r="DO16" s="20">
        <f t="shared" si="25"/>
        <v>0</v>
      </c>
      <c r="DP16" s="20">
        <f t="shared" si="25"/>
        <v>0</v>
      </c>
      <c r="DQ16" s="20">
        <f t="shared" si="25"/>
        <v>1.0100000000000001E-2</v>
      </c>
      <c r="DR16" s="20">
        <f t="shared" si="25"/>
        <v>-4.9999999999999958E-4</v>
      </c>
      <c r="DS16" s="20">
        <f t="shared" si="25"/>
        <v>2.8999999999999998E-3</v>
      </c>
      <c r="DT16" s="20">
        <f t="shared" si="25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26">SUM(FR2,FR10:FR15)</f>
        <v>-4.6999999999999993E-3</v>
      </c>
      <c r="FS16" s="20">
        <f t="shared" si="26"/>
        <v>1.9299999999999998E-2</v>
      </c>
      <c r="FT16" s="20">
        <f t="shared" si="26"/>
        <v>-5.2600000000000001E-2</v>
      </c>
      <c r="FU16" s="20">
        <f t="shared" si="26"/>
        <v>1.0700000000000001E-2</v>
      </c>
      <c r="FV16" s="20">
        <f t="shared" si="26"/>
        <v>0</v>
      </c>
      <c r="FW16" s="20">
        <f t="shared" si="26"/>
        <v>0</v>
      </c>
      <c r="FX16" s="20">
        <f t="shared" si="26"/>
        <v>-5.3000000000000009E-3</v>
      </c>
      <c r="FY16" s="20">
        <f t="shared" si="26"/>
        <v>2.3599999999999999E-2</v>
      </c>
      <c r="FZ16" s="20">
        <f t="shared" si="26"/>
        <v>-2.4000000000000024E-3</v>
      </c>
      <c r="GA16" s="20">
        <f t="shared" si="26"/>
        <v>9.1999999999999998E-3</v>
      </c>
      <c r="GB16" s="20">
        <f t="shared" si="26"/>
        <v>2.1999999999999997E-3</v>
      </c>
      <c r="GC16" s="20">
        <f t="shared" si="26"/>
        <v>0</v>
      </c>
      <c r="GD16" s="20">
        <f t="shared" si="26"/>
        <v>0</v>
      </c>
      <c r="GE16" s="20">
        <f t="shared" si="26"/>
        <v>7.7999999999999988E-3</v>
      </c>
      <c r="GF16" s="20">
        <f t="shared" si="26"/>
        <v>8.4999999999999989E-3</v>
      </c>
      <c r="GG16" s="20">
        <f t="shared" si="26"/>
        <v>2.3E-2</v>
      </c>
      <c r="GH16" s="20">
        <f t="shared" si="26"/>
        <v>-9.7000000000000003E-3</v>
      </c>
      <c r="GI16" s="20">
        <f t="shared" si="26"/>
        <v>-5.04E-2</v>
      </c>
      <c r="GJ16" s="20">
        <f t="shared" si="26"/>
        <v>0</v>
      </c>
      <c r="GK16" s="20">
        <f t="shared" si="26"/>
        <v>0</v>
      </c>
      <c r="GL16" s="20">
        <f t="shared" si="26"/>
        <v>-1.599999999999999E-3</v>
      </c>
      <c r="GM16" s="20">
        <f t="shared" si="26"/>
        <v>-2.3800000000000002E-2</v>
      </c>
      <c r="GN16" s="20">
        <f t="shared" si="26"/>
        <v>1.3199999999999998E-2</v>
      </c>
      <c r="GO16" s="20">
        <f t="shared" si="26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27">SUM(IP2,IP10:IP15)</f>
        <v>7.0999999999999995E-3</v>
      </c>
      <c r="IQ16" s="20">
        <f t="shared" si="27"/>
        <v>0</v>
      </c>
      <c r="IR16" s="20">
        <f t="shared" si="27"/>
        <v>0</v>
      </c>
      <c r="IS16" s="20">
        <f t="shared" si="27"/>
        <v>1.43E-2</v>
      </c>
      <c r="IT16" s="20">
        <f t="shared" si="27"/>
        <v>1.7000000000000003E-3</v>
      </c>
      <c r="IU16" s="20">
        <f t="shared" si="27"/>
        <v>-4.0000000000000001E-3</v>
      </c>
      <c r="IV16" s="20">
        <f t="shared" si="27"/>
        <v>1.6199999999999999E-2</v>
      </c>
      <c r="IW16" s="20">
        <f t="shared" si="27"/>
        <v>1.44E-2</v>
      </c>
      <c r="IX16" s="20">
        <f t="shared" si="27"/>
        <v>0</v>
      </c>
      <c r="IY16" s="20">
        <f t="shared" si="27"/>
        <v>0</v>
      </c>
      <c r="IZ16" s="20">
        <f t="shared" si="27"/>
        <v>8.3000000000000001E-3</v>
      </c>
      <c r="JA16" s="20">
        <f t="shared" si="27"/>
        <v>-6.6999999999999994E-3</v>
      </c>
      <c r="JB16" s="20">
        <f t="shared" si="27"/>
        <v>2.0300000000000002E-2</v>
      </c>
      <c r="JC16" s="20">
        <f t="shared" si="27"/>
        <v>-1.5900000000000001E-2</v>
      </c>
      <c r="JD16" s="20">
        <f t="shared" si="27"/>
        <v>7.3000000000000001E-3</v>
      </c>
      <c r="JE16" s="20">
        <f t="shared" si="27"/>
        <v>0</v>
      </c>
      <c r="JF16" s="20">
        <f t="shared" si="27"/>
        <v>0</v>
      </c>
      <c r="JG16" s="20">
        <f t="shared" si="27"/>
        <v>1.4299999999999998E-2</v>
      </c>
      <c r="JH16" s="20">
        <f t="shared" si="27"/>
        <v>4.0999999999999995E-3</v>
      </c>
      <c r="JI16" s="20">
        <f t="shared" si="27"/>
        <v>-1.1000000000000005E-2</v>
      </c>
      <c r="JJ16" s="20">
        <f t="shared" si="27"/>
        <v>-2.1700000000000001E-2</v>
      </c>
      <c r="JK16" s="20">
        <f t="shared" si="27"/>
        <v>-2.0999999999999999E-3</v>
      </c>
      <c r="JL16" s="20">
        <f t="shared" si="27"/>
        <v>0</v>
      </c>
      <c r="JM16" s="20">
        <f t="shared" si="27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531" t="s">
        <v>138</v>
      </c>
      <c r="KP16" s="532"/>
      <c r="KQ16" s="532"/>
      <c r="KR16" s="532"/>
      <c r="KS16" s="532"/>
      <c r="KT16" s="532"/>
      <c r="KU16" s="532"/>
      <c r="KV16" s="533"/>
      <c r="KX16" s="278"/>
      <c r="KY16" s="19"/>
      <c r="KZ16" s="19"/>
      <c r="LA16" s="19"/>
      <c r="LB16" s="18" t="s">
        <v>50</v>
      </c>
      <c r="LC16" s="19"/>
      <c r="LD16" s="20">
        <f t="shared" ref="LD16:LI16" si="28">SUM(LD10,LD11,LD12,LD13,LD14,LD15,LD2)</f>
        <v>1.3000000000000008E-3</v>
      </c>
      <c r="LE16" s="20">
        <f t="shared" si="28"/>
        <v>-5.000000000000001E-3</v>
      </c>
      <c r="LF16" s="20">
        <f t="shared" si="28"/>
        <v>-7.899999999999999E-3</v>
      </c>
      <c r="LG16" s="20">
        <f t="shared" si="28"/>
        <v>0</v>
      </c>
      <c r="LH16" s="20">
        <f t="shared" si="28"/>
        <v>0</v>
      </c>
      <c r="LI16" s="20">
        <f t="shared" si="28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29">SUM(LY10,LY11,LY12,LY13,LY14,LY15,LY2)</f>
        <v>1.5999999999999999E-3</v>
      </c>
      <c r="LZ16" s="20">
        <f t="shared" si="29"/>
        <v>4.7000000000000002E-3</v>
      </c>
      <c r="MA16" s="20">
        <f t="shared" si="29"/>
        <v>-4.3E-3</v>
      </c>
      <c r="MB16" s="20">
        <f t="shared" si="29"/>
        <v>0</v>
      </c>
      <c r="MC16" s="20">
        <f t="shared" si="29"/>
        <v>0</v>
      </c>
      <c r="MD16" s="20">
        <f t="shared" si="29"/>
        <v>3.3000000000000008E-3</v>
      </c>
      <c r="ME16" s="20">
        <f t="shared" si="29"/>
        <v>-8.8000000000000005E-3</v>
      </c>
      <c r="MF16" s="20">
        <f t="shared" si="29"/>
        <v>-5.4000000000000003E-3</v>
      </c>
      <c r="MG16" s="20">
        <f t="shared" si="29"/>
        <v>1.0000000000000002E-3</v>
      </c>
      <c r="MH16" s="20">
        <f t="shared" si="29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1.1500000000000002E-2</v>
      </c>
      <c r="NP16" s="20">
        <f>SUM(NP10,NP11,NP12,NP13,NP14,NP15,NP2)</f>
        <v>-1.6000000000000005E-3</v>
      </c>
      <c r="NQ16" s="20">
        <f>SUM(NQ10,NQ11,NQ12,NQ13,NQ14,NQ15,NQ2)</f>
        <v>-7.1999999999999998E-3</v>
      </c>
      <c r="NR16" s="20">
        <f>SUM(NR10,NR11,NR12,NR13,NR14,NR15,NR2)</f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>SUM(OH10,OH11,OH12,OH13,OH14,OH15,OH2)</f>
        <v>0</v>
      </c>
      <c r="OI16" s="20">
        <f>SUM(OI10,OI11,OI12,OI13,OI14,OI15,OI2)</f>
        <v>0</v>
      </c>
      <c r="OJ16" s="20">
        <f>SUM(OJ10,OJ11,OJ12,OJ13,OJ14,OJ15,OJ2)</f>
        <v>2.7000000000000001E-3</v>
      </c>
      <c r="OK16" s="20">
        <f>SUM(OK10,OK11,OK12,OK13,OK14,OK15,OK2)</f>
        <v>-1.49E-2</v>
      </c>
      <c r="OL16" s="20">
        <f>SUM(OL10,OL11,OL12,OL13,OL14,OL15,OL2)</f>
        <v>-2.8E-3</v>
      </c>
      <c r="OM16" s="20">
        <f>SUM(OM10,OM11,OM12,OM13,OM14,OM15,OM2)</f>
        <v>1.4999999999999998E-3</v>
      </c>
      <c r="ON16" s="20">
        <f>SUM(ON10,ON11,ON12,ON13,ON14,ON15,ON2)</f>
        <v>0</v>
      </c>
      <c r="OO16" s="20">
        <f>SUM(OO10,OO11,OO12,OO13,OO14,OO15,OO2)</f>
        <v>0</v>
      </c>
      <c r="OP16" s="20">
        <f>SUM(OP10,OP11,OP12,OP13,OP14,OP15,OP2)</f>
        <v>0</v>
      </c>
      <c r="OQ16" s="20">
        <f>SUM(OQ10,OQ11,OQ12,OQ13,OQ14,OQ15,OQ2)</f>
        <v>0</v>
      </c>
      <c r="OR16" s="16">
        <f>MIN(NM16:OQ16)</f>
        <v>-2.5300000000000003E-2</v>
      </c>
      <c r="OS16" s="16">
        <f>AVERAGE(NM16:OQ16)</f>
        <v>2.0387096774193546E-3</v>
      </c>
      <c r="OT16" s="16">
        <f>MAX(NM16:OQ16)</f>
        <v>4.2200000000000001E-2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30">SUM(PN10,PN11,PN12,PN13,PN14,PN15,PN2)</f>
        <v>0</v>
      </c>
      <c r="PO16" s="20">
        <f t="shared" si="30"/>
        <v>0</v>
      </c>
      <c r="PP16" s="20">
        <f t="shared" si="30"/>
        <v>0</v>
      </c>
      <c r="PQ16" s="20">
        <f t="shared" si="30"/>
        <v>0</v>
      </c>
      <c r="PR16" s="20">
        <f t="shared" si="30"/>
        <v>0</v>
      </c>
      <c r="PS16" s="20">
        <f t="shared" si="30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1">SUM(QI10,QI11,QI12,QI13,QI14,QI15,QI2)</f>
        <v>0</v>
      </c>
      <c r="QJ16" s="20">
        <f t="shared" si="31"/>
        <v>0</v>
      </c>
      <c r="QK16" s="20">
        <f t="shared" si="31"/>
        <v>0</v>
      </c>
      <c r="QL16" s="20">
        <f t="shared" si="31"/>
        <v>0</v>
      </c>
      <c r="QM16" s="20">
        <f t="shared" si="31"/>
        <v>0</v>
      </c>
      <c r="QN16" s="20">
        <f t="shared" si="31"/>
        <v>0</v>
      </c>
      <c r="QO16" s="20">
        <f t="shared" si="31"/>
        <v>0</v>
      </c>
      <c r="QP16" s="20">
        <f t="shared" si="31"/>
        <v>0</v>
      </c>
      <c r="QQ16" s="20">
        <f t="shared" si="31"/>
        <v>0</v>
      </c>
      <c r="QR16" s="20">
        <f t="shared" si="31"/>
        <v>0</v>
      </c>
      <c r="QS16" s="16">
        <f t="shared" si="15"/>
        <v>0</v>
      </c>
      <c r="QT16" s="16">
        <f t="shared" si="16"/>
        <v>0</v>
      </c>
      <c r="QU16" s="16">
        <f t="shared" si="17"/>
        <v>0</v>
      </c>
    </row>
    <row r="17" spans="21:463" ht="15.75" thickBot="1" x14ac:dyDescent="0.3"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531" t="s">
        <v>140</v>
      </c>
      <c r="KP17" s="532"/>
      <c r="KQ17" s="532"/>
      <c r="KR17" s="532"/>
      <c r="KS17" s="532"/>
      <c r="KT17" s="532"/>
      <c r="KU17" s="532"/>
      <c r="KV17" s="533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505">
        <v>2.3999999999999998E-3</v>
      </c>
      <c r="ON17" s="6"/>
      <c r="OO17" s="6"/>
      <c r="OP17" s="6"/>
      <c r="OQ17" s="6"/>
      <c r="OR17" s="22">
        <f>MIN(NM17:OQ17)</f>
        <v>-7.4000000000000003E-3</v>
      </c>
      <c r="OS17" s="22">
        <f>AVERAGE(NM17:OQ17)</f>
        <v>-4.4736842105263163E-4</v>
      </c>
      <c r="OT17" s="22">
        <f>MAX(NM17:OQ17)</f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5"/>
        <v>0</v>
      </c>
      <c r="QT17" s="22" t="e">
        <f t="shared" si="16"/>
        <v>#DIV/0!</v>
      </c>
      <c r="QU17" s="22">
        <f t="shared" si="17"/>
        <v>0</v>
      </c>
    </row>
    <row r="18" spans="21:463" ht="15.75" thickBot="1" x14ac:dyDescent="0.3"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531" t="s">
        <v>139</v>
      </c>
      <c r="KP18" s="532"/>
      <c r="KQ18" s="532"/>
      <c r="KR18" s="532"/>
      <c r="KS18" s="532"/>
      <c r="KT18" s="532"/>
      <c r="KU18" s="532"/>
      <c r="KV18" s="533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505">
        <v>2.3E-3</v>
      </c>
      <c r="ON18" s="6"/>
      <c r="OO18" s="6"/>
      <c r="OP18" s="6"/>
      <c r="OQ18" s="6"/>
      <c r="OR18" s="22">
        <f>MIN(NM18:OQ18)</f>
        <v>-5.3E-3</v>
      </c>
      <c r="OS18" s="22">
        <f>AVERAGE(NM18:OQ18)</f>
        <v>2.4210526315789473E-4</v>
      </c>
      <c r="OT18" s="22">
        <f>MAX(NM18:OQ18)</f>
        <v>6.7000000000000002E-3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5"/>
        <v>0</v>
      </c>
      <c r="QT18" s="22" t="e">
        <f t="shared" si="16"/>
        <v>#DIV/0!</v>
      </c>
      <c r="QU18" s="22">
        <f t="shared" si="17"/>
        <v>0</v>
      </c>
    </row>
    <row r="19" spans="21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534" t="s">
        <v>141</v>
      </c>
      <c r="KP19" s="535"/>
      <c r="KQ19" s="535"/>
      <c r="KR19" s="535"/>
      <c r="KS19" s="535"/>
      <c r="KT19" s="535"/>
      <c r="KU19" s="535"/>
      <c r="KV19" s="536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505">
        <v>-1.1000000000000001E-3</v>
      </c>
      <c r="ON19" s="6"/>
      <c r="OO19" s="6"/>
      <c r="OP19" s="6"/>
      <c r="OQ19" s="6"/>
      <c r="OR19" s="22">
        <f>MIN(NM19:OQ19)</f>
        <v>-5.1000000000000004E-3</v>
      </c>
      <c r="OS19" s="22">
        <f>AVERAGE(NM19:OQ19)</f>
        <v>1.5789473684210532E-4</v>
      </c>
      <c r="OT19" s="22">
        <f>MAX(NM19:OQ19)</f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5"/>
        <v>0</v>
      </c>
      <c r="QT19" s="22" t="e">
        <f t="shared" si="16"/>
        <v>#DIV/0!</v>
      </c>
      <c r="QU19" s="22">
        <f t="shared" si="17"/>
        <v>0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505">
        <v>2.9999999999999997E-4</v>
      </c>
      <c r="ON20" s="6"/>
      <c r="OO20" s="6"/>
      <c r="OP20" s="6"/>
      <c r="OQ20" s="6"/>
      <c r="OR20" s="22">
        <f>MIN(NM20:OQ20)</f>
        <v>-7.1000000000000004E-3</v>
      </c>
      <c r="OS20" s="22">
        <f>AVERAGE(NM20:OQ20)</f>
        <v>-6.9473684210526329E-4</v>
      </c>
      <c r="OT20" s="22">
        <f>MAX(NM20:OQ20)</f>
        <v>6.6E-3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5"/>
        <v>0</v>
      </c>
      <c r="QT20" s="22" t="e">
        <f t="shared" si="16"/>
        <v>#DIV/0!</v>
      </c>
      <c r="QU20" s="22">
        <f t="shared" si="17"/>
        <v>0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531" t="s">
        <v>145</v>
      </c>
      <c r="KP21" s="532"/>
      <c r="KQ21" s="532"/>
      <c r="KR21" s="532"/>
      <c r="KS21" s="532"/>
      <c r="KT21" s="532"/>
      <c r="KU21" s="532"/>
      <c r="KV21" s="533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505">
        <v>-2.9999999999999997E-4</v>
      </c>
      <c r="ON21" s="6"/>
      <c r="OO21" s="6"/>
      <c r="OP21" s="6"/>
      <c r="OQ21" s="6"/>
      <c r="OR21" s="22">
        <f>MIN(NM21:OQ21)</f>
        <v>-5.1000000000000004E-3</v>
      </c>
      <c r="OS21" s="22">
        <f>AVERAGE(NM21:OQ21)</f>
        <v>-9.0526315789473701E-4</v>
      </c>
      <c r="OT21" s="22">
        <f>MAX(NM21:OQ21)</f>
        <v>5.5999999999999999E-3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5"/>
        <v>0</v>
      </c>
      <c r="QT21" s="22" t="e">
        <f t="shared" si="16"/>
        <v>#DIV/0!</v>
      </c>
      <c r="QU21" s="22">
        <f t="shared" si="17"/>
        <v>0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2">SUM(AN3, -AN10,AN17:AN21)</f>
        <v>0</v>
      </c>
      <c r="AO22" s="25">
        <f t="shared" si="32"/>
        <v>0</v>
      </c>
      <c r="AP22" s="25">
        <f t="shared" si="32"/>
        <v>5.0999999999999995E-3</v>
      </c>
      <c r="AQ22" s="25">
        <f t="shared" si="32"/>
        <v>-2.4400000000000002E-2</v>
      </c>
      <c r="AR22" s="25">
        <f t="shared" si="32"/>
        <v>6.0000000000000071E-4</v>
      </c>
      <c r="AS22" s="25">
        <f t="shared" si="32"/>
        <v>-4.1000000000000003E-3</v>
      </c>
      <c r="AT22" s="25">
        <f t="shared" si="32"/>
        <v>4.6100000000000002E-2</v>
      </c>
      <c r="AU22" s="25">
        <f t="shared" si="32"/>
        <v>0</v>
      </c>
      <c r="AV22" s="25">
        <f t="shared" si="32"/>
        <v>0</v>
      </c>
      <c r="AW22" s="25">
        <f t="shared" si="32"/>
        <v>1.72E-2</v>
      </c>
      <c r="AX22" s="25">
        <f t="shared" si="32"/>
        <v>1.5199999999999998E-2</v>
      </c>
      <c r="AY22" s="25">
        <f t="shared" si="32"/>
        <v>2.81E-2</v>
      </c>
      <c r="AZ22" s="25">
        <f t="shared" si="32"/>
        <v>6.3699999999999993E-2</v>
      </c>
      <c r="BA22" s="25">
        <f t="shared" si="32"/>
        <v>-4.53E-2</v>
      </c>
      <c r="BB22" s="25">
        <f t="shared" si="32"/>
        <v>0</v>
      </c>
      <c r="BC22" s="25">
        <f t="shared" si="32"/>
        <v>0</v>
      </c>
      <c r="BD22" s="25">
        <f t="shared" si="32"/>
        <v>1.5599999999999999E-2</v>
      </c>
      <c r="BE22" s="25">
        <f t="shared" si="32"/>
        <v>4.3300000000000005E-2</v>
      </c>
      <c r="BF22" s="25">
        <f t="shared" si="32"/>
        <v>5.1900000000000002E-2</v>
      </c>
      <c r="BG22" s="25">
        <f t="shared" si="32"/>
        <v>1.6100000000000003E-2</v>
      </c>
      <c r="BH22" s="25">
        <f t="shared" si="32"/>
        <v>2.5200000000000004E-2</v>
      </c>
      <c r="BI22" s="25">
        <f t="shared" si="32"/>
        <v>0</v>
      </c>
      <c r="BJ22" s="25">
        <f t="shared" si="32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3">SUM(CS3, -CS10,CS17:CS21)</f>
        <v>-2.4000000000000007E-3</v>
      </c>
      <c r="CT22" s="25">
        <f t="shared" si="33"/>
        <v>0</v>
      </c>
      <c r="CU22" s="25">
        <f t="shared" si="33"/>
        <v>0</v>
      </c>
      <c r="CV22" s="25">
        <f t="shared" si="33"/>
        <v>-7.4000000000000003E-3</v>
      </c>
      <c r="CW22" s="25">
        <f t="shared" si="33"/>
        <v>-3.9699999999999999E-2</v>
      </c>
      <c r="CX22" s="25">
        <f t="shared" si="33"/>
        <v>4.5400000000000003E-2</v>
      </c>
      <c r="CY22" s="25">
        <f t="shared" si="33"/>
        <v>2.3400000000000001E-2</v>
      </c>
      <c r="CZ22" s="25">
        <f t="shared" si="33"/>
        <v>-8.9000000000000017E-3</v>
      </c>
      <c r="DA22" s="25">
        <f t="shared" si="33"/>
        <v>0</v>
      </c>
      <c r="DB22" s="25">
        <f t="shared" si="33"/>
        <v>0</v>
      </c>
      <c r="DC22" s="25">
        <f t="shared" si="33"/>
        <v>-2.1999999999999999E-2</v>
      </c>
      <c r="DD22" s="25">
        <f t="shared" si="33"/>
        <v>1.0199999999999999E-2</v>
      </c>
      <c r="DE22" s="25">
        <f t="shared" si="33"/>
        <v>-1.7000000000000001E-2</v>
      </c>
      <c r="DF22" s="25">
        <f t="shared" si="33"/>
        <v>-4.0900000000000006E-2</v>
      </c>
      <c r="DG22" s="25">
        <f t="shared" si="33"/>
        <v>3.5800000000000005E-2</v>
      </c>
      <c r="DH22" s="25">
        <f t="shared" si="33"/>
        <v>0</v>
      </c>
      <c r="DI22" s="25">
        <f t="shared" si="33"/>
        <v>0</v>
      </c>
      <c r="DJ22" s="25">
        <f t="shared" si="33"/>
        <v>2.1600000000000001E-2</v>
      </c>
      <c r="DK22" s="25">
        <f t="shared" si="33"/>
        <v>5.79E-2</v>
      </c>
      <c r="DL22" s="25">
        <f t="shared" si="33"/>
        <v>-3.6000000000000003E-3</v>
      </c>
      <c r="DM22" s="25">
        <f t="shared" si="33"/>
        <v>1.2E-2</v>
      </c>
      <c r="DN22" s="25">
        <f t="shared" si="33"/>
        <v>-9.8999999999999991E-3</v>
      </c>
      <c r="DO22" s="25">
        <f t="shared" si="33"/>
        <v>0</v>
      </c>
      <c r="DP22" s="25">
        <f t="shared" si="33"/>
        <v>0</v>
      </c>
      <c r="DQ22" s="25">
        <f t="shared" si="33"/>
        <v>1.9300000000000001E-2</v>
      </c>
      <c r="DR22" s="25">
        <f t="shared" si="33"/>
        <v>6.9399999999999989E-2</v>
      </c>
      <c r="DS22" s="25">
        <f t="shared" si="33"/>
        <v>4.9200000000000001E-2</v>
      </c>
      <c r="DT22" s="25">
        <f t="shared" si="33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34">SUM(FN3, -FN10,FN17:FN21)</f>
        <v>-4.7999999999999996E-3</v>
      </c>
      <c r="FO22" s="25">
        <f t="shared" si="34"/>
        <v>0</v>
      </c>
      <c r="FP22" s="25">
        <f t="shared" si="34"/>
        <v>0</v>
      </c>
      <c r="FQ22" s="25">
        <f t="shared" si="34"/>
        <v>-1.5000000000000001E-2</v>
      </c>
      <c r="FR22" s="25">
        <f t="shared" si="34"/>
        <v>1.8700000000000001E-2</v>
      </c>
      <c r="FS22" s="25">
        <f t="shared" si="34"/>
        <v>1.3900000000000001E-2</v>
      </c>
      <c r="FT22" s="25">
        <f t="shared" si="34"/>
        <v>-2.6299999999999997E-2</v>
      </c>
      <c r="FU22" s="25">
        <f t="shared" si="34"/>
        <v>-6.0499999999999998E-2</v>
      </c>
      <c r="FV22" s="25">
        <f t="shared" si="34"/>
        <v>0</v>
      </c>
      <c r="FW22" s="25">
        <f t="shared" si="34"/>
        <v>0</v>
      </c>
      <c r="FX22" s="25">
        <f t="shared" si="34"/>
        <v>6.5700000000000008E-2</v>
      </c>
      <c r="FY22" s="25">
        <f t="shared" si="34"/>
        <v>-5.6899999999999992E-2</v>
      </c>
      <c r="FZ22" s="25">
        <f t="shared" si="34"/>
        <v>0.12849999999999998</v>
      </c>
      <c r="GA22" s="25">
        <f t="shared" si="34"/>
        <v>-3.44E-2</v>
      </c>
      <c r="GB22" s="25">
        <f t="shared" si="34"/>
        <v>1.4199999999999999E-2</v>
      </c>
      <c r="GC22" s="25">
        <f t="shared" si="34"/>
        <v>0</v>
      </c>
      <c r="GD22" s="25">
        <f t="shared" si="34"/>
        <v>0</v>
      </c>
      <c r="GE22" s="25">
        <f t="shared" si="34"/>
        <v>-2.58E-2</v>
      </c>
      <c r="GF22" s="25">
        <f t="shared" si="34"/>
        <v>5.0000000000000001E-3</v>
      </c>
      <c r="GG22" s="25">
        <f t="shared" si="34"/>
        <v>-6.5299999999999997E-2</v>
      </c>
      <c r="GH22" s="25">
        <f t="shared" si="34"/>
        <v>-3.32E-2</v>
      </c>
      <c r="GI22" s="25">
        <f t="shared" si="34"/>
        <v>6.5099999999999991E-2</v>
      </c>
      <c r="GJ22" s="25">
        <f t="shared" si="34"/>
        <v>0</v>
      </c>
      <c r="GK22" s="25">
        <f t="shared" si="34"/>
        <v>0</v>
      </c>
      <c r="GL22" s="25">
        <f t="shared" si="34"/>
        <v>-1.6799999999999999E-2</v>
      </c>
      <c r="GM22" s="25">
        <f t="shared" si="34"/>
        <v>1.3900000000000001E-2</v>
      </c>
      <c r="GN22" s="25">
        <f t="shared" si="34"/>
        <v>2.8799999999999999E-2</v>
      </c>
      <c r="GO22" s="25">
        <f t="shared" si="34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35">SUM(IL3, -IL10,IL17:IL21)</f>
        <v>4.8399999999999999E-2</v>
      </c>
      <c r="IM22" s="25">
        <f t="shared" si="35"/>
        <v>3.2399999999999998E-2</v>
      </c>
      <c r="IN22" s="25">
        <f t="shared" si="35"/>
        <v>3.4000000000000002E-3</v>
      </c>
      <c r="IO22" s="25">
        <f t="shared" si="35"/>
        <v>-3.5399999999999994E-2</v>
      </c>
      <c r="IP22" s="25">
        <f t="shared" si="35"/>
        <v>-1.47E-2</v>
      </c>
      <c r="IQ22" s="25">
        <f t="shared" si="35"/>
        <v>0</v>
      </c>
      <c r="IR22" s="25">
        <f t="shared" si="35"/>
        <v>0</v>
      </c>
      <c r="IS22" s="25">
        <f t="shared" si="35"/>
        <v>-1.1999999999999999E-3</v>
      </c>
      <c r="IT22" s="25">
        <f t="shared" si="35"/>
        <v>-5.7999999999999996E-3</v>
      </c>
      <c r="IU22" s="25">
        <f t="shared" si="35"/>
        <v>1.3499999999999998E-2</v>
      </c>
      <c r="IV22" s="25">
        <f t="shared" si="35"/>
        <v>6.7000000000000002E-3</v>
      </c>
      <c r="IW22" s="25">
        <f t="shared" si="35"/>
        <v>-7.4000000000000003E-3</v>
      </c>
      <c r="IX22" s="25">
        <f t="shared" si="35"/>
        <v>0</v>
      </c>
      <c r="IY22" s="25">
        <f t="shared" si="35"/>
        <v>0</v>
      </c>
      <c r="IZ22" s="25">
        <f t="shared" si="35"/>
        <v>2.1299999999999999E-2</v>
      </c>
      <c r="JA22" s="25">
        <f t="shared" si="35"/>
        <v>-2.0899999999999998E-2</v>
      </c>
      <c r="JB22" s="25">
        <f t="shared" si="35"/>
        <v>2.3000000000000008E-3</v>
      </c>
      <c r="JC22" s="25">
        <f t="shared" si="35"/>
        <v>-3.0000000000000001E-3</v>
      </c>
      <c r="JD22" s="25">
        <f t="shared" si="35"/>
        <v>4.0000000000000018E-4</v>
      </c>
      <c r="JE22" s="25">
        <f t="shared" si="35"/>
        <v>0</v>
      </c>
      <c r="JF22" s="25">
        <f t="shared" si="35"/>
        <v>0</v>
      </c>
      <c r="JG22" s="25">
        <f t="shared" si="35"/>
        <v>-2.9000000000000007E-3</v>
      </c>
      <c r="JH22" s="25">
        <f t="shared" si="35"/>
        <v>-3.6999999999999984E-3</v>
      </c>
      <c r="JI22" s="25">
        <f t="shared" si="35"/>
        <v>1.9E-2</v>
      </c>
      <c r="JJ22" s="25">
        <f t="shared" si="35"/>
        <v>-1.21E-2</v>
      </c>
      <c r="JK22" s="25">
        <f t="shared" si="35"/>
        <v>-2.5999999999999994E-3</v>
      </c>
      <c r="JL22" s="25">
        <f t="shared" si="35"/>
        <v>0</v>
      </c>
      <c r="JM22" s="25">
        <f t="shared" si="35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531" t="s">
        <v>146</v>
      </c>
      <c r="KP22" s="532"/>
      <c r="KQ22" s="532"/>
      <c r="KR22" s="532"/>
      <c r="KS22" s="532"/>
      <c r="KT22" s="532"/>
      <c r="KU22" s="532"/>
      <c r="KV22" s="533"/>
      <c r="KX22" s="279"/>
      <c r="KY22" s="24"/>
      <c r="KZ22" s="24"/>
      <c r="LA22" s="24"/>
      <c r="LB22" s="23" t="s">
        <v>56</v>
      </c>
      <c r="LC22" s="24"/>
      <c r="LD22" s="25">
        <f t="shared" ref="LD22:LI22" si="36">SUM(LD17,LD18,LD19,LD20,LD21, -LD10,LD3)</f>
        <v>2.6799999999999997E-2</v>
      </c>
      <c r="LE22" s="25">
        <f t="shared" si="36"/>
        <v>1.4999999999999998E-3</v>
      </c>
      <c r="LF22" s="25">
        <f t="shared" si="36"/>
        <v>5.57E-2</v>
      </c>
      <c r="LG22" s="25">
        <f t="shared" si="36"/>
        <v>0</v>
      </c>
      <c r="LH22" s="25">
        <f t="shared" si="36"/>
        <v>0</v>
      </c>
      <c r="LI22" s="25">
        <f t="shared" si="36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37">SUM(LY17,LY18,LY19,LY20,LY21, -LY10,LY3)</f>
        <v>-2.1400000000000002E-2</v>
      </c>
      <c r="LZ22" s="25">
        <f t="shared" si="37"/>
        <v>-1.6500000000000001E-2</v>
      </c>
      <c r="MA22" s="25">
        <f t="shared" si="37"/>
        <v>1.3499999999999998E-2</v>
      </c>
      <c r="MB22" s="25">
        <f t="shared" si="37"/>
        <v>0</v>
      </c>
      <c r="MC22" s="25">
        <f t="shared" si="37"/>
        <v>0</v>
      </c>
      <c r="MD22" s="25">
        <f t="shared" si="37"/>
        <v>-1.0500000000000001E-2</v>
      </c>
      <c r="ME22" s="25">
        <f t="shared" si="37"/>
        <v>-5.1000000000000004E-3</v>
      </c>
      <c r="MF22" s="25">
        <f t="shared" si="37"/>
        <v>-9.9999999999999959E-4</v>
      </c>
      <c r="MG22" s="25">
        <f t="shared" si="37"/>
        <v>-6.0000000000000001E-3</v>
      </c>
      <c r="MH22" s="25">
        <f t="shared" si="37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-1.7000000000000005E-2</v>
      </c>
      <c r="NP22" s="25">
        <f>SUM(NP17,NP18,NP19,NP20,NP21, -NP10,NP3)</f>
        <v>1.1899999999999999E-2</v>
      </c>
      <c r="NQ22" s="25">
        <f>SUM(NQ17,NQ18,NQ19,NQ20,NQ21, -NQ10,NQ3)</f>
        <v>4.7999999999999996E-3</v>
      </c>
      <c r="NR22" s="25">
        <f>SUM(NR17,NR18,NR19,NR20,NR21, -NR10,NR3)</f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>SUM(OH17,OH18,OH19,OH20,OH21, -OH10,OH3)</f>
        <v>0</v>
      </c>
      <c r="OI22" s="25">
        <f>SUM(OI17,OI18,OI19,OI20,OI21, -OI10,OI3)</f>
        <v>0</v>
      </c>
      <c r="OJ22" s="25">
        <f>SUM(OJ17,OJ18,OJ19,OJ20,OJ21, -OJ10,OJ3)</f>
        <v>-2.0700000000000003E-2</v>
      </c>
      <c r="OK22" s="25">
        <f>SUM(OK17,OK18,OK19,OK20,OK21, -OK10,OK3)</f>
        <v>-2.53E-2</v>
      </c>
      <c r="OL22" s="25">
        <f>SUM(OL17,OL18,OL19,OL20,OL21, -OL10,OL3)</f>
        <v>-8.0000000000000036E-4</v>
      </c>
      <c r="OM22" s="25">
        <f>SUM(OM17,OM18,OM19,OM20,OM21, -OM10,OM3)</f>
        <v>2.599999999999999E-3</v>
      </c>
      <c r="ON22" s="25">
        <f>SUM(ON17,ON18,ON19,ON20,ON21, -ON10,ON3)</f>
        <v>0</v>
      </c>
      <c r="OO22" s="25">
        <f>SUM(OO17,OO18,OO19,OO20,OO21, -OO10,OO3)</f>
        <v>0</v>
      </c>
      <c r="OP22" s="25">
        <f>SUM(OP17,OP18,OP19,OP20,OP21, -OP10,OP3)</f>
        <v>0</v>
      </c>
      <c r="OQ22" s="25">
        <f>SUM(OQ17,OQ18,OQ19,OQ20,OQ21, -OQ10,OQ3)</f>
        <v>0</v>
      </c>
      <c r="OR22" s="22">
        <f>MIN(NM22:OQ22)</f>
        <v>-2.87E-2</v>
      </c>
      <c r="OS22" s="22">
        <f>AVERAGE(NM22:OQ22)</f>
        <v>-1.4290322580645164E-3</v>
      </c>
      <c r="OT22" s="22">
        <f>MAX(NM22:OQ22)</f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38">SUM(PN17,PN18,PN19,PN20,PN21, -PN10,PN3)</f>
        <v>0</v>
      </c>
      <c r="PO22" s="25">
        <f t="shared" si="38"/>
        <v>0</v>
      </c>
      <c r="PP22" s="25">
        <f t="shared" si="38"/>
        <v>0</v>
      </c>
      <c r="PQ22" s="25">
        <f t="shared" si="38"/>
        <v>0</v>
      </c>
      <c r="PR22" s="25">
        <f t="shared" si="38"/>
        <v>0</v>
      </c>
      <c r="PS22" s="25">
        <f t="shared" si="38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39">SUM(QI17,QI18,QI19,QI20,QI21, -QI10,QI3)</f>
        <v>0</v>
      </c>
      <c r="QJ22" s="25">
        <f t="shared" si="39"/>
        <v>0</v>
      </c>
      <c r="QK22" s="25">
        <f t="shared" si="39"/>
        <v>0</v>
      </c>
      <c r="QL22" s="25">
        <f t="shared" si="39"/>
        <v>0</v>
      </c>
      <c r="QM22" s="25">
        <f t="shared" si="39"/>
        <v>0</v>
      </c>
      <c r="QN22" s="25">
        <f t="shared" si="39"/>
        <v>0</v>
      </c>
      <c r="QO22" s="25">
        <f t="shared" si="39"/>
        <v>0</v>
      </c>
      <c r="QP22" s="25">
        <f t="shared" si="39"/>
        <v>0</v>
      </c>
      <c r="QQ22" s="25">
        <f t="shared" si="39"/>
        <v>0</v>
      </c>
      <c r="QR22" s="25">
        <f t="shared" si="39"/>
        <v>0</v>
      </c>
      <c r="QS22" s="22">
        <f t="shared" si="15"/>
        <v>0</v>
      </c>
      <c r="QT22" s="22">
        <f t="shared" si="16"/>
        <v>0</v>
      </c>
      <c r="QU22" s="22">
        <f t="shared" si="17"/>
        <v>0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505">
        <v>5.0000000000000001E-4</v>
      </c>
      <c r="ON23" s="6"/>
      <c r="OO23" s="6"/>
      <c r="OP23" s="6"/>
      <c r="OQ23" s="6"/>
      <c r="OR23" s="26">
        <f>MIN(NM23:OQ23)</f>
        <v>-5.1000000000000004E-3</v>
      </c>
      <c r="OS23" s="26">
        <f>AVERAGE(NM23:OQ23)</f>
        <v>1.1157894736842104E-3</v>
      </c>
      <c r="OT23" s="26">
        <f>MAX(NM23:OQ23)</f>
        <v>6.3E-3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5"/>
        <v>0</v>
      </c>
      <c r="QT23" s="26" t="e">
        <f t="shared" si="16"/>
        <v>#DIV/0!</v>
      </c>
      <c r="QU23" s="26">
        <f t="shared" si="17"/>
        <v>0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505">
        <v>3.8E-3</v>
      </c>
      <c r="ON24" s="6"/>
      <c r="OO24" s="6"/>
      <c r="OP24" s="6"/>
      <c r="OQ24" s="6"/>
      <c r="OR24" s="26">
        <f>MIN(NM24:OQ24)</f>
        <v>-6.4000000000000003E-3</v>
      </c>
      <c r="OS24" s="26">
        <f>AVERAGE(NM24:OQ24)</f>
        <v>-3.631578947368422E-4</v>
      </c>
      <c r="OT24" s="26">
        <f>MAX(NM24:OQ24)</f>
        <v>6.4999999999999997E-3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5"/>
        <v>0</v>
      </c>
      <c r="QT24" s="26" t="e">
        <f t="shared" si="16"/>
        <v>#DIV/0!</v>
      </c>
      <c r="QU24" s="26">
        <f t="shared" si="17"/>
        <v>0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505">
        <v>2.0999999999999999E-3</v>
      </c>
      <c r="ON25" s="6"/>
      <c r="OO25" s="6"/>
      <c r="OP25" s="6"/>
      <c r="OQ25" s="6"/>
      <c r="OR25" s="26">
        <f>MIN(NM25:OQ25)</f>
        <v>-6.4000000000000003E-3</v>
      </c>
      <c r="OS25" s="26">
        <f>AVERAGE(NM25:OQ25)</f>
        <v>2.3684210526315783E-4</v>
      </c>
      <c r="OT25" s="26">
        <f>MAX(NM25:OQ25)</f>
        <v>8.5000000000000006E-3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5"/>
        <v>0</v>
      </c>
      <c r="QT25" s="26" t="e">
        <f t="shared" si="16"/>
        <v>#DIV/0!</v>
      </c>
      <c r="QU25" s="26">
        <f t="shared" si="17"/>
        <v>0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505">
        <v>2.5999999999999999E-3</v>
      </c>
      <c r="ON26" s="6"/>
      <c r="OO26" s="6"/>
      <c r="OP26" s="6"/>
      <c r="OQ26" s="6"/>
      <c r="OR26" s="26">
        <f>MIN(NM26:OQ26)</f>
        <v>-7.1000000000000004E-3</v>
      </c>
      <c r="OS26" s="26">
        <f>AVERAGE(NM26:OQ26)</f>
        <v>5.0526315789473672E-4</v>
      </c>
      <c r="OT26" s="26">
        <f>MAX(NM26:OQ26)</f>
        <v>6.1999999999999998E-3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5"/>
        <v>0</v>
      </c>
      <c r="QT26" s="26" t="e">
        <f t="shared" si="16"/>
        <v>#DIV/0!</v>
      </c>
      <c r="QU26" s="26">
        <f t="shared" si="17"/>
        <v>0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0">SUM( -AN4, -AN11, -AN17,AN23, -AN24, -AN25, -AN26)</f>
        <v>0</v>
      </c>
      <c r="AO27" s="29">
        <f t="shared" si="40"/>
        <v>0</v>
      </c>
      <c r="AP27" s="29">
        <f t="shared" si="40"/>
        <v>2.8800000000000003E-2</v>
      </c>
      <c r="AQ27" s="29">
        <f t="shared" si="40"/>
        <v>0</v>
      </c>
      <c r="AR27" s="29">
        <f t="shared" si="40"/>
        <v>1.03E-2</v>
      </c>
      <c r="AS27" s="29">
        <f t="shared" si="40"/>
        <v>-6.2200000000000005E-2</v>
      </c>
      <c r="AT27" s="29">
        <f t="shared" si="40"/>
        <v>-1.11E-2</v>
      </c>
      <c r="AU27" s="29">
        <f t="shared" si="40"/>
        <v>0</v>
      </c>
      <c r="AV27" s="29">
        <f t="shared" si="40"/>
        <v>0</v>
      </c>
      <c r="AW27" s="29">
        <f t="shared" si="40"/>
        <v>1.7999999999999999E-2</v>
      </c>
      <c r="AX27" s="29">
        <f t="shared" si="40"/>
        <v>-3.8899999999999997E-2</v>
      </c>
      <c r="AY27" s="29">
        <f t="shared" si="40"/>
        <v>-6.2000000000000006E-3</v>
      </c>
      <c r="AZ27" s="29">
        <f t="shared" si="40"/>
        <v>-3.3200000000000007E-2</v>
      </c>
      <c r="BA27" s="29">
        <f t="shared" si="40"/>
        <v>1.0699999999999999E-2</v>
      </c>
      <c r="BB27" s="29">
        <f t="shared" si="40"/>
        <v>0</v>
      </c>
      <c r="BC27" s="29">
        <f t="shared" si="40"/>
        <v>0</v>
      </c>
      <c r="BD27" s="29">
        <f t="shared" si="40"/>
        <v>-1.0699999999999999E-2</v>
      </c>
      <c r="BE27" s="29">
        <f t="shared" si="40"/>
        <v>-1.4000000000000002E-3</v>
      </c>
      <c r="BF27" s="29">
        <f t="shared" si="40"/>
        <v>-1.1999999999999999E-3</v>
      </c>
      <c r="BG27" s="29">
        <f t="shared" si="40"/>
        <v>8.3999999999999995E-3</v>
      </c>
      <c r="BH27" s="29">
        <f t="shared" si="40"/>
        <v>-3.1600000000000003E-2</v>
      </c>
      <c r="BI27" s="29">
        <f t="shared" si="40"/>
        <v>0</v>
      </c>
      <c r="BJ27" s="29">
        <f t="shared" si="40"/>
        <v>0</v>
      </c>
      <c r="BK27" s="29">
        <f t="shared" si="40"/>
        <v>1.5599999999999999E-2</v>
      </c>
      <c r="BL27" s="29">
        <f t="shared" si="40"/>
        <v>-1.2200000000000001E-2</v>
      </c>
      <c r="BM27" s="29">
        <f t="shared" si="40"/>
        <v>-3.9300000000000002E-2</v>
      </c>
      <c r="BN27" s="29">
        <f t="shared" si="40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1">SUM( -CS4, -CS11, -CS17,CS23, -CS24, -CS25, -CS26)</f>
        <v>4.8000000000000004E-3</v>
      </c>
      <c r="CT27" s="29">
        <f t="shared" si="41"/>
        <v>0</v>
      </c>
      <c r="CU27" s="29">
        <f t="shared" si="41"/>
        <v>0</v>
      </c>
      <c r="CV27" s="29">
        <f t="shared" si="41"/>
        <v>-4.1000000000000003E-3</v>
      </c>
      <c r="CW27" s="29">
        <f t="shared" si="41"/>
        <v>-6.5000000000000006E-3</v>
      </c>
      <c r="CX27" s="29">
        <f t="shared" si="41"/>
        <v>2.8000000000000001E-2</v>
      </c>
      <c r="CY27" s="29">
        <f t="shared" si="41"/>
        <v>8.3000000000000001E-3</v>
      </c>
      <c r="CZ27" s="29">
        <f t="shared" si="41"/>
        <v>1.4899999999999997E-2</v>
      </c>
      <c r="DA27" s="29">
        <f t="shared" si="41"/>
        <v>0</v>
      </c>
      <c r="DB27" s="29">
        <f t="shared" si="41"/>
        <v>0</v>
      </c>
      <c r="DC27" s="29">
        <f t="shared" si="41"/>
        <v>-3.5000000000000001E-3</v>
      </c>
      <c r="DD27" s="29">
        <f t="shared" si="41"/>
        <v>-3.5700000000000003E-2</v>
      </c>
      <c r="DE27" s="29">
        <f t="shared" si="41"/>
        <v>-1.1600000000000001E-2</v>
      </c>
      <c r="DF27" s="29">
        <f t="shared" si="41"/>
        <v>1.8800000000000001E-2</v>
      </c>
      <c r="DG27" s="29">
        <f t="shared" si="41"/>
        <v>-1.9199999999999998E-2</v>
      </c>
      <c r="DH27" s="29">
        <f t="shared" si="41"/>
        <v>0</v>
      </c>
      <c r="DI27" s="29">
        <f t="shared" si="41"/>
        <v>0</v>
      </c>
      <c r="DJ27" s="29">
        <f t="shared" si="41"/>
        <v>5.0000000000000001E-3</v>
      </c>
      <c r="DK27" s="29">
        <f t="shared" si="41"/>
        <v>-4.3E-3</v>
      </c>
      <c r="DL27" s="29">
        <f t="shared" si="41"/>
        <v>5.6000000000000008E-3</v>
      </c>
      <c r="DM27" s="29">
        <f t="shared" si="41"/>
        <v>1.7500000000000002E-2</v>
      </c>
      <c r="DN27" s="29">
        <f t="shared" si="41"/>
        <v>-1.6400000000000001E-2</v>
      </c>
      <c r="DO27" s="29">
        <f t="shared" si="41"/>
        <v>0</v>
      </c>
      <c r="DP27" s="29">
        <f t="shared" si="41"/>
        <v>0</v>
      </c>
      <c r="DQ27" s="29">
        <f t="shared" si="41"/>
        <v>-1.2100000000000003E-2</v>
      </c>
      <c r="DR27" s="29">
        <f t="shared" si="41"/>
        <v>-2.0199999999999999E-2</v>
      </c>
      <c r="DS27" s="29">
        <f t="shared" si="41"/>
        <v>2.0999999999999999E-3</v>
      </c>
      <c r="DT27" s="29">
        <f t="shared" si="41"/>
        <v>4.2599999999999999E-2</v>
      </c>
      <c r="DU27" s="29">
        <f t="shared" si="41"/>
        <v>0</v>
      </c>
      <c r="DV27" s="29">
        <f t="shared" si="41"/>
        <v>0</v>
      </c>
      <c r="DW27" s="29">
        <f t="shared" si="4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42">SUM( -FN4, -FN11, -FN17,FN23, -FN24, -FN25, -FN26)</f>
        <v>1.5300000000000001E-2</v>
      </c>
      <c r="FO27" s="29">
        <f t="shared" si="42"/>
        <v>0</v>
      </c>
      <c r="FP27" s="29">
        <f t="shared" si="42"/>
        <v>0</v>
      </c>
      <c r="FQ27" s="29">
        <f t="shared" si="42"/>
        <v>-2.0999999999999999E-3</v>
      </c>
      <c r="FR27" s="29">
        <f t="shared" si="42"/>
        <v>-2.64E-2</v>
      </c>
      <c r="FS27" s="29">
        <f t="shared" si="42"/>
        <v>1.2500000000000001E-2</v>
      </c>
      <c r="FT27" s="29">
        <f t="shared" si="42"/>
        <v>-2.4899999999999999E-2</v>
      </c>
      <c r="FU27" s="29">
        <f t="shared" si="42"/>
        <v>6.5999999999999991E-3</v>
      </c>
      <c r="FV27" s="29">
        <f t="shared" si="42"/>
        <v>0</v>
      </c>
      <c r="FW27" s="29">
        <f t="shared" si="42"/>
        <v>0</v>
      </c>
      <c r="FX27" s="29">
        <f t="shared" si="42"/>
        <v>-3.9900000000000005E-2</v>
      </c>
      <c r="FY27" s="29">
        <f t="shared" si="42"/>
        <v>1.5299999999999999E-2</v>
      </c>
      <c r="FZ27" s="29">
        <f t="shared" si="42"/>
        <v>-1.8999999999999991E-3</v>
      </c>
      <c r="GA27" s="29">
        <f t="shared" si="42"/>
        <v>2.4E-2</v>
      </c>
      <c r="GB27" s="29">
        <f t="shared" si="42"/>
        <v>-1.8999999999999998E-3</v>
      </c>
      <c r="GC27" s="29">
        <f t="shared" si="42"/>
        <v>0</v>
      </c>
      <c r="GD27" s="29">
        <f t="shared" si="42"/>
        <v>0</v>
      </c>
      <c r="GE27" s="29">
        <f t="shared" si="42"/>
        <v>5.1000000000000004E-3</v>
      </c>
      <c r="GF27" s="29">
        <f t="shared" si="42"/>
        <v>1.2799999999999999E-2</v>
      </c>
      <c r="GG27" s="29">
        <f t="shared" si="42"/>
        <v>3.2499999999999994E-2</v>
      </c>
      <c r="GH27" s="29">
        <f t="shared" si="42"/>
        <v>1.9200000000000002E-2</v>
      </c>
      <c r="GI27" s="29">
        <f t="shared" si="42"/>
        <v>-1.1600000000000003E-2</v>
      </c>
      <c r="GJ27" s="29">
        <f t="shared" si="42"/>
        <v>0</v>
      </c>
      <c r="GK27" s="29">
        <f t="shared" si="42"/>
        <v>0</v>
      </c>
      <c r="GL27" s="29">
        <f t="shared" si="42"/>
        <v>-6.0000000000000001E-3</v>
      </c>
      <c r="GM27" s="29">
        <f t="shared" si="42"/>
        <v>-1.2099999999999998E-2</v>
      </c>
      <c r="GN27" s="29">
        <f t="shared" si="42"/>
        <v>1.9900000000000001E-2</v>
      </c>
      <c r="GO27" s="29">
        <f t="shared" si="42"/>
        <v>1.37E-2</v>
      </c>
      <c r="GP27" s="29">
        <f t="shared" si="42"/>
        <v>-9.2999999999999992E-3</v>
      </c>
      <c r="GQ27" s="29">
        <f t="shared" si="42"/>
        <v>0</v>
      </c>
      <c r="GR27" s="29">
        <f t="shared" si="42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43">SUM( -IL4, -IL11, -IL17,IL23, -IL24, -IL25, -IL26)</f>
        <v>-3.5500000000000004E-2</v>
      </c>
      <c r="IM27" s="29">
        <f t="shared" si="43"/>
        <v>1.61E-2</v>
      </c>
      <c r="IN27" s="29">
        <f t="shared" si="43"/>
        <v>-1.18E-2</v>
      </c>
      <c r="IO27" s="29">
        <f t="shared" si="43"/>
        <v>1.9999999999999977E-4</v>
      </c>
      <c r="IP27" s="29">
        <f t="shared" si="43"/>
        <v>8.3000000000000001E-3</v>
      </c>
      <c r="IQ27" s="29">
        <f t="shared" si="43"/>
        <v>0</v>
      </c>
      <c r="IR27" s="29">
        <f t="shared" si="43"/>
        <v>0</v>
      </c>
      <c r="IS27" s="29">
        <f t="shared" si="43"/>
        <v>-8.8999999999999999E-3</v>
      </c>
      <c r="IT27" s="29">
        <f t="shared" si="43"/>
        <v>-9.0000000000000011E-3</v>
      </c>
      <c r="IU27" s="29">
        <f t="shared" si="43"/>
        <v>-3.6299999999999999E-2</v>
      </c>
      <c r="IV27" s="29">
        <f t="shared" si="43"/>
        <v>2.0899999999999998E-2</v>
      </c>
      <c r="IW27" s="29">
        <f t="shared" si="43"/>
        <v>-1.4E-2</v>
      </c>
      <c r="IX27" s="29">
        <f t="shared" si="43"/>
        <v>0</v>
      </c>
      <c r="IY27" s="29">
        <f t="shared" si="43"/>
        <v>0</v>
      </c>
      <c r="IZ27" s="29">
        <f t="shared" si="43"/>
        <v>-1.15E-2</v>
      </c>
      <c r="JA27" s="29">
        <f t="shared" si="43"/>
        <v>-2.1100000000000001E-2</v>
      </c>
      <c r="JB27" s="29">
        <f t="shared" si="43"/>
        <v>-1.7399999999999999E-2</v>
      </c>
      <c r="JC27" s="29">
        <f t="shared" si="43"/>
        <v>-1.24E-2</v>
      </c>
      <c r="JD27" s="29">
        <f t="shared" si="43"/>
        <v>5.0000000000000001E-3</v>
      </c>
      <c r="JE27" s="29">
        <f t="shared" si="43"/>
        <v>0</v>
      </c>
      <c r="JF27" s="29">
        <f t="shared" si="43"/>
        <v>0</v>
      </c>
      <c r="JG27" s="29">
        <f t="shared" si="43"/>
        <v>-9.9999999999999985E-3</v>
      </c>
      <c r="JH27" s="29">
        <f t="shared" si="43"/>
        <v>-1.1900000000000001E-2</v>
      </c>
      <c r="JI27" s="29">
        <f t="shared" si="43"/>
        <v>3.7199999999999997E-2</v>
      </c>
      <c r="JJ27" s="29">
        <f t="shared" si="43"/>
        <v>-8.3000000000000001E-3</v>
      </c>
      <c r="JK27" s="29">
        <f t="shared" si="43"/>
        <v>-8.8000000000000005E-3</v>
      </c>
      <c r="JL27" s="29">
        <f t="shared" si="43"/>
        <v>0</v>
      </c>
      <c r="JM27" s="29">
        <f t="shared" si="43"/>
        <v>0</v>
      </c>
      <c r="JN27" s="29">
        <f t="shared" si="43"/>
        <v>-8.6999999999999994E-3</v>
      </c>
      <c r="JO27" s="29">
        <f t="shared" si="43"/>
        <v>-1.3599999999999999E-2</v>
      </c>
      <c r="JP27" s="29">
        <f t="shared" si="43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44">SUM( -LD4, -LD11, -LD17,LD23, -LD24, -LD25, -LD26)</f>
        <v>2.6200000000000001E-2</v>
      </c>
      <c r="LE27" s="29">
        <f t="shared" si="44"/>
        <v>-5.0000000000000012E-4</v>
      </c>
      <c r="LF27" s="29">
        <f t="shared" si="44"/>
        <v>-8.1000000000000013E-3</v>
      </c>
      <c r="LG27" s="29">
        <f t="shared" si="44"/>
        <v>0</v>
      </c>
      <c r="LH27" s="29">
        <f t="shared" si="44"/>
        <v>0</v>
      </c>
      <c r="LI27" s="29">
        <f t="shared" si="44"/>
        <v>5.1999999999999998E-3</v>
      </c>
      <c r="LJ27" s="29">
        <f t="shared" si="44"/>
        <v>-1.26E-2</v>
      </c>
      <c r="LK27" s="29">
        <f t="shared" si="44"/>
        <v>2.4000000000000002E-3</v>
      </c>
      <c r="LL27" s="29">
        <f t="shared" si="44"/>
        <v>2.8799999999999999E-2</v>
      </c>
      <c r="LM27" s="29">
        <f t="shared" si="44"/>
        <v>2.1499999999999998E-2</v>
      </c>
      <c r="LN27" s="29">
        <f t="shared" si="44"/>
        <v>0</v>
      </c>
      <c r="LO27" s="29">
        <f t="shared" si="44"/>
        <v>0</v>
      </c>
      <c r="LP27" s="29">
        <f t="shared" si="44"/>
        <v>5.0199999999999995E-2</v>
      </c>
      <c r="LQ27" s="29">
        <f t="shared" si="44"/>
        <v>-1.1099999999999999E-2</v>
      </c>
      <c r="LR27" s="29">
        <f t="shared" si="44"/>
        <v>6.9999999999999993E-3</v>
      </c>
      <c r="LS27" s="29">
        <f t="shared" si="44"/>
        <v>1.14E-2</v>
      </c>
      <c r="LT27" s="29">
        <f t="shared" si="44"/>
        <v>6.7000000000000002E-3</v>
      </c>
      <c r="LU27" s="29">
        <f t="shared" si="44"/>
        <v>0</v>
      </c>
      <c r="LV27" s="29">
        <f t="shared" si="44"/>
        <v>0</v>
      </c>
      <c r="LW27" s="29">
        <f t="shared" si="44"/>
        <v>2.4999999999999992E-3</v>
      </c>
      <c r="LX27" s="29">
        <f t="shared" si="44"/>
        <v>-6.2999999999999992E-3</v>
      </c>
      <c r="LY27" s="29">
        <f t="shared" si="44"/>
        <v>1.5100000000000002E-2</v>
      </c>
      <c r="LZ27" s="29">
        <f t="shared" si="44"/>
        <v>2.93E-2</v>
      </c>
      <c r="MA27" s="29">
        <f t="shared" si="44"/>
        <v>-1.03E-2</v>
      </c>
      <c r="MB27" s="29">
        <f t="shared" si="44"/>
        <v>0</v>
      </c>
      <c r="MC27" s="29">
        <f t="shared" si="44"/>
        <v>0</v>
      </c>
      <c r="MD27" s="29">
        <f t="shared" si="44"/>
        <v>-5.2999999999999992E-3</v>
      </c>
      <c r="ME27" s="29">
        <f t="shared" si="44"/>
        <v>-1.9700000000000002E-2</v>
      </c>
      <c r="MF27" s="29">
        <f t="shared" si="44"/>
        <v>0.01</v>
      </c>
      <c r="MG27" s="29">
        <f t="shared" si="44"/>
        <v>2E-3</v>
      </c>
      <c r="MH27" s="29">
        <f t="shared" si="44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>SUM( -NM4, -NM11, -NM17,NM23, -NM24, -NM25, -NM26)</f>
        <v>0</v>
      </c>
      <c r="NN27" s="29">
        <f>SUM( -NN4, -NN11, -NN17,NN23, -NN24, -NN25, -NN26)</f>
        <v>0</v>
      </c>
      <c r="NO27" s="29">
        <f>SUM( -NO4, -NO11, -NO17,NO23, -NO24, -NO25, -NO26)</f>
        <v>2.3900000000000005E-2</v>
      </c>
      <c r="NP27" s="29">
        <f>SUM( -NP4, -NP11, -NP17,NP23, -NP24, -NP25, -NP26)</f>
        <v>-9.4000000000000004E-3</v>
      </c>
      <c r="NQ27" s="29">
        <f>SUM( -NQ4, -NQ11, -NQ17,NQ23, -NQ24, -NQ25, -NQ26)</f>
        <v>-7.6000000000000009E-3</v>
      </c>
      <c r="NR27" s="29">
        <f>SUM( -NR4, -NR11, -NR17,NR23, -NR24, -NR25, -NR26)</f>
        <v>1.0199999999999999E-2</v>
      </c>
      <c r="NS27" s="29">
        <f>SUM( -NS4, -NS11, -NS17,NS23, -NS24, -NS25, -NS26)</f>
        <v>-2.9000000000000002E-3</v>
      </c>
      <c r="NT27" s="29">
        <f>SUM( -NT4, -NT11, -NT17,NT23, -NT24, -NT25, -NT26)</f>
        <v>0</v>
      </c>
      <c r="NU27" s="29">
        <f>SUM( -NU4, -NU11, -NU17,NU23, -NU24, -NU25, -NU26)</f>
        <v>0</v>
      </c>
      <c r="NV27" s="29">
        <f>SUM( -NV4, -NV11, -NV17,NV23, -NV24, -NV25, -NV26)</f>
        <v>4.8000000000000004E-3</v>
      </c>
      <c r="NW27" s="29">
        <f>SUM( -NW4, -NW11, -NW17,NW23, -NW24, -NW25, -NW26)</f>
        <v>-1.6399999999999998E-2</v>
      </c>
      <c r="NX27" s="29">
        <f>SUM( -NX4, -NX11, -NX17,NX23, -NX24, -NX25, -NX26)</f>
        <v>-6.3E-3</v>
      </c>
      <c r="NY27" s="29">
        <f>SUM( -NY4, -NY11, -NY17,NY23, -NY24, -NY25, -NY26)</f>
        <v>1.2199999999999999E-2</v>
      </c>
      <c r="NZ27" s="29">
        <f>SUM( -NZ4, -NZ11, -NZ17,NZ23, -NZ24, -NZ25, -NZ26)</f>
        <v>3.3000000000000017E-3</v>
      </c>
      <c r="OA27" s="29">
        <f>SUM( -OA4, -OA11, -OA17,OA23, -OA24, -OA25, -OA26)</f>
        <v>0</v>
      </c>
      <c r="OB27" s="29">
        <f>SUM( -OB4, -OB11, -OB17,OB23, -OB24, -OB25, -OB26)</f>
        <v>0</v>
      </c>
      <c r="OC27" s="29">
        <f>SUM( -OC4, -OC11, -OC17,OC23, -OC24, -OC25, -OC26)</f>
        <v>3.2000000000000006E-3</v>
      </c>
      <c r="OD27" s="29">
        <f>SUM( -OD4, -OD11, -OD17,OD23, -OD24, -OD25, -OD26)</f>
        <v>-1.78E-2</v>
      </c>
      <c r="OE27" s="29">
        <f>SUM( -OE4, -OE11, -OE17,OE23, -OE24, -OE25, -OE26)</f>
        <v>2.07E-2</v>
      </c>
      <c r="OF27" s="29">
        <f>SUM( -OF4, -OF11, -OF17,OF23, -OF24, -OF25, -OF26)</f>
        <v>4.99E-2</v>
      </c>
      <c r="OG27" s="29">
        <f>SUM( -OG4, -OG11, -OG17,OG23, -OG24, -OG25, -OG26)</f>
        <v>2.86E-2</v>
      </c>
      <c r="OH27" s="29">
        <f>SUM( -OH4, -OH11, -OH17,OH23, -OH24, -OH25, -OH26)</f>
        <v>0</v>
      </c>
      <c r="OI27" s="29">
        <f>SUM( -OI4, -OI11, -OI17,OI23, -OI24, -OI25, -OI26)</f>
        <v>0</v>
      </c>
      <c r="OJ27" s="29">
        <f>SUM( -OJ4, -OJ11, -OJ17,OJ23, -OJ24, -OJ25, -OJ26)</f>
        <v>1.4899999999999998E-2</v>
      </c>
      <c r="OK27" s="29">
        <f>SUM( -OK4, -OK11, -OK17,OK23, -OK24, -OK25, -OK26)</f>
        <v>-2.7300000000000001E-2</v>
      </c>
      <c r="OL27" s="29">
        <f>SUM( -OL4, -OL11, -OL17,OL23, -OL24, -OL25, -OL26)</f>
        <v>-2.7300000000000001E-2</v>
      </c>
      <c r="OM27" s="29">
        <f>SUM( -OM4, -OM11, -OM17,OM23, -OM24, -OM25, -OM26)</f>
        <v>-1.5199999999999998E-2</v>
      </c>
      <c r="ON27" s="29">
        <f>SUM( -ON4, -ON11, -ON17,ON23, -ON24, -ON25, -ON26)</f>
        <v>0</v>
      </c>
      <c r="OO27" s="29">
        <f>SUM( -OO4, -OO11, -OO17,OO23, -OO24, -OO25, -OO26)</f>
        <v>0</v>
      </c>
      <c r="OP27" s="29">
        <f>SUM( -OP4, -OP11, -OP17,OP23, -OP24, -OP25, -OP26)</f>
        <v>0</v>
      </c>
      <c r="OQ27" s="29">
        <f>SUM( -OQ4, -OQ11, -OQ17,OQ23, -OQ24, -OQ25, -OQ26)</f>
        <v>0</v>
      </c>
      <c r="OR27" s="26">
        <f>MIN(NM27:OQ27)</f>
        <v>-2.7300000000000001E-2</v>
      </c>
      <c r="OS27" s="26">
        <f>AVERAGE(NM27:OQ27)</f>
        <v>1.3387096774193545E-3</v>
      </c>
      <c r="OT27" s="26">
        <f>MAX(NM27:OQ27)</f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45">SUM( -PN4, -PN11, -PN17,PN23, -PN24, -PN25, -PN26)</f>
        <v>0</v>
      </c>
      <c r="PO27" s="29">
        <f t="shared" si="45"/>
        <v>0</v>
      </c>
      <c r="PP27" s="29">
        <f t="shared" si="45"/>
        <v>0</v>
      </c>
      <c r="PQ27" s="29">
        <f t="shared" si="45"/>
        <v>0</v>
      </c>
      <c r="PR27" s="29">
        <f t="shared" si="45"/>
        <v>0</v>
      </c>
      <c r="PS27" s="29">
        <f t="shared" si="45"/>
        <v>0</v>
      </c>
      <c r="PT27" s="29">
        <f t="shared" si="45"/>
        <v>0</v>
      </c>
      <c r="PU27" s="29">
        <f t="shared" si="45"/>
        <v>0</v>
      </c>
      <c r="PV27" s="29">
        <f t="shared" si="45"/>
        <v>0</v>
      </c>
      <c r="PW27" s="29">
        <f t="shared" si="45"/>
        <v>0</v>
      </c>
      <c r="PX27" s="29">
        <f t="shared" si="45"/>
        <v>0</v>
      </c>
      <c r="PY27" s="29">
        <f t="shared" si="45"/>
        <v>0</v>
      </c>
      <c r="PZ27" s="29">
        <f t="shared" si="45"/>
        <v>0</v>
      </c>
      <c r="QA27" s="29">
        <f t="shared" si="45"/>
        <v>0</v>
      </c>
      <c r="QB27" s="29">
        <f t="shared" si="45"/>
        <v>0</v>
      </c>
      <c r="QC27" s="29">
        <f t="shared" si="45"/>
        <v>0</v>
      </c>
      <c r="QD27" s="29">
        <f t="shared" si="45"/>
        <v>0</v>
      </c>
      <c r="QE27" s="29">
        <f t="shared" si="45"/>
        <v>0</v>
      </c>
      <c r="QF27" s="29">
        <f t="shared" si="45"/>
        <v>0</v>
      </c>
      <c r="QG27" s="29">
        <f t="shared" si="45"/>
        <v>0</v>
      </c>
      <c r="QH27" s="29">
        <f t="shared" si="45"/>
        <v>0</v>
      </c>
      <c r="QI27" s="29">
        <f t="shared" si="45"/>
        <v>0</v>
      </c>
      <c r="QJ27" s="29">
        <f t="shared" si="45"/>
        <v>0</v>
      </c>
      <c r="QK27" s="29">
        <f t="shared" si="45"/>
        <v>0</v>
      </c>
      <c r="QL27" s="29">
        <f t="shared" si="45"/>
        <v>0</v>
      </c>
      <c r="QM27" s="29">
        <f t="shared" si="45"/>
        <v>0</v>
      </c>
      <c r="QN27" s="29">
        <f t="shared" si="45"/>
        <v>0</v>
      </c>
      <c r="QO27" s="29">
        <f t="shared" si="45"/>
        <v>0</v>
      </c>
      <c r="QP27" s="29">
        <f t="shared" si="45"/>
        <v>0</v>
      </c>
      <c r="QQ27" s="29">
        <f t="shared" si="45"/>
        <v>0</v>
      </c>
      <c r="QR27" s="29">
        <f t="shared" si="45"/>
        <v>0</v>
      </c>
      <c r="QS27" s="26">
        <f t="shared" si="15"/>
        <v>0</v>
      </c>
      <c r="QT27" s="26">
        <f t="shared" si="16"/>
        <v>0</v>
      </c>
      <c r="QU27" s="26">
        <f t="shared" si="17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505">
        <v>4.1000000000000003E-3</v>
      </c>
      <c r="ON28" s="6"/>
      <c r="OO28" s="6"/>
      <c r="OP28" s="6"/>
      <c r="OQ28" s="6"/>
      <c r="OR28" s="30">
        <f>MIN(NM28:OQ28)</f>
        <v>-4.8999999999999998E-3</v>
      </c>
      <c r="OS28" s="30">
        <f>AVERAGE(NM28:OQ28)</f>
        <v>6.2105263157894721E-4</v>
      </c>
      <c r="OT28" s="30">
        <f>MAX(NM28:OQ28)</f>
        <v>9.7999999999999997E-3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5"/>
        <v>0</v>
      </c>
      <c r="QT28" s="30" t="e">
        <f t="shared" si="16"/>
        <v>#DIV/0!</v>
      </c>
      <c r="QU28" s="30">
        <f t="shared" si="17"/>
        <v>0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505">
        <v>2.2000000000000001E-3</v>
      </c>
      <c r="ON29" s="6"/>
      <c r="OO29" s="6"/>
      <c r="OP29" s="6"/>
      <c r="OQ29" s="6"/>
      <c r="OR29" s="30">
        <f>MIN(NM29:OQ29)</f>
        <v>-4.4999999999999997E-3</v>
      </c>
      <c r="OS29" s="30">
        <f>AVERAGE(NM29:OQ29)</f>
        <v>-1.8421052631578948E-4</v>
      </c>
      <c r="OT29" s="30">
        <f>MAX(NM29:OQ29)</f>
        <v>5.8999999999999999E-3</v>
      </c>
      <c r="OV29" t="s">
        <v>62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5"/>
        <v>0</v>
      </c>
      <c r="QT29" s="30" t="e">
        <f t="shared" si="16"/>
        <v>#DIV/0!</v>
      </c>
      <c r="QU29" s="30">
        <f t="shared" si="17"/>
        <v>0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505">
        <v>1.1999999999999999E-3</v>
      </c>
      <c r="ON30" s="6"/>
      <c r="OO30" s="6"/>
      <c r="OP30" s="6"/>
      <c r="OQ30" s="6"/>
      <c r="OR30" s="30">
        <f>MIN(NM30:OQ30)</f>
        <v>-5.7000000000000002E-3</v>
      </c>
      <c r="OS30" s="30">
        <f>AVERAGE(NM30:OQ30)</f>
        <v>-8.1578947368421049E-4</v>
      </c>
      <c r="OT30" s="30">
        <f>MAX(NM30:OQ30)</f>
        <v>3.0000000000000001E-3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5"/>
        <v>0</v>
      </c>
      <c r="QT30" s="30" t="e">
        <f t="shared" si="16"/>
        <v>#DIV/0!</v>
      </c>
      <c r="QU30" s="30">
        <f t="shared" si="17"/>
        <v>0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46">SUM(AN6, -AN13, -AN19,AN24,AN28:AN30)</f>
        <v>0</v>
      </c>
      <c r="AO31" s="33">
        <f t="shared" si="46"/>
        <v>0</v>
      </c>
      <c r="AP31" s="33">
        <f>SUM(AP6, -AP13, -AP19,AP24,AP28:AP30)</f>
        <v>6.6999999999999994E-3</v>
      </c>
      <c r="AQ31" s="33">
        <f t="shared" si="46"/>
        <v>6.1999999999999989E-3</v>
      </c>
      <c r="AR31" s="33">
        <f t="shared" si="46"/>
        <v>-1.0800000000000001E-2</v>
      </c>
      <c r="AS31" s="33">
        <f t="shared" si="46"/>
        <v>3.8899999999999997E-2</v>
      </c>
      <c r="AT31" s="33">
        <f t="shared" si="46"/>
        <v>1.8499999999999999E-2</v>
      </c>
      <c r="AU31" s="33">
        <f t="shared" si="46"/>
        <v>0</v>
      </c>
      <c r="AV31" s="33">
        <f t="shared" si="46"/>
        <v>0</v>
      </c>
      <c r="AW31" s="33">
        <f t="shared" si="46"/>
        <v>-2.1500000000000002E-2</v>
      </c>
      <c r="AX31" s="33">
        <f t="shared" si="46"/>
        <v>1.8800000000000001E-2</v>
      </c>
      <c r="AY31" s="33">
        <f t="shared" si="46"/>
        <v>-1.7399999999999999E-2</v>
      </c>
      <c r="AZ31" s="33">
        <f t="shared" si="46"/>
        <v>2.6500000000000003E-2</v>
      </c>
      <c r="BA31" s="33">
        <f t="shared" si="46"/>
        <v>-7.0999999999999995E-3</v>
      </c>
      <c r="BB31" s="33">
        <f t="shared" si="46"/>
        <v>0</v>
      </c>
      <c r="BC31" s="33">
        <f t="shared" si="46"/>
        <v>0</v>
      </c>
      <c r="BD31" s="33">
        <f t="shared" si="46"/>
        <v>1E-3</v>
      </c>
      <c r="BE31" s="33">
        <f t="shared" si="46"/>
        <v>-4.19E-2</v>
      </c>
      <c r="BF31" s="33">
        <f t="shared" si="46"/>
        <v>9.0000000000000019E-4</v>
      </c>
      <c r="BG31" s="33">
        <f t="shared" si="46"/>
        <v>-3.4800000000000005E-2</v>
      </c>
      <c r="BH31" s="33">
        <f t="shared" si="46"/>
        <v>4.1200000000000001E-2</v>
      </c>
      <c r="BI31" s="33">
        <f t="shared" si="46"/>
        <v>0</v>
      </c>
      <c r="BJ31" s="33">
        <f t="shared" si="46"/>
        <v>0</v>
      </c>
      <c r="BK31" s="33">
        <f t="shared" si="46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47">SUM(CW6, -CW13, -CW19,CW24,CW28:CW30)</f>
        <v>2.0199999999999999E-2</v>
      </c>
      <c r="CX31" s="33">
        <f t="shared" si="47"/>
        <v>-8.9900000000000008E-2</v>
      </c>
      <c r="CY31" s="33">
        <f t="shared" si="47"/>
        <v>8.3999999999999995E-3</v>
      </c>
      <c r="CZ31" s="33">
        <f t="shared" si="47"/>
        <v>-1.6399999999999998E-2</v>
      </c>
      <c r="DA31" s="33">
        <f t="shared" si="47"/>
        <v>0</v>
      </c>
      <c r="DB31" s="33">
        <f t="shared" si="47"/>
        <v>0</v>
      </c>
      <c r="DC31" s="33">
        <f t="shared" si="47"/>
        <v>0</v>
      </c>
      <c r="DD31" s="33">
        <f t="shared" si="47"/>
        <v>2.35E-2</v>
      </c>
      <c r="DE31" s="33">
        <f t="shared" si="47"/>
        <v>3.599999999999999E-3</v>
      </c>
      <c r="DF31" s="33">
        <f t="shared" si="47"/>
        <v>4.7000000000000002E-3</v>
      </c>
      <c r="DG31" s="33">
        <f t="shared" si="47"/>
        <v>2.06E-2</v>
      </c>
      <c r="DH31" s="33">
        <f t="shared" si="47"/>
        <v>0</v>
      </c>
      <c r="DI31" s="33">
        <f t="shared" si="47"/>
        <v>0</v>
      </c>
      <c r="DJ31" s="33">
        <f t="shared" si="47"/>
        <v>-1.0200000000000001E-2</v>
      </c>
      <c r="DK31" s="33">
        <f t="shared" si="47"/>
        <v>9.5999999999999974E-3</v>
      </c>
      <c r="DL31" s="33">
        <f t="shared" si="47"/>
        <v>4.3E-3</v>
      </c>
      <c r="DM31" s="33">
        <f t="shared" si="47"/>
        <v>-5.8900000000000001E-2</v>
      </c>
      <c r="DN31" s="33">
        <f t="shared" si="47"/>
        <v>2.1299999999999999E-2</v>
      </c>
      <c r="DO31" s="33">
        <f t="shared" si="47"/>
        <v>0</v>
      </c>
      <c r="DP31" s="33">
        <f t="shared" si="47"/>
        <v>0</v>
      </c>
      <c r="DQ31" s="33">
        <f t="shared" si="47"/>
        <v>3.8600000000000002E-2</v>
      </c>
      <c r="DR31" s="33">
        <f t="shared" si="47"/>
        <v>-3.7999999999999987E-3</v>
      </c>
      <c r="DS31" s="33">
        <f t="shared" si="47"/>
        <v>-3.61E-2</v>
      </c>
      <c r="DT31" s="33">
        <f t="shared" si="47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48">SUM(FR6, -FR13, -FR19,FR24,FR28:FR30)</f>
        <v>8.5000000000000006E-3</v>
      </c>
      <c r="FS31" s="33">
        <f t="shared" si="48"/>
        <v>-4.2000000000000003E-2</v>
      </c>
      <c r="FT31" s="33">
        <f t="shared" si="48"/>
        <v>8.4999999999999989E-3</v>
      </c>
      <c r="FU31" s="33">
        <f t="shared" si="48"/>
        <v>1.5100000000000002E-2</v>
      </c>
      <c r="FV31" s="33">
        <f t="shared" si="48"/>
        <v>0</v>
      </c>
      <c r="FW31" s="33">
        <f t="shared" si="48"/>
        <v>0</v>
      </c>
      <c r="FX31" s="33">
        <f t="shared" si="48"/>
        <v>1.0400000000000001E-2</v>
      </c>
      <c r="FY31" s="33">
        <f t="shared" si="48"/>
        <v>3.0999999999999995E-3</v>
      </c>
      <c r="FZ31" s="33">
        <f t="shared" si="48"/>
        <v>-1.8900000000000004E-2</v>
      </c>
      <c r="GA31" s="33">
        <f t="shared" si="48"/>
        <v>-6.6E-3</v>
      </c>
      <c r="GB31" s="33">
        <f t="shared" si="48"/>
        <v>1.09E-2</v>
      </c>
      <c r="GC31" s="33">
        <f t="shared" si="48"/>
        <v>0</v>
      </c>
      <c r="GD31" s="33">
        <f t="shared" si="48"/>
        <v>0</v>
      </c>
      <c r="GE31" s="33">
        <f t="shared" si="48"/>
        <v>1.78E-2</v>
      </c>
      <c r="GF31" s="33">
        <f t="shared" si="48"/>
        <v>-2.1299999999999999E-2</v>
      </c>
      <c r="GG31" s="33">
        <f t="shared" si="48"/>
        <v>8.6999999999999994E-3</v>
      </c>
      <c r="GH31" s="33">
        <f t="shared" si="48"/>
        <v>1.2400000000000001E-2</v>
      </c>
      <c r="GI31" s="33">
        <f t="shared" si="48"/>
        <v>-3.4200000000000001E-2</v>
      </c>
      <c r="GJ31" s="33">
        <f t="shared" si="48"/>
        <v>0</v>
      </c>
      <c r="GK31" s="33">
        <f t="shared" si="48"/>
        <v>0</v>
      </c>
      <c r="GL31" s="33">
        <f t="shared" si="48"/>
        <v>2.3599999999999996E-2</v>
      </c>
      <c r="GM31" s="33">
        <f t="shared" si="48"/>
        <v>3.3000000000000002E-2</v>
      </c>
      <c r="GN31" s="33">
        <f t="shared" si="48"/>
        <v>-2.9100000000000004E-2</v>
      </c>
      <c r="GO31" s="33">
        <f t="shared" si="48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49">SUM(IP6, -IP13, -IP19,IP24,IP28:IP30)</f>
        <v>2E-3</v>
      </c>
      <c r="IQ31" s="33">
        <f t="shared" si="49"/>
        <v>0</v>
      </c>
      <c r="IR31" s="33">
        <f t="shared" si="49"/>
        <v>0</v>
      </c>
      <c r="IS31" s="33">
        <f t="shared" si="49"/>
        <v>5.4999999999999997E-3</v>
      </c>
      <c r="IT31" s="33">
        <f t="shared" si="49"/>
        <v>-1.3000000000000002E-3</v>
      </c>
      <c r="IU31" s="33">
        <f t="shared" si="49"/>
        <v>3.9100000000000003E-2</v>
      </c>
      <c r="IV31" s="33">
        <f t="shared" si="49"/>
        <v>-2.5099999999999997E-2</v>
      </c>
      <c r="IW31" s="33">
        <f t="shared" si="49"/>
        <v>3.6399999999999995E-2</v>
      </c>
      <c r="IX31" s="33">
        <f t="shared" si="49"/>
        <v>0</v>
      </c>
      <c r="IY31" s="33">
        <f t="shared" si="49"/>
        <v>0</v>
      </c>
      <c r="IZ31" s="33">
        <f t="shared" si="49"/>
        <v>2.9000000000000002E-3</v>
      </c>
      <c r="JA31" s="33">
        <f t="shared" si="49"/>
        <v>9.6999999999999986E-3</v>
      </c>
      <c r="JB31" s="33">
        <f t="shared" si="49"/>
        <v>1.04E-2</v>
      </c>
      <c r="JC31" s="33">
        <f t="shared" si="49"/>
        <v>-4.6999999999999984E-3</v>
      </c>
      <c r="JD31" s="33">
        <f t="shared" si="49"/>
        <v>-1.6999999999999999E-3</v>
      </c>
      <c r="JE31" s="33">
        <f t="shared" si="49"/>
        <v>0</v>
      </c>
      <c r="JF31" s="33">
        <f t="shared" si="49"/>
        <v>0</v>
      </c>
      <c r="JG31" s="33">
        <f t="shared" si="49"/>
        <v>-1.6300000000000002E-2</v>
      </c>
      <c r="JH31" s="33">
        <f t="shared" si="49"/>
        <v>-1.2800000000000001E-2</v>
      </c>
      <c r="JI31" s="33">
        <f t="shared" si="49"/>
        <v>-6.1400000000000003E-2</v>
      </c>
      <c r="JJ31" s="33">
        <f t="shared" si="49"/>
        <v>-3.7000000000000006E-3</v>
      </c>
      <c r="JK31" s="33">
        <f t="shared" si="49"/>
        <v>1.84E-2</v>
      </c>
      <c r="JL31" s="33">
        <f t="shared" si="49"/>
        <v>0</v>
      </c>
      <c r="JM31" s="33">
        <f t="shared" si="49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0">SUM(LD6, -LD13, -LD19,LD24,LD28,LD29,LD30)</f>
        <v>-2.2099999999999998E-2</v>
      </c>
      <c r="LE31" s="33">
        <f t="shared" si="50"/>
        <v>-5.6000000000000008E-3</v>
      </c>
      <c r="LF31" s="33">
        <f t="shared" si="50"/>
        <v>-3.7000000000000006E-3</v>
      </c>
      <c r="LG31" s="33">
        <f t="shared" si="50"/>
        <v>0</v>
      </c>
      <c r="LH31" s="33">
        <f t="shared" si="50"/>
        <v>0</v>
      </c>
      <c r="LI31" s="33">
        <f t="shared" si="50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51">SUM(LY6, -LY13, -LY19,LY24,LY28,LY29,LY30)</f>
        <v>3.8E-3</v>
      </c>
      <c r="LZ31" s="33">
        <f t="shared" si="51"/>
        <v>-6.9999999999999923E-4</v>
      </c>
      <c r="MA31" s="33">
        <f t="shared" si="51"/>
        <v>1.06E-2</v>
      </c>
      <c r="MB31" s="33">
        <f t="shared" si="51"/>
        <v>0</v>
      </c>
      <c r="MC31" s="33">
        <f t="shared" si="51"/>
        <v>0</v>
      </c>
      <c r="MD31" s="33">
        <f t="shared" si="51"/>
        <v>-1.9999999999999998E-4</v>
      </c>
      <c r="ME31" s="33">
        <f t="shared" si="51"/>
        <v>1.5499999999999998E-2</v>
      </c>
      <c r="MF31" s="33">
        <f t="shared" si="51"/>
        <v>8.0999999999999996E-3</v>
      </c>
      <c r="MG31" s="33">
        <f t="shared" si="51"/>
        <v>-4.8999999999999998E-3</v>
      </c>
      <c r="MH31" s="33">
        <f t="shared" si="51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8.0999999999999996E-3</v>
      </c>
      <c r="NP31" s="33">
        <f>SUM(NP6, -NP13, -NP19,NP24,NP28,NP29,NP30)</f>
        <v>7.1999999999999998E-3</v>
      </c>
      <c r="NQ31" s="33">
        <f>SUM(NQ6, -NQ13, -NQ19,NQ24,NQ28,NQ29,NQ30)</f>
        <v>-1.2799999999999999E-2</v>
      </c>
      <c r="NR31" s="33">
        <f>SUM(NR6, -NR13, -NR19,NR24,NR28,NR29,NR30)</f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>SUM(OH6, -OH13, -OH19,OH24,OH28,OH29,OH30)</f>
        <v>0</v>
      </c>
      <c r="OI31" s="33">
        <f>SUM(OI6, -OI13, -OI19,OI24,OI28,OI29,OI30)</f>
        <v>0</v>
      </c>
      <c r="OJ31" s="33">
        <f>SUM(OJ6, -OJ13, -OJ19,OJ24,OJ28,OJ29,OJ30)</f>
        <v>2.1500000000000002E-2</v>
      </c>
      <c r="OK31" s="33">
        <f>SUM(OK6, -OK13, -OK19,OK24,OK28,OK29,OK30)</f>
        <v>4.9000000000000016E-3</v>
      </c>
      <c r="OL31" s="33">
        <f>SUM(OL6, -OL13, -OL19,OL24,OL28,OL29,OL30)</f>
        <v>2.3900000000000001E-2</v>
      </c>
      <c r="OM31" s="33">
        <f>SUM(OM6, -OM13, -OM19,OM24,OM28,OM29,OM30)</f>
        <v>1.4700000000000001E-2</v>
      </c>
      <c r="ON31" s="33">
        <f>SUM(ON6, -ON13, -ON19,ON24,ON28,ON29,ON30)</f>
        <v>0</v>
      </c>
      <c r="OO31" s="33">
        <f>SUM(OO6, -OO13, -OO19,OO24,OO28,OO29,OO30)</f>
        <v>0</v>
      </c>
      <c r="OP31" s="33">
        <f>SUM(OP6, -OP13, -OP19,OP24,OP28,OP29,OP30)</f>
        <v>0</v>
      </c>
      <c r="OQ31" s="33">
        <f>SUM(OQ6, -OQ13, -OQ19,OQ24,OQ28,OQ29,OQ30)</f>
        <v>0</v>
      </c>
      <c r="OR31" s="30">
        <f>MIN(NM31:OQ31)</f>
        <v>-2.0399999999999998E-2</v>
      </c>
      <c r="OS31" s="30">
        <f>AVERAGE(NM31:OQ31)</f>
        <v>-6.9999999999999913E-4</v>
      </c>
      <c r="OT31" s="30">
        <f>MAX(NM31:OQ31)</f>
        <v>2.3900000000000001E-2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52">SUM(PN6, -PN13, -PN19,PN24,PN28,PN29,PN30)</f>
        <v>0</v>
      </c>
      <c r="PO31" s="33">
        <f t="shared" si="52"/>
        <v>0</v>
      </c>
      <c r="PP31" s="33">
        <f t="shared" si="52"/>
        <v>0</v>
      </c>
      <c r="PQ31" s="33">
        <f t="shared" si="52"/>
        <v>0</v>
      </c>
      <c r="PR31" s="33">
        <f t="shared" si="52"/>
        <v>0</v>
      </c>
      <c r="PS31" s="33">
        <f t="shared" si="52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53">SUM(QI6, -QI13, -QI19,QI24,QI28,QI29,QI30)</f>
        <v>0</v>
      </c>
      <c r="QJ31" s="33">
        <f t="shared" si="53"/>
        <v>0</v>
      </c>
      <c r="QK31" s="33">
        <f t="shared" si="53"/>
        <v>0</v>
      </c>
      <c r="QL31" s="33">
        <f t="shared" si="53"/>
        <v>0</v>
      </c>
      <c r="QM31" s="33">
        <f t="shared" si="53"/>
        <v>0</v>
      </c>
      <c r="QN31" s="33">
        <f t="shared" si="53"/>
        <v>0</v>
      </c>
      <c r="QO31" s="33">
        <f t="shared" si="53"/>
        <v>0</v>
      </c>
      <c r="QP31" s="33">
        <f t="shared" si="53"/>
        <v>0</v>
      </c>
      <c r="QQ31" s="33">
        <f t="shared" si="53"/>
        <v>0</v>
      </c>
      <c r="QR31" s="33">
        <f t="shared" si="53"/>
        <v>0</v>
      </c>
      <c r="QS31" s="30">
        <f t="shared" si="15"/>
        <v>0</v>
      </c>
      <c r="QT31" s="30">
        <f t="shared" si="16"/>
        <v>0</v>
      </c>
      <c r="QU31" s="30">
        <f t="shared" si="17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505">
        <v>2.3999999999999998E-3</v>
      </c>
      <c r="ON32" s="6"/>
      <c r="OO32" s="6"/>
      <c r="OP32" s="6"/>
      <c r="OQ32" s="6"/>
      <c r="OR32" s="34">
        <f>MIN(NM32:OQ32)</f>
        <v>-9.7999999999999997E-3</v>
      </c>
      <c r="OS32" s="34">
        <f>AVERAGE(NM32:OQ32)</f>
        <v>1.0842105263157893E-3</v>
      </c>
      <c r="OT32" s="34">
        <f>MAX(NM32:OQ32)</f>
        <v>1.18E-2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5"/>
        <v>0</v>
      </c>
      <c r="QT32" s="34" t="e">
        <f t="shared" si="16"/>
        <v>#DIV/0!</v>
      </c>
      <c r="QU32" s="34">
        <f t="shared" si="17"/>
        <v>0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505">
        <v>-5.9999999999999995E-4</v>
      </c>
      <c r="ON33" s="6"/>
      <c r="OO33" s="6"/>
      <c r="OP33" s="6"/>
      <c r="OQ33" s="6"/>
      <c r="OR33" s="34">
        <f>MIN(NM33:OQ33)</f>
        <v>-8.3000000000000001E-3</v>
      </c>
      <c r="OS33" s="34">
        <f>AVERAGE(NM33:OQ33)</f>
        <v>-1.7368421052631569E-4</v>
      </c>
      <c r="OT33" s="34">
        <f>MAX(NM33:OQ33)</f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5"/>
        <v>0</v>
      </c>
      <c r="QT33" s="34" t="e">
        <f t="shared" si="16"/>
        <v>#DIV/0!</v>
      </c>
      <c r="QU33" s="34">
        <f t="shared" si="17"/>
        <v>0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54">SUM(AN7, -AN14, -AN20,AN25, -AN29,AN32:AN33)</f>
        <v>0</v>
      </c>
      <c r="AO34" s="37">
        <f t="shared" si="54"/>
        <v>0</v>
      </c>
      <c r="AP34" s="37">
        <f>SUM(AP7, -AP14, -AP20,AP25, -AP29,AP32:AP33)</f>
        <v>-6.4999999999999988E-3</v>
      </c>
      <c r="AQ34" s="37">
        <f t="shared" si="54"/>
        <v>-2.1100000000000001E-2</v>
      </c>
      <c r="AR34" s="37">
        <f t="shared" si="54"/>
        <v>3.4500000000000003E-2</v>
      </c>
      <c r="AS34" s="37">
        <f>SUM(AS7, -AS14, -AS20,AS25, -AS29,AS32:AS33)</f>
        <v>1.24E-2</v>
      </c>
      <c r="AT34" s="37">
        <f t="shared" si="54"/>
        <v>5.1799999999999999E-2</v>
      </c>
      <c r="AU34" s="37">
        <f t="shared" si="54"/>
        <v>0</v>
      </c>
      <c r="AV34" s="37">
        <f t="shared" si="54"/>
        <v>0</v>
      </c>
      <c r="AW34" s="37">
        <f t="shared" si="54"/>
        <v>-1.9099999999999999E-2</v>
      </c>
      <c r="AX34" s="37">
        <f t="shared" si="54"/>
        <v>6.7000000000000011E-3</v>
      </c>
      <c r="AY34" s="37">
        <f t="shared" si="54"/>
        <v>-2.9300000000000003E-2</v>
      </c>
      <c r="AZ34" s="37">
        <f t="shared" si="54"/>
        <v>-2.0300000000000002E-2</v>
      </c>
      <c r="BA34" s="37">
        <f t="shared" si="54"/>
        <v>-2.8E-3</v>
      </c>
      <c r="BB34" s="37">
        <f t="shared" si="54"/>
        <v>0</v>
      </c>
      <c r="BC34" s="37">
        <f t="shared" si="54"/>
        <v>0</v>
      </c>
      <c r="BD34" s="37">
        <f t="shared" si="54"/>
        <v>-8.6999999999999994E-3</v>
      </c>
      <c r="BE34" s="37">
        <f t="shared" si="54"/>
        <v>1.0699999999999998E-2</v>
      </c>
      <c r="BF34" s="37">
        <f t="shared" si="54"/>
        <v>2.5899999999999999E-2</v>
      </c>
      <c r="BG34" s="37">
        <f t="shared" si="54"/>
        <v>-1.0600000000000002E-2</v>
      </c>
      <c r="BH34" s="37">
        <f t="shared" si="54"/>
        <v>3.27E-2</v>
      </c>
      <c r="BI34" s="37">
        <f t="shared" si="54"/>
        <v>0</v>
      </c>
      <c r="BJ34" s="37">
        <f t="shared" si="54"/>
        <v>0</v>
      </c>
      <c r="BK34" s="37">
        <f t="shared" si="54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55">SUM(CS7, -CS14, -CS20,CS25, -CS29,CS32:CS33)</f>
        <v>-1.2300000000000002E-2</v>
      </c>
      <c r="CT34" s="37">
        <f t="shared" si="55"/>
        <v>0</v>
      </c>
      <c r="CU34" s="37">
        <f t="shared" si="55"/>
        <v>0</v>
      </c>
      <c r="CV34" s="37">
        <f t="shared" si="55"/>
        <v>5.8000000000000005E-3</v>
      </c>
      <c r="CW34" s="37">
        <f t="shared" si="55"/>
        <v>2.1400000000000002E-2</v>
      </c>
      <c r="CX34" s="37">
        <f t="shared" si="55"/>
        <v>-9.4200000000000006E-2</v>
      </c>
      <c r="CY34" s="37">
        <f t="shared" si="55"/>
        <v>-1.9800000000000002E-2</v>
      </c>
      <c r="CZ34" s="37">
        <f t="shared" si="55"/>
        <v>-3.0999999999999999E-3</v>
      </c>
      <c r="DA34" s="37">
        <f t="shared" si="55"/>
        <v>0</v>
      </c>
      <c r="DB34" s="37">
        <f t="shared" si="55"/>
        <v>0</v>
      </c>
      <c r="DC34" s="37">
        <f t="shared" si="55"/>
        <v>1.3900000000000001E-2</v>
      </c>
      <c r="DD34" s="37">
        <f t="shared" si="55"/>
        <v>-9.1999999999999998E-3</v>
      </c>
      <c r="DE34" s="37">
        <f t="shared" si="55"/>
        <v>8.09E-2</v>
      </c>
      <c r="DF34" s="37">
        <f t="shared" si="55"/>
        <v>3.4199999999999994E-2</v>
      </c>
      <c r="DG34" s="37">
        <f t="shared" si="55"/>
        <v>1.09E-2</v>
      </c>
      <c r="DH34" s="37">
        <f t="shared" si="55"/>
        <v>0</v>
      </c>
      <c r="DI34" s="37">
        <f t="shared" si="55"/>
        <v>0</v>
      </c>
      <c r="DJ34" s="37">
        <f t="shared" si="55"/>
        <v>-1.84E-2</v>
      </c>
      <c r="DK34" s="37">
        <f t="shared" si="55"/>
        <v>1.1300000000000001E-2</v>
      </c>
      <c r="DL34" s="37">
        <f t="shared" si="55"/>
        <v>-2.6799999999999997E-2</v>
      </c>
      <c r="DM34" s="37">
        <f t="shared" si="55"/>
        <v>-3.8199999999999998E-2</v>
      </c>
      <c r="DN34" s="37">
        <f t="shared" si="55"/>
        <v>3.2500000000000001E-2</v>
      </c>
      <c r="DO34" s="37">
        <f t="shared" si="55"/>
        <v>0</v>
      </c>
      <c r="DP34" s="37">
        <f t="shared" si="55"/>
        <v>0</v>
      </c>
      <c r="DQ34" s="37">
        <f t="shared" si="55"/>
        <v>3.6899999999999995E-2</v>
      </c>
      <c r="DR34" s="37">
        <f t="shared" si="55"/>
        <v>-1.5700000000000002E-2</v>
      </c>
      <c r="DS34" s="37">
        <f t="shared" si="55"/>
        <v>-3.6600000000000001E-2</v>
      </c>
      <c r="DT34" s="37">
        <f t="shared" si="55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56">SUM(FN7, -FN14, -FN20,FN25, -FN29,FN32:FN33)</f>
        <v>1.2699999999999999E-2</v>
      </c>
      <c r="FO34" s="37">
        <f t="shared" si="56"/>
        <v>0</v>
      </c>
      <c r="FP34" s="37">
        <f t="shared" si="56"/>
        <v>0</v>
      </c>
      <c r="FQ34" s="37">
        <f t="shared" si="56"/>
        <v>3.0400000000000003E-2</v>
      </c>
      <c r="FR34" s="37">
        <f t="shared" si="56"/>
        <v>-8.3000000000000001E-3</v>
      </c>
      <c r="FS34" s="37">
        <f t="shared" si="56"/>
        <v>-1.4799999999999995E-2</v>
      </c>
      <c r="FT34" s="37">
        <f t="shared" si="56"/>
        <v>1.0800000000000002E-2</v>
      </c>
      <c r="FU34" s="37">
        <f t="shared" si="56"/>
        <v>3.9799999999999995E-2</v>
      </c>
      <c r="FV34" s="37">
        <f t="shared" si="56"/>
        <v>0</v>
      </c>
      <c r="FW34" s="37">
        <f t="shared" si="56"/>
        <v>0</v>
      </c>
      <c r="FX34" s="37">
        <f t="shared" si="56"/>
        <v>1.4799999999999999E-2</v>
      </c>
      <c r="FY34" s="37">
        <f t="shared" si="56"/>
        <v>2.69E-2</v>
      </c>
      <c r="FZ34" s="37">
        <f t="shared" si="56"/>
        <v>-4.0599999999999997E-2</v>
      </c>
      <c r="GA34" s="37">
        <f t="shared" si="56"/>
        <v>-1.21E-2</v>
      </c>
      <c r="GB34" s="37">
        <f t="shared" si="56"/>
        <v>1.3999999999999999E-2</v>
      </c>
      <c r="GC34" s="37">
        <f t="shared" si="56"/>
        <v>0</v>
      </c>
      <c r="GD34" s="37">
        <f t="shared" si="56"/>
        <v>0</v>
      </c>
      <c r="GE34" s="37">
        <f t="shared" si="56"/>
        <v>5.8000000000000005E-3</v>
      </c>
      <c r="GF34" s="37">
        <f t="shared" si="56"/>
        <v>-2.5999999999999999E-3</v>
      </c>
      <c r="GG34" s="37">
        <f t="shared" si="56"/>
        <v>8.7999999999999988E-3</v>
      </c>
      <c r="GH34" s="37">
        <f t="shared" si="56"/>
        <v>9.6000000000000009E-3</v>
      </c>
      <c r="GI34" s="37">
        <f t="shared" si="56"/>
        <v>8.0000000000000036E-4</v>
      </c>
      <c r="GJ34" s="37">
        <f t="shared" si="56"/>
        <v>0</v>
      </c>
      <c r="GK34" s="37">
        <f t="shared" si="56"/>
        <v>0</v>
      </c>
      <c r="GL34" s="37">
        <f t="shared" si="56"/>
        <v>2.8199999999999999E-2</v>
      </c>
      <c r="GM34" s="37">
        <f t="shared" si="56"/>
        <v>5.0999999999999995E-3</v>
      </c>
      <c r="GN34" s="37">
        <f t="shared" si="56"/>
        <v>-0.1031</v>
      </c>
      <c r="GO34" s="37">
        <f t="shared" si="56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57">SUM(IL7, -IL14, -IL20,IL25, -IL29,IL32:IL33)</f>
        <v>-1.5999999999999994E-3</v>
      </c>
      <c r="IM34" s="37">
        <f t="shared" si="57"/>
        <v>-4.4900000000000002E-2</v>
      </c>
      <c r="IN34" s="37">
        <f t="shared" si="57"/>
        <v>1.3999999999999999E-2</v>
      </c>
      <c r="IO34" s="37">
        <f t="shared" si="57"/>
        <v>-1.5599999999999999E-2</v>
      </c>
      <c r="IP34" s="37">
        <f t="shared" si="57"/>
        <v>-1.6399999999999998E-2</v>
      </c>
      <c r="IQ34" s="37">
        <f t="shared" si="57"/>
        <v>0</v>
      </c>
      <c r="IR34" s="37">
        <f t="shared" si="57"/>
        <v>0</v>
      </c>
      <c r="IS34" s="37">
        <f t="shared" si="57"/>
        <v>-8.0000000000000002E-3</v>
      </c>
      <c r="IT34" s="37">
        <f t="shared" si="57"/>
        <v>1.9E-3</v>
      </c>
      <c r="IU34" s="37">
        <f t="shared" si="57"/>
        <v>1.0200000000000001E-2</v>
      </c>
      <c r="IV34" s="37">
        <f t="shared" si="57"/>
        <v>-1.5999999999999997E-2</v>
      </c>
      <c r="IW34" s="37">
        <f t="shared" si="57"/>
        <v>2.1700000000000001E-2</v>
      </c>
      <c r="IX34" s="37">
        <f t="shared" si="57"/>
        <v>0</v>
      </c>
      <c r="IY34" s="37">
        <f t="shared" si="57"/>
        <v>0</v>
      </c>
      <c r="IZ34" s="37">
        <f t="shared" si="57"/>
        <v>2.7000000000000001E-3</v>
      </c>
      <c r="JA34" s="37">
        <f t="shared" si="57"/>
        <v>6.2999999999999992E-3</v>
      </c>
      <c r="JB34" s="37">
        <f t="shared" si="57"/>
        <v>-3.7799999999999993E-2</v>
      </c>
      <c r="JC34" s="37">
        <f t="shared" si="57"/>
        <v>-2.5800000000000003E-2</v>
      </c>
      <c r="JD34" s="37">
        <f t="shared" si="57"/>
        <v>5.0000000000000001E-3</v>
      </c>
      <c r="JE34" s="37">
        <f t="shared" si="57"/>
        <v>0</v>
      </c>
      <c r="JF34" s="37">
        <f t="shared" si="57"/>
        <v>0</v>
      </c>
      <c r="JG34" s="37">
        <f t="shared" si="57"/>
        <v>-1.0999999999999999E-2</v>
      </c>
      <c r="JH34" s="37">
        <f t="shared" si="57"/>
        <v>-2.9999999999999996E-3</v>
      </c>
      <c r="JI34" s="37">
        <f t="shared" si="57"/>
        <v>-4.2900000000000001E-2</v>
      </c>
      <c r="JJ34" s="37">
        <f t="shared" si="57"/>
        <v>3.3099999999999997E-2</v>
      </c>
      <c r="JK34" s="37">
        <f t="shared" si="57"/>
        <v>2.8400000000000002E-2</v>
      </c>
      <c r="JL34" s="37">
        <f t="shared" si="57"/>
        <v>0</v>
      </c>
      <c r="JM34" s="37">
        <f t="shared" si="57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58">SUM(LD7, -LD14, -LD20,LD25, -LD29,LD32,LD33)</f>
        <v>-4.9299999999999997E-2</v>
      </c>
      <c r="LE34" s="37">
        <f t="shared" si="58"/>
        <v>4.2000000000000006E-3</v>
      </c>
      <c r="LF34" s="37">
        <f t="shared" si="58"/>
        <v>1.0000000000000002E-3</v>
      </c>
      <c r="LG34" s="37">
        <f t="shared" si="58"/>
        <v>0</v>
      </c>
      <c r="LH34" s="37">
        <f t="shared" si="58"/>
        <v>0</v>
      </c>
      <c r="LI34" s="37">
        <f t="shared" si="58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59">SUM(LY7, -LY14, -LY20,LY25, -LY29,LY32,LY33)</f>
        <v>-8.0999999999999996E-3</v>
      </c>
      <c r="LZ34" s="37">
        <f t="shared" si="59"/>
        <v>1.06E-2</v>
      </c>
      <c r="MA34" s="37">
        <f t="shared" si="59"/>
        <v>1.6500000000000001E-2</v>
      </c>
      <c r="MB34" s="37">
        <f t="shared" si="59"/>
        <v>0</v>
      </c>
      <c r="MC34" s="37">
        <f t="shared" si="59"/>
        <v>0</v>
      </c>
      <c r="MD34" s="37">
        <f t="shared" si="59"/>
        <v>5.9999999999999984E-4</v>
      </c>
      <c r="ME34" s="37">
        <f t="shared" si="59"/>
        <v>8.5000000000000006E-3</v>
      </c>
      <c r="MF34" s="37">
        <f t="shared" si="59"/>
        <v>-2.23E-2</v>
      </c>
      <c r="MG34" s="37">
        <f t="shared" si="59"/>
        <v>-2.3E-3</v>
      </c>
      <c r="MH34" s="37">
        <f t="shared" si="59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3.5799999999999998E-2</v>
      </c>
      <c r="NP34" s="37">
        <f>SUM(NP7, -NP14, -NP20,NP25, -NP29,NP32,NP33)</f>
        <v>5.4000000000000003E-3</v>
      </c>
      <c r="NQ34" s="37">
        <f>SUM(NQ7, -NQ14, -NQ20,NQ25, -NQ29,NQ32,NQ33)</f>
        <v>2.3499999999999997E-2</v>
      </c>
      <c r="NR34" s="37">
        <f>SUM(NR7, -NR14, -NR20,NR25, -NR29,NR32,NR33)</f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>SUM(OH7, -OH14, -OH20,OH25, -OH29,OH32,OH33)</f>
        <v>0</v>
      </c>
      <c r="OI34" s="37">
        <f>SUM(OI7, -OI14, -OI20,OI25, -OI29,OI32,OI33)</f>
        <v>0</v>
      </c>
      <c r="OJ34" s="37">
        <f>SUM(OJ7, -OJ14, -OJ20,OJ25, -OJ29,OJ32,OJ33)</f>
        <v>1.52E-2</v>
      </c>
      <c r="OK34" s="37">
        <f>SUM(OK7, -OK14, -OK20,OK25, -OK29,OK32,OK33)</f>
        <v>3.0300000000000004E-2</v>
      </c>
      <c r="OL34" s="37">
        <f>SUM(OL7, -OL14, -OL20,OL25, -OL29,OL32,OL33)</f>
        <v>4.3000000000000003E-2</v>
      </c>
      <c r="OM34" s="37">
        <f>SUM(OM7, -OM14, -OM20,OM25, -OM29,OM32,OM33)</f>
        <v>3.9999999999999964E-4</v>
      </c>
      <c r="ON34" s="37">
        <f>SUM(ON7, -ON14, -ON20,ON25, -ON29,ON32,ON33)</f>
        <v>0</v>
      </c>
      <c r="OO34" s="37">
        <f>SUM(OO7, -OO14, -OO20,OO25, -OO29,OO32,OO33)</f>
        <v>0</v>
      </c>
      <c r="OP34" s="37">
        <f>SUM(OP7, -OP14, -OP20,OP25, -OP29,OP32,OP33)</f>
        <v>0</v>
      </c>
      <c r="OQ34" s="37">
        <f>SUM(OQ7, -OQ14, -OQ20,OQ25, -OQ29,OQ32,OQ33)</f>
        <v>0</v>
      </c>
      <c r="OR34" s="34">
        <f>MIN(NM34:OQ34)</f>
        <v>-4.8799999999999996E-2</v>
      </c>
      <c r="OS34" s="34">
        <f>AVERAGE(NM34:OQ34)</f>
        <v>1.8709677419354843E-3</v>
      </c>
      <c r="OT34" s="34">
        <f>MAX(NM34:OQ34)</f>
        <v>4.3000000000000003E-2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60">SUM(PN7, -PN14, -PN20,PN25, -PN29,PN32,PN33)</f>
        <v>0</v>
      </c>
      <c r="PO34" s="37">
        <f t="shared" si="60"/>
        <v>0</v>
      </c>
      <c r="PP34" s="37">
        <f t="shared" si="60"/>
        <v>0</v>
      </c>
      <c r="PQ34" s="37">
        <f t="shared" si="60"/>
        <v>0</v>
      </c>
      <c r="PR34" s="37">
        <f t="shared" si="60"/>
        <v>0</v>
      </c>
      <c r="PS34" s="37">
        <f t="shared" si="60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61">SUM(QI7, -QI14, -QI20,QI25, -QI29,QI32,QI33)</f>
        <v>0</v>
      </c>
      <c r="QJ34" s="37">
        <f t="shared" si="61"/>
        <v>0</v>
      </c>
      <c r="QK34" s="37">
        <f t="shared" si="61"/>
        <v>0</v>
      </c>
      <c r="QL34" s="37">
        <f t="shared" si="61"/>
        <v>0</v>
      </c>
      <c r="QM34" s="37">
        <f t="shared" si="61"/>
        <v>0</v>
      </c>
      <c r="QN34" s="37">
        <f t="shared" si="61"/>
        <v>0</v>
      </c>
      <c r="QO34" s="37">
        <f t="shared" si="61"/>
        <v>0</v>
      </c>
      <c r="QP34" s="37">
        <f t="shared" si="61"/>
        <v>0</v>
      </c>
      <c r="QQ34" s="37">
        <f t="shared" si="61"/>
        <v>0</v>
      </c>
      <c r="QR34" s="37">
        <f t="shared" si="61"/>
        <v>0</v>
      </c>
      <c r="QS34" s="34">
        <f t="shared" si="15"/>
        <v>0</v>
      </c>
      <c r="QT34" s="34">
        <f t="shared" si="16"/>
        <v>0</v>
      </c>
      <c r="QU34" s="34">
        <f t="shared" si="17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505">
        <v>3.0000000000000001E-3</v>
      </c>
      <c r="ON35" s="6"/>
      <c r="OO35" s="6"/>
      <c r="OP35" s="6"/>
      <c r="OQ35" s="6"/>
      <c r="OR35" s="40">
        <f>MIN(NM35:OQ35)</f>
        <v>-4.7000000000000002E-3</v>
      </c>
      <c r="OS35" s="40">
        <f>AVERAGE(NM35:OQ35)</f>
        <v>1.4736842105263161E-3</v>
      </c>
      <c r="OT35" s="40">
        <f>MAX(NM35:OQ35)</f>
        <v>9.2999999999999992E-3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5"/>
        <v>0</v>
      </c>
      <c r="QT35" s="40" t="e">
        <f t="shared" si="16"/>
        <v>#DIV/0!</v>
      </c>
      <c r="QU35" s="40">
        <f t="shared" si="17"/>
        <v>0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62">SUM( -AN8, -AN15, -AN21,AN26, -AN30, -AN33,AN35)</f>
        <v>0</v>
      </c>
      <c r="AO36" s="43">
        <f t="shared" si="62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62"/>
        <v>3.6999999999999993E-3</v>
      </c>
      <c r="AT36" s="43">
        <f t="shared" si="62"/>
        <v>-3.2800000000000003E-2</v>
      </c>
      <c r="AU36" s="43">
        <f t="shared" si="62"/>
        <v>0</v>
      </c>
      <c r="AV36" s="43">
        <f t="shared" si="62"/>
        <v>0</v>
      </c>
      <c r="AW36" s="43">
        <f t="shared" si="62"/>
        <v>-9.4999999999999998E-3</v>
      </c>
      <c r="AX36" s="43">
        <f t="shared" si="62"/>
        <v>2.5500000000000002E-2</v>
      </c>
      <c r="AY36" s="43">
        <f t="shared" si="62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63">SUM( -BB8, -BB15, -BB21,BB26, -BB30, -BB33,BB35)</f>
        <v>0</v>
      </c>
      <c r="BC36" s="43">
        <f t="shared" si="63"/>
        <v>0</v>
      </c>
      <c r="BD36" s="43">
        <f t="shared" si="63"/>
        <v>-1.61E-2</v>
      </c>
      <c r="BE36" s="43">
        <f t="shared" si="63"/>
        <v>-3.4100000000000005E-2</v>
      </c>
      <c r="BF36" s="43">
        <f t="shared" si="63"/>
        <v>-1.5699999999999999E-2</v>
      </c>
      <c r="BG36" s="43">
        <f t="shared" si="63"/>
        <v>1.3600000000000001E-2</v>
      </c>
      <c r="BH36" s="43">
        <f t="shared" si="63"/>
        <v>2.07E-2</v>
      </c>
      <c r="BI36" s="43">
        <f t="shared" si="63"/>
        <v>0</v>
      </c>
      <c r="BJ36" s="43">
        <f t="shared" si="63"/>
        <v>0</v>
      </c>
      <c r="BK36" s="43">
        <f t="shared" si="63"/>
        <v>-2.0499999999999997E-2</v>
      </c>
      <c r="BL36" s="43">
        <f t="shared" si="63"/>
        <v>5.8999999999999981E-3</v>
      </c>
      <c r="BM36" s="43">
        <f t="shared" si="63"/>
        <v>2.6600000000000002E-2</v>
      </c>
      <c r="BN36" s="43">
        <f t="shared" si="63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64">SUM( -CS8, -CS15, -CS21,CS26, -CS30, -CS33,CS35)</f>
        <v>3.0799999999999998E-2</v>
      </c>
      <c r="CT36" s="43">
        <f t="shared" si="64"/>
        <v>0</v>
      </c>
      <c r="CU36" s="43">
        <f t="shared" si="64"/>
        <v>0</v>
      </c>
      <c r="CV36" s="43">
        <f t="shared" si="64"/>
        <v>7.1000000000000004E-3</v>
      </c>
      <c r="CW36" s="43">
        <f t="shared" si="64"/>
        <v>-8.9999999999999965E-4</v>
      </c>
      <c r="CX36" s="43">
        <f t="shared" si="64"/>
        <v>-4.6000000000000008E-3</v>
      </c>
      <c r="CY36" s="43">
        <f t="shared" si="64"/>
        <v>-4.5800000000000007E-2</v>
      </c>
      <c r="CZ36" s="43">
        <f t="shared" si="64"/>
        <v>2.1899999999999999E-2</v>
      </c>
      <c r="DA36" s="43">
        <f t="shared" si="64"/>
        <v>0</v>
      </c>
      <c r="DB36" s="43">
        <f t="shared" si="64"/>
        <v>0</v>
      </c>
      <c r="DC36" s="43">
        <f t="shared" si="64"/>
        <v>1.0800000000000001E-2</v>
      </c>
      <c r="DD36" s="43">
        <f t="shared" si="64"/>
        <v>2.4599999999999997E-2</v>
      </c>
      <c r="DE36" s="43">
        <f t="shared" si="64"/>
        <v>-2.6999999999999997E-3</v>
      </c>
      <c r="DF36" s="43">
        <f t="shared" si="64"/>
        <v>-3.7499999999999999E-2</v>
      </c>
      <c r="DG36" s="43">
        <f t="shared" si="64"/>
        <v>8.8999999999999999E-3</v>
      </c>
      <c r="DH36" s="43">
        <f t="shared" si="64"/>
        <v>0</v>
      </c>
      <c r="DI36" s="43">
        <f t="shared" si="64"/>
        <v>0</v>
      </c>
      <c r="DJ36" s="43">
        <f t="shared" si="64"/>
        <v>-1.0999999999999996E-3</v>
      </c>
      <c r="DK36" s="43">
        <f t="shared" si="64"/>
        <v>-1.24E-2</v>
      </c>
      <c r="DL36" s="43">
        <f t="shared" si="64"/>
        <v>2.58E-2</v>
      </c>
      <c r="DM36" s="43">
        <f t="shared" si="64"/>
        <v>-7.6999999999999985E-3</v>
      </c>
      <c r="DN36" s="43">
        <f t="shared" si="64"/>
        <v>2.9500000000000002E-2</v>
      </c>
      <c r="DO36" s="43">
        <f t="shared" si="64"/>
        <v>0</v>
      </c>
      <c r="DP36" s="43">
        <f t="shared" si="64"/>
        <v>0</v>
      </c>
      <c r="DQ36" s="43">
        <f t="shared" si="64"/>
        <v>-4.2999999999999997E-2</v>
      </c>
      <c r="DR36" s="43">
        <f t="shared" si="64"/>
        <v>-1.3799999999999998E-2</v>
      </c>
      <c r="DS36" s="43">
        <f t="shared" si="64"/>
        <v>2.3199999999999998E-2</v>
      </c>
      <c r="DT36" s="43">
        <f t="shared" si="64"/>
        <v>8.6999999999999994E-3</v>
      </c>
      <c r="DU36" s="43">
        <f t="shared" si="64"/>
        <v>0</v>
      </c>
      <c r="DV36" s="43">
        <f t="shared" si="64"/>
        <v>0</v>
      </c>
      <c r="DW36" s="43">
        <f t="shared" si="64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65">SUM( -FN8, -FN15, -FN21,FN26, -FN30, -FN33,FN35)</f>
        <v>-5.4199999999999998E-2</v>
      </c>
      <c r="FO36" s="43">
        <f t="shared" si="65"/>
        <v>0</v>
      </c>
      <c r="FP36" s="43">
        <f t="shared" si="65"/>
        <v>0</v>
      </c>
      <c r="FQ36" s="43">
        <f t="shared" si="65"/>
        <v>-9.4999999999999998E-3</v>
      </c>
      <c r="FR36" s="43">
        <f t="shared" si="65"/>
        <v>-1.3500000000000002E-2</v>
      </c>
      <c r="FS36" s="43">
        <f t="shared" si="65"/>
        <v>-3.44E-2</v>
      </c>
      <c r="FT36" s="43">
        <f t="shared" si="65"/>
        <v>1.8599999999999998E-2</v>
      </c>
      <c r="FU36" s="43">
        <f t="shared" si="65"/>
        <v>1.7000000000000001E-3</v>
      </c>
      <c r="FV36" s="43">
        <f t="shared" si="65"/>
        <v>0</v>
      </c>
      <c r="FW36" s="43">
        <f t="shared" si="65"/>
        <v>0</v>
      </c>
      <c r="FX36" s="43">
        <f t="shared" si="65"/>
        <v>-4.8999999999999998E-3</v>
      </c>
      <c r="FY36" s="43">
        <f t="shared" si="65"/>
        <v>1.17E-2</v>
      </c>
      <c r="FZ36" s="43">
        <f t="shared" si="65"/>
        <v>-4.0000000000000001E-3</v>
      </c>
      <c r="GA36" s="43">
        <f t="shared" si="65"/>
        <v>9.6000000000000009E-3</v>
      </c>
      <c r="GB36" s="43">
        <f t="shared" si="65"/>
        <v>-2.3199999999999998E-2</v>
      </c>
      <c r="GC36" s="43">
        <f t="shared" si="65"/>
        <v>0</v>
      </c>
      <c r="GD36" s="43">
        <f t="shared" si="65"/>
        <v>0</v>
      </c>
      <c r="GE36" s="43">
        <f t="shared" si="65"/>
        <v>-2.2999999999999995E-3</v>
      </c>
      <c r="GF36" s="43">
        <f t="shared" si="65"/>
        <v>1.9E-3</v>
      </c>
      <c r="GG36" s="43">
        <f t="shared" si="65"/>
        <v>-1.2999999999999999E-2</v>
      </c>
      <c r="GH36" s="43">
        <f t="shared" si="65"/>
        <v>-2.4700000000000003E-2</v>
      </c>
      <c r="GI36" s="43">
        <f t="shared" si="65"/>
        <v>-3.5699999999999996E-2</v>
      </c>
      <c r="GJ36" s="43">
        <f t="shared" si="65"/>
        <v>0</v>
      </c>
      <c r="GK36" s="43">
        <f t="shared" si="65"/>
        <v>0</v>
      </c>
      <c r="GL36" s="43">
        <f t="shared" si="65"/>
        <v>4.3E-3</v>
      </c>
      <c r="GM36" s="43">
        <f t="shared" si="65"/>
        <v>1.78E-2</v>
      </c>
      <c r="GN36" s="43">
        <f t="shared" si="65"/>
        <v>9.3999999999999986E-3</v>
      </c>
      <c r="GO36" s="43">
        <f t="shared" si="65"/>
        <v>2.600000000000002E-3</v>
      </c>
      <c r="GP36" s="43">
        <f t="shared" si="65"/>
        <v>4.07E-2</v>
      </c>
      <c r="GQ36" s="43">
        <f t="shared" si="65"/>
        <v>0</v>
      </c>
      <c r="GR36" s="43">
        <f t="shared" si="65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66">SUM( -IL8, -IL15, -IL21,IL26, -IL30, -IL33,IL35)</f>
        <v>2.0400000000000001E-2</v>
      </c>
      <c r="IM36" s="43">
        <f t="shared" si="66"/>
        <v>-4.1999999999999997E-3</v>
      </c>
      <c r="IN36" s="43">
        <f t="shared" si="66"/>
        <v>-1.7700000000000004E-2</v>
      </c>
      <c r="IO36" s="43">
        <f t="shared" si="66"/>
        <v>7.000000000000001E-3</v>
      </c>
      <c r="IP36" s="43">
        <f t="shared" si="66"/>
        <v>-3.5000000000000005E-3</v>
      </c>
      <c r="IQ36" s="43">
        <f t="shared" si="66"/>
        <v>0</v>
      </c>
      <c r="IR36" s="43">
        <f t="shared" si="66"/>
        <v>0</v>
      </c>
      <c r="IS36" s="43">
        <f t="shared" si="66"/>
        <v>2.2400000000000003E-2</v>
      </c>
      <c r="IT36" s="43">
        <f t="shared" si="66"/>
        <v>-8.6E-3</v>
      </c>
      <c r="IU36" s="43">
        <f t="shared" si="66"/>
        <v>-1.0499999999999999E-2</v>
      </c>
      <c r="IV36" s="43">
        <f t="shared" si="66"/>
        <v>-8.7999999999999988E-3</v>
      </c>
      <c r="IW36" s="43">
        <f t="shared" si="66"/>
        <v>1.2699999999999999E-2</v>
      </c>
      <c r="IX36" s="43">
        <f t="shared" si="66"/>
        <v>0</v>
      </c>
      <c r="IY36" s="43">
        <f t="shared" si="66"/>
        <v>0</v>
      </c>
      <c r="IZ36" s="43">
        <f t="shared" si="66"/>
        <v>-2.53E-2</v>
      </c>
      <c r="JA36" s="43">
        <f t="shared" si="66"/>
        <v>1.6599999999999997E-2</v>
      </c>
      <c r="JB36" s="43">
        <f t="shared" si="66"/>
        <v>1.26E-2</v>
      </c>
      <c r="JC36" s="43">
        <f t="shared" si="66"/>
        <v>0</v>
      </c>
      <c r="JD36" s="43">
        <f t="shared" si="66"/>
        <v>-1.0000000000000002E-2</v>
      </c>
      <c r="JE36" s="43">
        <f t="shared" si="66"/>
        <v>0</v>
      </c>
      <c r="JF36" s="43">
        <f t="shared" si="66"/>
        <v>0</v>
      </c>
      <c r="JG36" s="43">
        <f t="shared" si="66"/>
        <v>2.7499999999999997E-2</v>
      </c>
      <c r="JH36" s="43">
        <f t="shared" si="66"/>
        <v>-2.4799999999999996E-2</v>
      </c>
      <c r="JI36" s="43">
        <f t="shared" si="66"/>
        <v>-7.9999999999999906E-4</v>
      </c>
      <c r="JJ36" s="43">
        <f t="shared" si="66"/>
        <v>-4.8000000000000004E-3</v>
      </c>
      <c r="JK36" s="43">
        <f t="shared" si="66"/>
        <v>-1.9000000000000002E-3</v>
      </c>
      <c r="JL36" s="43">
        <f t="shared" si="66"/>
        <v>0</v>
      </c>
      <c r="JM36" s="43">
        <f t="shared" si="66"/>
        <v>0</v>
      </c>
      <c r="JN36" s="43">
        <f t="shared" si="66"/>
        <v>-9.1000000000000004E-3</v>
      </c>
      <c r="JO36" s="43">
        <f t="shared" si="66"/>
        <v>1.95E-2</v>
      </c>
      <c r="JP36" s="43">
        <f t="shared" si="66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67">SUM( -LD8, -LD15, -LD21,LD26, -LD30, -LD33,LD35)</f>
        <v>-1.2299999999999998E-2</v>
      </c>
      <c r="LE36" s="43">
        <f t="shared" si="67"/>
        <v>-6.3999999999999994E-3</v>
      </c>
      <c r="LF36" s="43">
        <f t="shared" si="67"/>
        <v>-3.2999999999999991E-3</v>
      </c>
      <c r="LG36" s="43">
        <f t="shared" si="67"/>
        <v>0</v>
      </c>
      <c r="LH36" s="43">
        <f t="shared" si="67"/>
        <v>0</v>
      </c>
      <c r="LI36" s="43">
        <f t="shared" si="67"/>
        <v>7.999999999999995E-4</v>
      </c>
      <c r="LJ36" s="43">
        <f t="shared" si="67"/>
        <v>-1.5299999999999999E-2</v>
      </c>
      <c r="LK36" s="43">
        <f t="shared" si="67"/>
        <v>8.8000000000000005E-3</v>
      </c>
      <c r="LL36" s="43">
        <f t="shared" si="67"/>
        <v>-8.2999999999999984E-3</v>
      </c>
      <c r="LM36" s="43">
        <f t="shared" si="67"/>
        <v>1.9300000000000001E-2</v>
      </c>
      <c r="LN36" s="43">
        <f t="shared" si="67"/>
        <v>0</v>
      </c>
      <c r="LO36" s="43">
        <f t="shared" si="67"/>
        <v>0</v>
      </c>
      <c r="LP36" s="43">
        <f t="shared" si="67"/>
        <v>-2.7299999999999998E-2</v>
      </c>
      <c r="LQ36" s="43">
        <f t="shared" si="67"/>
        <v>1.5599999999999999E-2</v>
      </c>
      <c r="LR36" s="43">
        <f t="shared" si="67"/>
        <v>2.0100000000000003E-2</v>
      </c>
      <c r="LS36" s="43">
        <f t="shared" si="67"/>
        <v>5.8000000000000005E-3</v>
      </c>
      <c r="LT36" s="43">
        <f t="shared" si="67"/>
        <v>1.0999999999999999E-2</v>
      </c>
      <c r="LU36" s="43">
        <f t="shared" si="67"/>
        <v>0</v>
      </c>
      <c r="LV36" s="43">
        <f t="shared" si="67"/>
        <v>0</v>
      </c>
      <c r="LW36" s="43">
        <f t="shared" si="67"/>
        <v>5.5999999999999999E-3</v>
      </c>
      <c r="LX36" s="43">
        <f t="shared" si="67"/>
        <v>2.81E-2</v>
      </c>
      <c r="LY36" s="43">
        <f t="shared" si="67"/>
        <v>-1.0200000000000001E-2</v>
      </c>
      <c r="LZ36" s="43">
        <f t="shared" si="67"/>
        <v>-4.2500000000000003E-2</v>
      </c>
      <c r="MA36" s="43">
        <f t="shared" si="67"/>
        <v>-2.3999999999999998E-3</v>
      </c>
      <c r="MB36" s="43">
        <f t="shared" si="67"/>
        <v>0</v>
      </c>
      <c r="MC36" s="43">
        <f t="shared" si="67"/>
        <v>0</v>
      </c>
      <c r="MD36" s="43">
        <f t="shared" si="67"/>
        <v>9.4000000000000004E-3</v>
      </c>
      <c r="ME36" s="43">
        <f t="shared" si="67"/>
        <v>-2.0199999999999999E-2</v>
      </c>
      <c r="MF36" s="43">
        <f t="shared" si="67"/>
        <v>4.999999999999999E-4</v>
      </c>
      <c r="MG36" s="43">
        <f t="shared" si="67"/>
        <v>1.0699999999999999E-2</v>
      </c>
      <c r="MH36" s="43">
        <f t="shared" si="67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>SUM( -NM8, -NM15, -NM21,NM26, -NM30, -NM33,NM35)</f>
        <v>0</v>
      </c>
      <c r="NN36" s="43">
        <f>SUM( -NN8, -NN15, -NN21,NN26, -NN30, -NN33,NN35)</f>
        <v>0</v>
      </c>
      <c r="NO36" s="43">
        <f>SUM( -NO8, -NO15, -NO21,NO26, -NO30, -NO33,NO35)</f>
        <v>6.0000000000000027E-4</v>
      </c>
      <c r="NP36" s="43">
        <f>SUM( -NP8, -NP15, -NP21,NP26, -NP30, -NP33,NP35)</f>
        <v>1.55E-2</v>
      </c>
      <c r="NQ36" s="43">
        <f>SUM( -NQ8, -NQ15, -NQ21,NQ26, -NQ30, -NQ33,NQ35)</f>
        <v>-3.2000000000000006E-3</v>
      </c>
      <c r="NR36" s="43">
        <f>SUM( -NR8, -NR15, -NR21,NR26, -NR30, -NR33,NR35)</f>
        <v>1.3900000000000001E-2</v>
      </c>
      <c r="NS36" s="43">
        <f>SUM( -NS8, -NS15, -NS21,NS26, -NS30, -NS33,NS35)</f>
        <v>1.9499999999999997E-2</v>
      </c>
      <c r="NT36" s="43">
        <f>SUM( -NT8, -NT15, -NT21,NT26, -NT30, -NT33,NT35)</f>
        <v>0</v>
      </c>
      <c r="NU36" s="43">
        <f>SUM( -NU8, -NU15, -NU21,NU26, -NU30, -NU33,NU35)</f>
        <v>0</v>
      </c>
      <c r="NV36" s="43">
        <f>SUM( -NV8, -NV15, -NV21,NV26, -NV30, -NV33,NV35)</f>
        <v>2.41E-2</v>
      </c>
      <c r="NW36" s="43">
        <f>SUM( -NW8, -NW15, -NW21,NW26, -NW30, -NW33,NW35)</f>
        <v>-6.0000000000000019E-3</v>
      </c>
      <c r="NX36" s="43">
        <f>SUM( -NX8, -NX15, -NX21,NX26, -NX30, -NX33,NX35)</f>
        <v>-1.7600000000000001E-2</v>
      </c>
      <c r="NY36" s="43">
        <f>SUM( -NY8, -NY15, -NY21,NY26, -NY30, -NY33,NY35)</f>
        <v>9.4999999999999998E-3</v>
      </c>
      <c r="NZ36" s="43">
        <f>SUM( -NZ8, -NZ15, -NZ21,NZ26, -NZ30, -NZ33,NZ35)</f>
        <v>-8.8999999999999999E-3</v>
      </c>
      <c r="OA36" s="43">
        <f>SUM( -OA8, -OA15, -OA21,OA26, -OA30, -OA33,OA35)</f>
        <v>0</v>
      </c>
      <c r="OB36" s="43">
        <f>SUM( -OB8, -OB15, -OB21,OB26, -OB30, -OB33,OB35)</f>
        <v>0</v>
      </c>
      <c r="OC36" s="43">
        <f>SUM( -OC8, -OC15, -OC21,OC26, -OC30, -OC33,OC35)</f>
        <v>3.0000000000000001E-3</v>
      </c>
      <c r="OD36" s="43">
        <f>SUM( -OD8, -OD15, -OD21,OD26, -OD30, -OD33,OD35)</f>
        <v>9.7999999999999979E-3</v>
      </c>
      <c r="OE36" s="43">
        <f>SUM( -OE8, -OE15, -OE21,OE26, -OE30, -OE33,OE35)</f>
        <v>2.5800000000000003E-2</v>
      </c>
      <c r="OF36" s="43">
        <f>SUM( -OF8, -OF15, -OF21,OF26, -OF30, -OF33,OF35)</f>
        <v>2.5999999999999999E-3</v>
      </c>
      <c r="OG36" s="43">
        <f>SUM( -OG8, -OG15, -OG21,OG26, -OG30, -OG33,OG35)</f>
        <v>-3.0199999999999998E-2</v>
      </c>
      <c r="OH36" s="43">
        <f>SUM( -OH8, -OH15, -OH21,OH26, -OH30, -OH33,OH35)</f>
        <v>0</v>
      </c>
      <c r="OI36" s="43">
        <f>SUM( -OI8, -OI15, -OI21,OI26, -OI30, -OI33,OI35)</f>
        <v>0</v>
      </c>
      <c r="OJ36" s="43">
        <f>SUM( -OJ8, -OJ15, -OJ21,OJ26, -OJ30, -OJ33,OJ35)</f>
        <v>5.5999999999999999E-3</v>
      </c>
      <c r="OK36" s="43">
        <f>SUM( -OK8, -OK15, -OK21,OK26, -OK30, -OK33,OK35)</f>
        <v>1.4600000000000002E-2</v>
      </c>
      <c r="OL36" s="43">
        <f>SUM( -OL8, -OL15, -OL21,OL26, -OL30, -OL33,OL35)</f>
        <v>2.1500000000000002E-2</v>
      </c>
      <c r="OM36" s="43">
        <f>SUM( -OM8, -OM15, -OM21,OM26, -OM30, -OM33,OM35)</f>
        <v>5.5999999999999999E-3</v>
      </c>
      <c r="ON36" s="43">
        <f>SUM( -ON8, -ON15, -ON21,ON26, -ON30, -ON33,ON35)</f>
        <v>0</v>
      </c>
      <c r="OO36" s="43">
        <f>SUM( -OO8, -OO15, -OO21,OO26, -OO30, -OO33,OO35)</f>
        <v>0</v>
      </c>
      <c r="OP36" s="43">
        <f>SUM( -OP8, -OP15, -OP21,OP26, -OP30, -OP33,OP35)</f>
        <v>0</v>
      </c>
      <c r="OQ36" s="43">
        <f>SUM( -OQ8, -OQ15, -OQ21,OQ26, -OQ30, -OQ33,OQ35)</f>
        <v>0</v>
      </c>
      <c r="OR36" s="40">
        <f>MIN(NM36:OQ36)</f>
        <v>-3.0199999999999998E-2</v>
      </c>
      <c r="OS36" s="40">
        <f>AVERAGE(NM36:OQ36)</f>
        <v>3.4096774193548389E-3</v>
      </c>
      <c r="OT36" s="40">
        <f>MAX(NM36:OQ36)</f>
        <v>2.5800000000000003E-2</v>
      </c>
      <c r="PL36" s="41" t="s">
        <v>71</v>
      </c>
      <c r="PM36" s="42"/>
      <c r="PN36" s="43">
        <f t="shared" ref="PN36:QR36" si="68">SUM( -PN8, -PN15, -PN21,PN26, -PN30, -PN33,PN35)</f>
        <v>0</v>
      </c>
      <c r="PO36" s="43">
        <f t="shared" si="68"/>
        <v>0</v>
      </c>
      <c r="PP36" s="43">
        <f t="shared" si="68"/>
        <v>0</v>
      </c>
      <c r="PQ36" s="43">
        <f t="shared" si="68"/>
        <v>0</v>
      </c>
      <c r="PR36" s="43">
        <f t="shared" si="68"/>
        <v>0</v>
      </c>
      <c r="PS36" s="43">
        <f t="shared" si="68"/>
        <v>0</v>
      </c>
      <c r="PT36" s="43">
        <f t="shared" si="68"/>
        <v>0</v>
      </c>
      <c r="PU36" s="43">
        <f t="shared" si="68"/>
        <v>0</v>
      </c>
      <c r="PV36" s="43">
        <f t="shared" si="68"/>
        <v>0</v>
      </c>
      <c r="PW36" s="43">
        <f t="shared" si="68"/>
        <v>0</v>
      </c>
      <c r="PX36" s="43">
        <f t="shared" si="68"/>
        <v>0</v>
      </c>
      <c r="PY36" s="43">
        <f t="shared" si="68"/>
        <v>0</v>
      </c>
      <c r="PZ36" s="43">
        <f t="shared" si="68"/>
        <v>0</v>
      </c>
      <c r="QA36" s="43">
        <f t="shared" si="68"/>
        <v>0</v>
      </c>
      <c r="QB36" s="43">
        <f t="shared" si="68"/>
        <v>0</v>
      </c>
      <c r="QC36" s="43">
        <f t="shared" si="68"/>
        <v>0</v>
      </c>
      <c r="QD36" s="43">
        <f t="shared" si="68"/>
        <v>0</v>
      </c>
      <c r="QE36" s="43">
        <f t="shared" si="68"/>
        <v>0</v>
      </c>
      <c r="QF36" s="43">
        <f t="shared" si="68"/>
        <v>0</v>
      </c>
      <c r="QG36" s="43">
        <f t="shared" si="68"/>
        <v>0</v>
      </c>
      <c r="QH36" s="43">
        <f t="shared" si="68"/>
        <v>0</v>
      </c>
      <c r="QI36" s="43">
        <f t="shared" si="68"/>
        <v>0</v>
      </c>
      <c r="QJ36" s="43">
        <f t="shared" si="68"/>
        <v>0</v>
      </c>
      <c r="QK36" s="43">
        <f t="shared" si="68"/>
        <v>0</v>
      </c>
      <c r="QL36" s="43">
        <f t="shared" si="68"/>
        <v>0</v>
      </c>
      <c r="QM36" s="43">
        <f t="shared" si="68"/>
        <v>0</v>
      </c>
      <c r="QN36" s="43">
        <f t="shared" si="68"/>
        <v>0</v>
      </c>
      <c r="QO36" s="43">
        <f t="shared" si="68"/>
        <v>0</v>
      </c>
      <c r="QP36" s="43">
        <f t="shared" si="68"/>
        <v>0</v>
      </c>
      <c r="QQ36" s="43">
        <f t="shared" si="68"/>
        <v>0</v>
      </c>
      <c r="QR36" s="43">
        <f t="shared" si="68"/>
        <v>0</v>
      </c>
      <c r="QS36" s="40">
        <f t="shared" si="15"/>
        <v>0</v>
      </c>
      <c r="QT36" s="40">
        <f t="shared" si="16"/>
        <v>0</v>
      </c>
      <c r="QU36" s="40">
        <f t="shared" si="17"/>
        <v>0</v>
      </c>
    </row>
    <row r="37" spans="1:488" ht="15.75" thickBot="1" x14ac:dyDescent="0.3">
      <c r="AC37" t="s">
        <v>62</v>
      </c>
      <c r="AH37" s="554" t="s">
        <v>72</v>
      </c>
      <c r="AI37" s="555"/>
      <c r="AJ37" s="556">
        <f t="shared" ref="AJ37:AY37" si="69">SUM( -AJ5, -AJ12, -AJ18, -AJ23, -AJ28, -AJ32, -AJ35)</f>
        <v>0</v>
      </c>
      <c r="AK37" s="556">
        <f>SUM( -AK5, -AK12, -AK18, -AK23, -AK28, -AK32, -AK35)</f>
        <v>8.1900000000000001E-2</v>
      </c>
      <c r="AL37" s="556">
        <f t="shared" si="69"/>
        <v>5.2500000000000005E-2</v>
      </c>
      <c r="AM37" s="556">
        <f t="shared" si="69"/>
        <v>-9.6300000000000024E-2</v>
      </c>
      <c r="AN37" s="556">
        <f t="shared" si="69"/>
        <v>0</v>
      </c>
      <c r="AO37" s="556">
        <f t="shared" si="69"/>
        <v>0</v>
      </c>
      <c r="AP37" s="556">
        <f t="shared" si="69"/>
        <v>-5.2700000000000004E-2</v>
      </c>
      <c r="AQ37" s="556">
        <f t="shared" si="69"/>
        <v>6.8999999999999999E-3</v>
      </c>
      <c r="AR37" s="556">
        <f t="shared" si="69"/>
        <v>-2.5000000000000005E-3</v>
      </c>
      <c r="AS37" s="556">
        <f t="shared" si="69"/>
        <v>-2.3000000000000008E-3</v>
      </c>
      <c r="AT37" s="556">
        <f t="shared" si="69"/>
        <v>-2.3E-2</v>
      </c>
      <c r="AU37" s="556">
        <f t="shared" si="69"/>
        <v>0</v>
      </c>
      <c r="AV37" s="556">
        <f t="shared" si="69"/>
        <v>0</v>
      </c>
      <c r="AW37" s="556">
        <f t="shared" si="69"/>
        <v>1.9E-2</v>
      </c>
      <c r="AX37" s="556">
        <f t="shared" si="69"/>
        <v>-2.3300000000000001E-2</v>
      </c>
      <c r="AY37" s="556">
        <f t="shared" si="69"/>
        <v>-1.7599999999999998E-2</v>
      </c>
      <c r="AZ37" s="556">
        <f>SUM( -AZ5, -AZ12, -AZ18, -AZ23, -AZ28, -AZ32, -AZ35)</f>
        <v>-1.4400000000000001E-2</v>
      </c>
      <c r="BA37" s="556">
        <f t="shared" ref="BA37:BN37" si="70">SUM( -BA5, -BA12, -BA18, -BA23, -BA28, -BA32, -BA35)</f>
        <v>-1.4200000000000001E-2</v>
      </c>
      <c r="BB37" s="556">
        <f t="shared" si="70"/>
        <v>0</v>
      </c>
      <c r="BC37" s="556">
        <f t="shared" si="70"/>
        <v>0</v>
      </c>
      <c r="BD37" s="556">
        <f t="shared" si="70"/>
        <v>8.8999999999999982E-3</v>
      </c>
      <c r="BE37" s="556">
        <f t="shared" si="70"/>
        <v>2.23E-2</v>
      </c>
      <c r="BF37" s="556">
        <f t="shared" si="70"/>
        <v>-3.7600000000000001E-2</v>
      </c>
      <c r="BG37" s="556">
        <f t="shared" si="70"/>
        <v>1.84E-2</v>
      </c>
      <c r="BH37" s="556">
        <f t="shared" si="70"/>
        <v>-4.8799999999999996E-2</v>
      </c>
      <c r="BI37" s="556">
        <f t="shared" si="70"/>
        <v>0</v>
      </c>
      <c r="BJ37" s="556">
        <f t="shared" si="70"/>
        <v>0</v>
      </c>
      <c r="BK37" s="556">
        <f t="shared" si="70"/>
        <v>1.7399999999999999E-2</v>
      </c>
      <c r="BL37" s="556">
        <f t="shared" si="70"/>
        <v>9.5999999999999992E-3</v>
      </c>
      <c r="BM37" s="556">
        <f t="shared" si="70"/>
        <v>-1.8499999999999999E-2</v>
      </c>
      <c r="BN37" s="556">
        <f t="shared" si="70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7"/>
      <c r="CQ37" s="554" t="s">
        <v>72</v>
      </c>
      <c r="CR37" s="555"/>
      <c r="CS37" s="556">
        <f>SUM( -CS5, -CS12, -CS18, -CS23, -CS28, -CS32, -CS35)</f>
        <v>-3.3500000000000002E-2</v>
      </c>
      <c r="CT37" s="556">
        <f t="shared" ref="CT37:DW37" si="71">SUM( -CT5, -CT12, -CT18, -CT23, -CT28, -CT32, -CT35)</f>
        <v>0</v>
      </c>
      <c r="CU37" s="556">
        <f t="shared" si="71"/>
        <v>0</v>
      </c>
      <c r="CV37" s="556">
        <f>SUM( -CV5, -CV12, -CV18, -CV23, -CV28, -CV32, -CV35)</f>
        <v>-1.6299999999999999E-2</v>
      </c>
      <c r="CW37" s="556">
        <f t="shared" si="71"/>
        <v>3.599999999999999E-3</v>
      </c>
      <c r="CX37" s="556">
        <f t="shared" si="71"/>
        <v>4.4400000000000002E-2</v>
      </c>
      <c r="CY37" s="556">
        <f t="shared" si="71"/>
        <v>2.1999999999999999E-2</v>
      </c>
      <c r="CZ37" s="556">
        <f t="shared" si="71"/>
        <v>1.8E-3</v>
      </c>
      <c r="DA37" s="556">
        <f t="shared" si="71"/>
        <v>0</v>
      </c>
      <c r="DB37" s="556">
        <f t="shared" si="71"/>
        <v>0</v>
      </c>
      <c r="DC37" s="556">
        <f t="shared" si="71"/>
        <v>-2.1399999999999999E-2</v>
      </c>
      <c r="DD37" s="556">
        <f t="shared" si="71"/>
        <v>-2.2100000000000002E-2</v>
      </c>
      <c r="DE37" s="556">
        <f t="shared" si="71"/>
        <v>-2.9600000000000001E-2</v>
      </c>
      <c r="DF37" s="556">
        <f t="shared" si="71"/>
        <v>2.12E-2</v>
      </c>
      <c r="DG37" s="556">
        <f t="shared" si="71"/>
        <v>-1.6899999999999998E-2</v>
      </c>
      <c r="DH37" s="556">
        <f t="shared" si="71"/>
        <v>0</v>
      </c>
      <c r="DI37" s="556">
        <f t="shared" si="71"/>
        <v>0</v>
      </c>
      <c r="DJ37" s="556">
        <f t="shared" si="71"/>
        <v>-1.2900000000000002E-2</v>
      </c>
      <c r="DK37" s="556">
        <f t="shared" si="71"/>
        <v>-2.7499999999999997E-2</v>
      </c>
      <c r="DL37" s="556">
        <f t="shared" si="71"/>
        <v>-1.44E-2</v>
      </c>
      <c r="DM37" s="556">
        <f t="shared" si="71"/>
        <v>3.2800000000000003E-2</v>
      </c>
      <c r="DN37" s="556">
        <f t="shared" si="71"/>
        <v>-1.6400000000000001E-2</v>
      </c>
      <c r="DO37" s="556">
        <f t="shared" si="71"/>
        <v>0</v>
      </c>
      <c r="DP37" s="556">
        <f t="shared" si="71"/>
        <v>0</v>
      </c>
      <c r="DQ37" s="556">
        <f t="shared" si="71"/>
        <v>-0.04</v>
      </c>
      <c r="DR37" s="556">
        <f t="shared" si="71"/>
        <v>9.4000000000000004E-3</v>
      </c>
      <c r="DS37" s="556">
        <f t="shared" si="71"/>
        <v>-1.8000000000000002E-2</v>
      </c>
      <c r="DT37" s="556">
        <f t="shared" si="71"/>
        <v>-1.6E-2</v>
      </c>
      <c r="DU37" s="556">
        <f t="shared" si="71"/>
        <v>0</v>
      </c>
      <c r="DV37" s="556">
        <f t="shared" si="71"/>
        <v>0</v>
      </c>
      <c r="DW37" s="556">
        <f t="shared" si="71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54" t="s">
        <v>72</v>
      </c>
      <c r="FM37" s="555"/>
      <c r="FN37" s="556">
        <f>SUM( -FN5, -FN12, -FN18, -FN23, -FN28, -FN32, -FN35)</f>
        <v>-1.7600000000000001E-2</v>
      </c>
      <c r="FO37" s="556">
        <f t="shared" ref="FO37:GR37" si="72">SUM( -FO5, -FO12, -FO18, -FO23, -FO28, -FO32, -FO35)</f>
        <v>0</v>
      </c>
      <c r="FP37" s="556">
        <f t="shared" si="72"/>
        <v>0</v>
      </c>
      <c r="FQ37" s="556">
        <f t="shared" si="72"/>
        <v>4.3999999999999994E-3</v>
      </c>
      <c r="FR37" s="556">
        <f t="shared" si="72"/>
        <v>7.6E-3</v>
      </c>
      <c r="FS37" s="556">
        <f t="shared" si="72"/>
        <v>2.7E-2</v>
      </c>
      <c r="FT37" s="556">
        <f t="shared" si="72"/>
        <v>3.9399999999999998E-2</v>
      </c>
      <c r="FU37" s="556">
        <f t="shared" si="72"/>
        <v>6.3999999999999994E-3</v>
      </c>
      <c r="FV37" s="556">
        <f t="shared" si="72"/>
        <v>0</v>
      </c>
      <c r="FW37" s="556">
        <f t="shared" si="72"/>
        <v>0</v>
      </c>
      <c r="FX37" s="556">
        <f t="shared" si="72"/>
        <v>-2.3299999999999998E-2</v>
      </c>
      <c r="FY37" s="556">
        <f t="shared" si="72"/>
        <v>-1.67E-2</v>
      </c>
      <c r="FZ37" s="556">
        <f t="shared" si="72"/>
        <v>-2.5399999999999995E-2</v>
      </c>
      <c r="GA37" s="556">
        <f t="shared" si="72"/>
        <v>-1.4500000000000002E-2</v>
      </c>
      <c r="GB37" s="556">
        <f t="shared" si="72"/>
        <v>-7.9999999999999993E-4</v>
      </c>
      <c r="GC37" s="556">
        <f t="shared" si="72"/>
        <v>0</v>
      </c>
      <c r="GD37" s="556">
        <f t="shared" si="72"/>
        <v>0</v>
      </c>
      <c r="GE37" s="556">
        <f t="shared" si="72"/>
        <v>-3.2000000000000002E-3</v>
      </c>
      <c r="GF37" s="556">
        <f t="shared" si="72"/>
        <v>-1.1999999999999999E-3</v>
      </c>
      <c r="GG37" s="556">
        <f t="shared" si="72"/>
        <v>2.6700000000000002E-2</v>
      </c>
      <c r="GH37" s="556">
        <f t="shared" si="72"/>
        <v>9.3999999999999986E-3</v>
      </c>
      <c r="GI37" s="556">
        <f t="shared" si="72"/>
        <v>6.4600000000000005E-2</v>
      </c>
      <c r="GJ37" s="556">
        <f t="shared" si="72"/>
        <v>0</v>
      </c>
      <c r="GK37" s="556">
        <f t="shared" si="72"/>
        <v>0</v>
      </c>
      <c r="GL37" s="556">
        <f t="shared" si="72"/>
        <v>-1.89E-2</v>
      </c>
      <c r="GM37" s="556">
        <f t="shared" si="72"/>
        <v>-4.1099999999999998E-2</v>
      </c>
      <c r="GN37" s="556">
        <f t="shared" si="72"/>
        <v>3.44E-2</v>
      </c>
      <c r="GO37" s="556">
        <f t="shared" si="72"/>
        <v>9.1999999999999998E-3</v>
      </c>
      <c r="GP37" s="556">
        <f t="shared" si="72"/>
        <v>-2.5100000000000001E-2</v>
      </c>
      <c r="GQ37" s="556">
        <f t="shared" si="72"/>
        <v>0</v>
      </c>
      <c r="GR37" s="556">
        <f t="shared" si="72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54" t="s">
        <v>72</v>
      </c>
      <c r="IK37" s="555"/>
      <c r="IL37" s="556">
        <f>SUM( -IL5, -IL12, -IL18, -IL23, -IL28, -IL32, -IL35)</f>
        <v>-4.1499999999999995E-2</v>
      </c>
      <c r="IM37" s="556">
        <f t="shared" ref="IM37:JP37" si="73">SUM( -IM5, -IM12, -IM18, -IM23, -IM28, -IM32, -IM35)</f>
        <v>1.4500000000000001E-2</v>
      </c>
      <c r="IN37" s="556">
        <f t="shared" si="73"/>
        <v>-2.3E-2</v>
      </c>
      <c r="IO37" s="556">
        <f t="shared" si="73"/>
        <v>3.3999999999999998E-3</v>
      </c>
      <c r="IP37" s="556">
        <f t="shared" si="73"/>
        <v>7.0999999999999995E-3</v>
      </c>
      <c r="IQ37" s="556">
        <f t="shared" si="73"/>
        <v>0</v>
      </c>
      <c r="IR37" s="556">
        <f t="shared" si="73"/>
        <v>0</v>
      </c>
      <c r="IS37" s="556">
        <f t="shared" si="73"/>
        <v>-5.4000000000000003E-3</v>
      </c>
      <c r="IT37" s="556">
        <f t="shared" si="73"/>
        <v>2.2200000000000001E-2</v>
      </c>
      <c r="IU37" s="556">
        <f t="shared" si="73"/>
        <v>-7.0000000000000075E-4</v>
      </c>
      <c r="IV37" s="556">
        <f t="shared" si="73"/>
        <v>-2.0800000000000003E-2</v>
      </c>
      <c r="IW37" s="556">
        <f t="shared" si="73"/>
        <v>-4.5399999999999996E-2</v>
      </c>
      <c r="IX37" s="556">
        <f t="shared" si="73"/>
        <v>0</v>
      </c>
      <c r="IY37" s="556">
        <f t="shared" si="73"/>
        <v>0</v>
      </c>
      <c r="IZ37" s="556">
        <f t="shared" si="73"/>
        <v>-1.4999999999999992E-3</v>
      </c>
      <c r="JA37" s="556">
        <f t="shared" si="73"/>
        <v>8.9000000000000017E-3</v>
      </c>
      <c r="JB37" s="556">
        <f t="shared" si="73"/>
        <v>2.6000000000000003E-3</v>
      </c>
      <c r="JC37" s="556">
        <f t="shared" si="73"/>
        <v>3.2899999999999999E-2</v>
      </c>
      <c r="JD37" s="556">
        <f t="shared" si="73"/>
        <v>-2.1000000000000003E-3</v>
      </c>
      <c r="JE37" s="556">
        <f t="shared" si="73"/>
        <v>0</v>
      </c>
      <c r="JF37" s="556">
        <f t="shared" si="73"/>
        <v>0</v>
      </c>
      <c r="JG37" s="556">
        <f t="shared" si="73"/>
        <v>-2.5999999999999999E-3</v>
      </c>
      <c r="JH37" s="556">
        <f t="shared" si="73"/>
        <v>2.86E-2</v>
      </c>
      <c r="JI37" s="556">
        <f t="shared" si="73"/>
        <v>1.9E-2</v>
      </c>
      <c r="JJ37" s="556">
        <f t="shared" si="73"/>
        <v>2.63E-2</v>
      </c>
      <c r="JK37" s="556">
        <f t="shared" si="73"/>
        <v>-1.6E-2</v>
      </c>
      <c r="JL37" s="556">
        <f t="shared" si="73"/>
        <v>0</v>
      </c>
      <c r="JM37" s="556">
        <f t="shared" si="73"/>
        <v>0</v>
      </c>
      <c r="JN37" s="556">
        <f t="shared" si="73"/>
        <v>-1.7000000000000001E-2</v>
      </c>
      <c r="JO37" s="556">
        <f t="shared" si="73"/>
        <v>-4.2000000000000006E-3</v>
      </c>
      <c r="JP37" s="556">
        <f t="shared" si="73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54" t="s">
        <v>72</v>
      </c>
      <c r="LC37" s="555"/>
      <c r="LD37" s="556">
        <f t="shared" ref="LD37:MH37" si="74">SUM( -LD5, -LD12, -LD18, -LD23, -LD28, -LD32, -LD35)</f>
        <v>1.54E-2</v>
      </c>
      <c r="LE37" s="556">
        <f t="shared" si="74"/>
        <v>1.5E-3</v>
      </c>
      <c r="LF37" s="556">
        <f t="shared" si="74"/>
        <v>-2.1999999999999997E-3</v>
      </c>
      <c r="LG37" s="556">
        <f t="shared" si="74"/>
        <v>0</v>
      </c>
      <c r="LH37" s="556">
        <f t="shared" si="74"/>
        <v>0</v>
      </c>
      <c r="LI37" s="556">
        <f t="shared" si="74"/>
        <v>0.03</v>
      </c>
      <c r="LJ37" s="556">
        <f t="shared" si="74"/>
        <v>3.7699999999999997E-2</v>
      </c>
      <c r="LK37" s="556">
        <f t="shared" si="74"/>
        <v>2.2599999999999999E-2</v>
      </c>
      <c r="LL37" s="556">
        <f t="shared" si="74"/>
        <v>1.1599999999999999E-2</v>
      </c>
      <c r="LM37" s="556">
        <f t="shared" si="74"/>
        <v>-2.69E-2</v>
      </c>
      <c r="LN37" s="556">
        <f t="shared" si="74"/>
        <v>0</v>
      </c>
      <c r="LO37" s="556">
        <f t="shared" si="74"/>
        <v>0</v>
      </c>
      <c r="LP37" s="556">
        <f t="shared" si="74"/>
        <v>5.5E-2</v>
      </c>
      <c r="LQ37" s="556">
        <f t="shared" si="74"/>
        <v>-1.37E-2</v>
      </c>
      <c r="LR37" s="556">
        <f t="shared" si="74"/>
        <v>1.0100000000000001E-2</v>
      </c>
      <c r="LS37" s="556">
        <f t="shared" si="74"/>
        <v>1.9999999999999992E-3</v>
      </c>
      <c r="LT37" s="556">
        <f t="shared" si="74"/>
        <v>3.3E-3</v>
      </c>
      <c r="LU37" s="556">
        <f t="shared" si="74"/>
        <v>0</v>
      </c>
      <c r="LV37" s="556">
        <f t="shared" si="74"/>
        <v>0</v>
      </c>
      <c r="LW37" s="556">
        <f t="shared" si="74"/>
        <v>-1.1999999999999999E-2</v>
      </c>
      <c r="LX37" s="556">
        <f t="shared" si="74"/>
        <v>-1.8599999999999998E-2</v>
      </c>
      <c r="LY37" s="556">
        <f t="shared" si="74"/>
        <v>1.4800000000000001E-2</v>
      </c>
      <c r="LZ37" s="556">
        <f t="shared" si="74"/>
        <v>3.49E-2</v>
      </c>
      <c r="MA37" s="556">
        <f t="shared" si="74"/>
        <v>-7.000000000000001E-4</v>
      </c>
      <c r="MB37" s="556">
        <f t="shared" si="74"/>
        <v>0</v>
      </c>
      <c r="MC37" s="556">
        <f t="shared" si="74"/>
        <v>0</v>
      </c>
      <c r="MD37" s="556">
        <f t="shared" si="74"/>
        <v>-8.2000000000000007E-3</v>
      </c>
      <c r="ME37" s="556">
        <f t="shared" si="74"/>
        <v>1.9300000000000001E-2</v>
      </c>
      <c r="MF37" s="556">
        <f t="shared" si="74"/>
        <v>-3.5999999999999999E-3</v>
      </c>
      <c r="MG37" s="556">
        <f t="shared" si="74"/>
        <v>-1.4E-3</v>
      </c>
      <c r="MH37" s="556">
        <f t="shared" si="74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54" t="s">
        <v>72</v>
      </c>
      <c r="NL37" s="558">
        <v>-1E-3</v>
      </c>
      <c r="NM37" s="556">
        <f>SUM( -NM5, -NM12, -NM18, -NM23, -NM28, -NM32, -NM35)</f>
        <v>0</v>
      </c>
      <c r="NN37" s="556">
        <f>SUM( -NN5, -NN12, -NN18, -NN23, -NN28, -NN32, -NN35)</f>
        <v>0</v>
      </c>
      <c r="NO37" s="556">
        <f>SUM( -NO5, -NO12, -NO18, -NO23, -NO28, -NO32, -NO35)</f>
        <v>-2.3700000000000002E-2</v>
      </c>
      <c r="NP37" s="556">
        <f>SUM( -NP5, -NP12, -NP18, -NP23, -NP28, -NP32, -NP35)</f>
        <v>-1.7299999999999999E-2</v>
      </c>
      <c r="NQ37" s="556">
        <f>SUM( -NQ5, -NQ12, -NQ18, -NQ23, -NQ28, -NQ32, -NQ35)</f>
        <v>-1.0600000000000002E-2</v>
      </c>
      <c r="NR37" s="556">
        <f>SUM( -NR5, -NR12, -NR18, -NR23, -NR28, -NR32, -NR35)</f>
        <v>-1.0500000000000001E-2</v>
      </c>
      <c r="NS37" s="556">
        <f>SUM( -NS5, -NS12, -NS18, -NS23, -NS28, -NS32, -NS35)</f>
        <v>-1.54E-2</v>
      </c>
      <c r="NT37" s="556">
        <f>SUM( -NT5, -NT12, -NT18, -NT23, -NT28, -NT32, -NT35)</f>
        <v>0</v>
      </c>
      <c r="NU37" s="556">
        <f>SUM( -NU5, -NU12, -NU18, -NU23, -NU28, -NU32, -NU35)</f>
        <v>0</v>
      </c>
      <c r="NV37" s="556">
        <f>SUM( -NV5, -NV12, -NV18, -NV23, -NV28, -NV32, -NV35)</f>
        <v>1.0999999999999994E-3</v>
      </c>
      <c r="NW37" s="556">
        <f>SUM( -NW5, -NW12, -NW18, -NW23, -NW28, -NW32, -NW35)</f>
        <v>-1.4999999999999996E-3</v>
      </c>
      <c r="NX37" s="556">
        <f>SUM( -NX5, -NX12, -NX18, -NX23, -NX28, -NX32, -NX35)</f>
        <v>2.0799999999999999E-2</v>
      </c>
      <c r="NY37" s="556">
        <f>SUM( -NY5, -NY12, -NY18, -NY23, -NY28, -NY32, -NY35)</f>
        <v>9.0999999999999987E-3</v>
      </c>
      <c r="NZ37" s="556">
        <f>SUM( -NZ5, -NZ12, -NZ18, -NZ23, -NZ28, -NZ32, -NZ35)</f>
        <v>2.98E-2</v>
      </c>
      <c r="OA37" s="556">
        <f>SUM( -OA5, -OA12, -OA18, -OA23, -OA28, -OA32, -OA35)</f>
        <v>0</v>
      </c>
      <c r="OB37" s="556">
        <f>SUM( -OB5, -OB12, -OB18, -OB23, -OB28, -OB32, -OB35)</f>
        <v>0</v>
      </c>
      <c r="OC37" s="556">
        <f>SUM( -OC5, -OC12, -OC18, -OC23, -OC28, -OC32, -OC35)</f>
        <v>6.6999999999999994E-3</v>
      </c>
      <c r="OD37" s="556">
        <f>SUM( -OD5, -OD12, -OD18, -OD23, -OD28, -OD32, -OD35)</f>
        <v>-4.0000000000000001E-3</v>
      </c>
      <c r="OE37" s="556">
        <f>SUM( -OE5, -OE12, -OE18, -OE23, -OE28, -OE32, -OE35)</f>
        <v>-2.7000000000000001E-3</v>
      </c>
      <c r="OF37" s="556">
        <f>SUM( -OF5, -OF12, -OF18, -OF23, -OF28, -OF32, -OF35)</f>
        <v>1.1400000000000002E-2</v>
      </c>
      <c r="OG37" s="556">
        <f>SUM( -OG5, -OG12, -OG18, -OG23, -OG28, -OG32, -OG35)</f>
        <v>-1.9799999999999998E-2</v>
      </c>
      <c r="OH37" s="556">
        <f>SUM( -OH5, -OH12, -OH18, -OH23, -OH28, -OH32, -OH35)</f>
        <v>0</v>
      </c>
      <c r="OI37" s="556">
        <f>SUM( -OI5, -OI12, -OI18, -OI23, -OI28, -OI32, -OI35)</f>
        <v>0</v>
      </c>
      <c r="OJ37" s="556">
        <f>SUM( -OJ5, -OJ12, -OJ18, -OJ23, -OJ28, -OJ32, -OJ35)</f>
        <v>-1.95E-2</v>
      </c>
      <c r="OK37" s="556">
        <f>SUM( -OK5, -OK12, -OK18, -OK23, -OK28, -OK32, -OK35)</f>
        <v>1.3600000000000001E-2</v>
      </c>
      <c r="OL37" s="556">
        <f>SUM( -OL5, -OL12, -OL18, -OL23, -OL28, -OL32, -OL35)</f>
        <v>-5.2199999999999996E-2</v>
      </c>
      <c r="OM37" s="556">
        <f>SUM( -OM5, -OM12, -OM18, -OM23, -OM28, -OM32, -OM35)</f>
        <v>-1.7399999999999999E-2</v>
      </c>
      <c r="ON37" s="556">
        <f>SUM( -ON5, -ON12, -ON18, -ON23, -ON28, -ON32, -ON35)</f>
        <v>0</v>
      </c>
      <c r="OO37" s="556">
        <f>SUM( -OO5, -OO12, -OO18, -OO23, -OO28, -OO32, -OO35)</f>
        <v>0</v>
      </c>
      <c r="OP37" s="556">
        <f>SUM( -OP5, -OP12, -OP18, -OP23, -OP28, -OP32, -OP35)</f>
        <v>0</v>
      </c>
      <c r="OQ37" s="556">
        <f>SUM( -OQ5, -OQ12, -OQ18, -OQ23, -OQ28, -OQ32, -OQ35)</f>
        <v>0</v>
      </c>
      <c r="OR37" s="301">
        <f>MIN(NM37:OQ37)</f>
        <v>-5.2199999999999996E-2</v>
      </c>
      <c r="OS37" s="301">
        <f>AVERAGE(NM37:OQ37)</f>
        <v>-3.2935483870967746E-3</v>
      </c>
      <c r="OT37" s="301">
        <f>MAX(NM37:OQ37)</f>
        <v>2.98E-2</v>
      </c>
      <c r="PL37" s="554" t="s">
        <v>72</v>
      </c>
      <c r="PM37" s="555"/>
      <c r="PN37" s="556">
        <f t="shared" ref="PN37:QR37" si="75">SUM( -PN5, -PN12, -PN18, -PN23, -PN28, -PN32, -PN35)</f>
        <v>0</v>
      </c>
      <c r="PO37" s="556">
        <f t="shared" si="75"/>
        <v>0</v>
      </c>
      <c r="PP37" s="556">
        <f t="shared" si="75"/>
        <v>0</v>
      </c>
      <c r="PQ37" s="556">
        <f t="shared" si="75"/>
        <v>0</v>
      </c>
      <c r="PR37" s="556">
        <f t="shared" si="75"/>
        <v>0</v>
      </c>
      <c r="PS37" s="556">
        <f t="shared" si="75"/>
        <v>0</v>
      </c>
      <c r="PT37" s="556">
        <f t="shared" si="75"/>
        <v>0</v>
      </c>
      <c r="PU37" s="556">
        <f t="shared" si="75"/>
        <v>0</v>
      </c>
      <c r="PV37" s="556">
        <f t="shared" si="75"/>
        <v>0</v>
      </c>
      <c r="PW37" s="556">
        <f t="shared" si="75"/>
        <v>0</v>
      </c>
      <c r="PX37" s="556">
        <f t="shared" si="75"/>
        <v>0</v>
      </c>
      <c r="PY37" s="556">
        <f t="shared" si="75"/>
        <v>0</v>
      </c>
      <c r="PZ37" s="556">
        <f t="shared" si="75"/>
        <v>0</v>
      </c>
      <c r="QA37" s="556">
        <f t="shared" si="75"/>
        <v>0</v>
      </c>
      <c r="QB37" s="556">
        <f t="shared" si="75"/>
        <v>0</v>
      </c>
      <c r="QC37" s="556">
        <f t="shared" si="75"/>
        <v>0</v>
      </c>
      <c r="QD37" s="556">
        <f t="shared" si="75"/>
        <v>0</v>
      </c>
      <c r="QE37" s="556">
        <f t="shared" si="75"/>
        <v>0</v>
      </c>
      <c r="QF37" s="556">
        <f t="shared" si="75"/>
        <v>0</v>
      </c>
      <c r="QG37" s="556">
        <f t="shared" si="75"/>
        <v>0</v>
      </c>
      <c r="QH37" s="556">
        <f t="shared" si="75"/>
        <v>0</v>
      </c>
      <c r="QI37" s="556">
        <f t="shared" si="75"/>
        <v>0</v>
      </c>
      <c r="QJ37" s="556">
        <f t="shared" si="75"/>
        <v>0</v>
      </c>
      <c r="QK37" s="556">
        <f t="shared" si="75"/>
        <v>0</v>
      </c>
      <c r="QL37" s="556">
        <f t="shared" si="75"/>
        <v>0</v>
      </c>
      <c r="QM37" s="556">
        <f t="shared" si="75"/>
        <v>0</v>
      </c>
      <c r="QN37" s="556">
        <f t="shared" si="75"/>
        <v>0</v>
      </c>
      <c r="QO37" s="556">
        <f t="shared" si="75"/>
        <v>0</v>
      </c>
      <c r="QP37" s="556">
        <f t="shared" si="75"/>
        <v>0</v>
      </c>
      <c r="QQ37" s="556">
        <f t="shared" si="75"/>
        <v>0</v>
      </c>
      <c r="QR37" s="556">
        <f t="shared" si="75"/>
        <v>0</v>
      </c>
      <c r="QS37" s="301">
        <f t="shared" si="15"/>
        <v>0</v>
      </c>
      <c r="QT37" s="301">
        <f t="shared" si="16"/>
        <v>0</v>
      </c>
      <c r="QU37" s="301">
        <f t="shared" si="17"/>
        <v>0</v>
      </c>
    </row>
    <row r="38" spans="1:488" s="76" customFormat="1" ht="15.75" thickBot="1" x14ac:dyDescent="0.3">
      <c r="A38" s="75"/>
      <c r="AH38" s="561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  <c r="AT38" s="562"/>
      <c r="AU38" s="562"/>
      <c r="AV38" s="562"/>
      <c r="AW38" s="562"/>
      <c r="AX38" s="562"/>
      <c r="AY38" s="562"/>
      <c r="AZ38" s="562"/>
      <c r="BA38" s="562"/>
      <c r="BB38" s="562"/>
      <c r="BC38" s="562"/>
      <c r="BD38" s="562"/>
      <c r="BE38" s="562"/>
      <c r="BF38" s="562"/>
      <c r="BG38" s="562"/>
      <c r="BH38" s="562"/>
      <c r="BI38" s="562"/>
      <c r="BJ38" s="562"/>
      <c r="BK38" s="562"/>
      <c r="BL38" s="562"/>
      <c r="BM38" s="562"/>
      <c r="BN38" s="562"/>
      <c r="BO38" s="563"/>
      <c r="BP38" s="563"/>
      <c r="BQ38" s="563"/>
      <c r="CQ38" s="56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562"/>
      <c r="DW38" s="562"/>
      <c r="DX38" s="563"/>
      <c r="DY38" s="563"/>
      <c r="DZ38" s="563"/>
      <c r="FL38" s="561"/>
      <c r="FN38" s="562"/>
      <c r="FO38" s="562"/>
      <c r="FP38" s="562"/>
      <c r="FQ38" s="562"/>
      <c r="FR38" s="562"/>
      <c r="FS38" s="562"/>
      <c r="FT38" s="562"/>
      <c r="FU38" s="562"/>
      <c r="FV38" s="562"/>
      <c r="FW38" s="562"/>
      <c r="FX38" s="562"/>
      <c r="FY38" s="562"/>
      <c r="FZ38" s="562"/>
      <c r="GA38" s="562"/>
      <c r="GB38" s="562"/>
      <c r="GC38" s="562"/>
      <c r="GD38" s="562"/>
      <c r="GE38" s="562"/>
      <c r="GF38" s="562"/>
      <c r="GG38" s="562"/>
      <c r="GH38" s="562"/>
      <c r="GI38" s="562"/>
      <c r="GJ38" s="562"/>
      <c r="GK38" s="562"/>
      <c r="GL38" s="562"/>
      <c r="GM38" s="562"/>
      <c r="GN38" s="562"/>
      <c r="GO38" s="562"/>
      <c r="GP38" s="562"/>
      <c r="GQ38" s="562"/>
      <c r="GR38" s="562"/>
      <c r="GS38" s="563"/>
      <c r="GT38" s="563"/>
      <c r="GU38" s="563"/>
      <c r="IG38" s="561"/>
      <c r="II38" s="562"/>
      <c r="IJ38" s="562"/>
      <c r="IK38" s="562"/>
      <c r="IL38" s="562"/>
      <c r="IM38" s="562"/>
      <c r="IN38" s="562"/>
      <c r="IO38" s="562"/>
      <c r="IP38" s="562"/>
      <c r="IQ38" s="562"/>
      <c r="IR38" s="562"/>
      <c r="IS38" s="562"/>
      <c r="IT38" s="562"/>
      <c r="IU38" s="562"/>
      <c r="IV38" s="562"/>
      <c r="IW38" s="562"/>
      <c r="IX38" s="562"/>
      <c r="IY38" s="562"/>
      <c r="IZ38" s="562"/>
      <c r="JA38" s="562"/>
      <c r="JB38" s="562"/>
      <c r="JC38" s="562"/>
      <c r="JD38" s="562"/>
      <c r="JE38" s="562"/>
      <c r="JF38" s="562"/>
      <c r="JG38" s="562"/>
      <c r="JH38" s="562"/>
      <c r="JI38" s="562"/>
      <c r="JJ38" s="562"/>
      <c r="JK38" s="562"/>
      <c r="JL38" s="562"/>
      <c r="JM38" s="562"/>
      <c r="JN38" s="563"/>
      <c r="JO38" s="563"/>
      <c r="JP38" s="563"/>
      <c r="KY38" s="561"/>
      <c r="LA38" s="562"/>
      <c r="LB38" s="562"/>
      <c r="LC38" s="562"/>
      <c r="LD38" s="562"/>
      <c r="LE38" s="562"/>
      <c r="LF38" s="562"/>
      <c r="LG38" s="562"/>
      <c r="LH38" s="562"/>
      <c r="LI38" s="562"/>
      <c r="LJ38" s="562"/>
      <c r="LK38" s="562"/>
      <c r="LL38" s="562"/>
      <c r="LM38" s="562"/>
      <c r="LN38" s="562"/>
      <c r="LO38" s="562"/>
      <c r="LP38" s="562"/>
      <c r="LQ38" s="562"/>
      <c r="LR38" s="562"/>
      <c r="LS38" s="562"/>
      <c r="LT38" s="562"/>
      <c r="LU38" s="562"/>
      <c r="LV38" s="562"/>
      <c r="LW38" s="562"/>
      <c r="LX38" s="562"/>
      <c r="LY38" s="562"/>
      <c r="LZ38" s="562"/>
      <c r="MA38" s="562"/>
      <c r="MB38" s="562"/>
      <c r="MC38" s="562"/>
      <c r="MD38" s="562"/>
      <c r="ME38" s="562"/>
      <c r="MF38" s="563"/>
      <c r="MG38" s="563"/>
      <c r="MH38" s="563"/>
      <c r="MU38" s="561"/>
      <c r="MV38" s="564"/>
      <c r="MW38" s="562"/>
      <c r="MX38" s="562"/>
      <c r="MY38" s="562"/>
      <c r="MZ38" s="562"/>
      <c r="NA38" s="562"/>
      <c r="NB38" s="562"/>
      <c r="NC38" s="562"/>
      <c r="ND38" s="562"/>
      <c r="NE38" s="562"/>
      <c r="NF38" s="562"/>
      <c r="NG38" s="562"/>
      <c r="NH38" s="562"/>
      <c r="NI38" s="562"/>
      <c r="NJ38" s="562"/>
      <c r="NK38" s="562"/>
      <c r="NL38" s="562"/>
      <c r="NM38" s="562"/>
      <c r="NN38" s="562"/>
      <c r="NO38" s="562"/>
      <c r="NP38" s="562"/>
      <c r="NQ38" s="562"/>
      <c r="NR38" s="562"/>
      <c r="NS38" s="562"/>
      <c r="NT38" s="562"/>
      <c r="NU38" s="562"/>
      <c r="NV38" s="562"/>
      <c r="NW38" s="562"/>
      <c r="NX38" s="562"/>
      <c r="NY38" s="562"/>
      <c r="NZ38" s="562"/>
      <c r="OA38" s="562"/>
      <c r="OB38" s="563"/>
      <c r="OC38" s="563"/>
      <c r="OD38" s="563"/>
      <c r="OF38" s="565"/>
      <c r="OG38" s="565"/>
      <c r="OH38" s="565"/>
      <c r="OI38" s="565"/>
      <c r="OJ38" s="565"/>
      <c r="OK38" s="565"/>
      <c r="OL38" s="565"/>
      <c r="OM38" s="565"/>
      <c r="ON38" s="565"/>
      <c r="OO38" s="565"/>
      <c r="PL38" s="561"/>
      <c r="PN38" s="562"/>
      <c r="PO38" s="562"/>
      <c r="PP38" s="562"/>
      <c r="PQ38" s="562"/>
      <c r="PR38" s="562"/>
      <c r="PS38" s="562"/>
      <c r="PT38" s="562"/>
      <c r="PU38" s="562"/>
      <c r="PV38" s="562"/>
      <c r="PW38" s="562"/>
      <c r="PX38" s="562"/>
      <c r="PY38" s="562"/>
      <c r="PZ38" s="562"/>
      <c r="QA38" s="562"/>
      <c r="QB38" s="562"/>
      <c r="QC38" s="562"/>
      <c r="QD38" s="562"/>
      <c r="QE38" s="562"/>
      <c r="QF38" s="562"/>
      <c r="QG38" s="562"/>
      <c r="QH38" s="562"/>
      <c r="QI38" s="562"/>
      <c r="QJ38" s="562"/>
      <c r="QK38" s="562"/>
      <c r="QL38" s="562"/>
      <c r="QM38" s="562"/>
      <c r="QN38" s="562"/>
      <c r="QO38" s="562"/>
      <c r="QP38" s="562"/>
      <c r="QQ38" s="562"/>
      <c r="QR38" s="562"/>
      <c r="QS38" s="563"/>
      <c r="QT38" s="563"/>
      <c r="QU38" s="563"/>
    </row>
    <row r="39" spans="1:488" ht="15.75" thickBot="1" x14ac:dyDescent="0.3">
      <c r="AG39" s="48" t="s">
        <v>0</v>
      </c>
      <c r="AH39" s="596" t="s">
        <v>92</v>
      </c>
      <c r="AI39" s="596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6" t="s">
        <v>92</v>
      </c>
      <c r="CR39" s="596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6" t="s">
        <v>90</v>
      </c>
      <c r="FM39" s="596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96" t="s">
        <v>90</v>
      </c>
      <c r="IK39" s="596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96" t="s">
        <v>90</v>
      </c>
      <c r="LC39" s="596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96" t="s">
        <v>90</v>
      </c>
      <c r="NM39" s="596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K39" s="48" t="s">
        <v>124</v>
      </c>
      <c r="PL39" s="596" t="s">
        <v>90</v>
      </c>
      <c r="PM39" s="596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53"/>
      <c r="ON40" s="53"/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53"/>
      <c r="ON41" s="53"/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1.7048872180451126E-4</v>
      </c>
      <c r="OT41" s="53">
        <f>MAX(OT2:OT8,OT10:OT15,OT17:OT21,OT23:OT26,OT28:OT30,OT32:OT33,OT35)</f>
        <v>1.18E-2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0</v>
      </c>
      <c r="QT41" s="51" t="e">
        <f>AVERAGE(QT2:QT8,QT10:QT15,QT17:QT21,QT23:QT26,QT28:QT30,QT32:QT33,QT35)</f>
        <v>#DIV/0!</v>
      </c>
      <c r="QU41" s="53">
        <f>MAX(QU2:QU8,QU10:QU15,QU17:QU21,QU23:QU26,QU28:QU30,QU32:QU33,QU35)</f>
        <v>0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53"/>
      <c r="ON42" s="53"/>
      <c r="OO42" s="53"/>
      <c r="OP42" s="53"/>
      <c r="OQ42" s="53"/>
      <c r="OR42" s="86" t="s">
        <v>38</v>
      </c>
      <c r="OS42" s="54" t="s">
        <v>73</v>
      </c>
      <c r="OT42" s="34" t="s">
        <v>41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53"/>
      <c r="ON43" s="53"/>
      <c r="OO43" s="53"/>
      <c r="OP43" s="53"/>
      <c r="OQ43" s="53"/>
      <c r="OR43" s="53" t="s">
        <v>20</v>
      </c>
      <c r="OS43" s="54" t="s">
        <v>74</v>
      </c>
      <c r="OT43" s="53" t="s">
        <v>3</v>
      </c>
      <c r="PL43" t="s">
        <v>62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53"/>
      <c r="ON44" s="53"/>
      <c r="OO44" s="53"/>
      <c r="OP44" s="53"/>
      <c r="OQ44" s="53"/>
      <c r="OR44" s="3" t="s">
        <v>32</v>
      </c>
      <c r="OS44" s="3" t="s">
        <v>33</v>
      </c>
      <c r="OT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53"/>
      <c r="ON45" s="53"/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0</v>
      </c>
      <c r="QT45" s="51">
        <f>AVERAGE(QT9,QT16,QT22,QT27,QT31,QT34,QT36,QT37)</f>
        <v>0</v>
      </c>
      <c r="QU45" s="51">
        <f>MAX(QU9,QU16,QU22,QU27,QU31,QU34,QU36,QU37)</f>
        <v>0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53"/>
      <c r="ON46" s="53"/>
      <c r="OO46" s="53"/>
      <c r="OP46" s="53"/>
      <c r="OQ46" s="53"/>
      <c r="OR46" s="7" t="s">
        <v>43</v>
      </c>
      <c r="OS46" s="54" t="s">
        <v>75</v>
      </c>
      <c r="OT46" s="86" t="s">
        <v>61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53"/>
      <c r="ON47" s="53"/>
      <c r="OO47" s="53"/>
      <c r="OP47" s="53"/>
      <c r="OQ47" s="53"/>
      <c r="OR47" s="53" t="s">
        <v>20</v>
      </c>
      <c r="OS47" s="61" t="s">
        <v>76</v>
      </c>
      <c r="OT47" s="53" t="s">
        <v>20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8" customFormat="1" ht="15.75" thickBot="1" x14ac:dyDescent="0.3">
      <c r="A48" s="595" t="s">
        <v>92</v>
      </c>
      <c r="BS48" s="595" t="s">
        <v>92</v>
      </c>
      <c r="BT48" s="598" t="s">
        <v>93</v>
      </c>
      <c r="EK48" s="595" t="s">
        <v>90</v>
      </c>
      <c r="EL48" s="595" t="s">
        <v>94</v>
      </c>
      <c r="HC48" s="595" t="s">
        <v>90</v>
      </c>
      <c r="JU48" s="595" t="s">
        <v>90</v>
      </c>
      <c r="MM48" s="595" t="s">
        <v>90</v>
      </c>
      <c r="NN48" s="569"/>
      <c r="NO48" s="569"/>
      <c r="NP48" s="569"/>
      <c r="NQ48" s="569"/>
      <c r="NR48" s="569"/>
      <c r="NS48" s="569"/>
      <c r="NT48" s="569"/>
      <c r="NU48" s="569"/>
      <c r="NV48" s="569"/>
      <c r="NW48" s="569"/>
      <c r="NX48" s="569"/>
      <c r="NY48" s="569"/>
      <c r="NZ48" s="569"/>
      <c r="OA48" s="569"/>
      <c r="OB48" s="569"/>
      <c r="OC48" s="569"/>
      <c r="OD48" s="569"/>
      <c r="OE48" s="569"/>
      <c r="OF48" s="569"/>
      <c r="OG48" s="569"/>
      <c r="OH48" s="569"/>
      <c r="OI48" s="569"/>
      <c r="OJ48" s="569"/>
      <c r="OK48" s="569"/>
      <c r="PE48" s="595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65"/>
      <c r="OM49" s="63">
        <v>43642</v>
      </c>
      <c r="ON49" s="243"/>
      <c r="OO49" s="241"/>
      <c r="OP49" s="63">
        <v>43643</v>
      </c>
      <c r="OQ49" s="243"/>
      <c r="OR49" s="241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25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11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98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121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00">
        <v>0.11210000000000001</v>
      </c>
      <c r="OM52" s="40">
        <v>0.1206</v>
      </c>
      <c r="ON52" s="40">
        <v>0.13550000000000001</v>
      </c>
      <c r="OO52" s="40">
        <v>0.1411</v>
      </c>
      <c r="OP52" s="40"/>
      <c r="OQ52" s="40"/>
      <c r="OR52" s="40"/>
      <c r="OS52" s="40"/>
      <c r="OT52" s="40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03">
        <v>0.1038</v>
      </c>
      <c r="OM53" s="16">
        <v>0.1057</v>
      </c>
      <c r="ON53" s="16">
        <v>0.1056</v>
      </c>
      <c r="OO53" s="16">
        <v>0.1071</v>
      </c>
      <c r="OP53" s="16"/>
      <c r="OQ53" s="16"/>
      <c r="OR53" s="16"/>
      <c r="OS53" s="16"/>
      <c r="OT53" s="16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06">
        <v>8.8999999999999996E-2</v>
      </c>
      <c r="OM54" s="22">
        <v>9.2499999999999999E-2</v>
      </c>
      <c r="ON54" s="22">
        <v>9.3799999999999994E-2</v>
      </c>
      <c r="OO54" s="22">
        <v>9.64E-2</v>
      </c>
      <c r="OP54" s="22"/>
      <c r="OQ54" s="22"/>
      <c r="OR54" s="22"/>
      <c r="OS54" s="22"/>
      <c r="OT54" s="22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04">
        <v>-7.0000000000000001E-3</v>
      </c>
      <c r="OM55" s="30">
        <v>-5.8999999999999999E-3</v>
      </c>
      <c r="ON55" s="30">
        <v>-4.3E-3</v>
      </c>
      <c r="OO55" s="30">
        <v>1.04E-2</v>
      </c>
      <c r="OP55" s="30"/>
      <c r="OQ55" s="30"/>
      <c r="OR55" s="30"/>
      <c r="OS55" s="30"/>
      <c r="OT55" s="30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01">
        <v>-3.9300000000000002E-2</v>
      </c>
      <c r="OM56" s="7">
        <v>-4.1799999999999997E-2</v>
      </c>
      <c r="ON56" s="7">
        <v>-4.2599999999999999E-2</v>
      </c>
      <c r="OO56" s="7">
        <v>-3.4799999999999998E-2</v>
      </c>
      <c r="OP56" s="7"/>
      <c r="OQ56" s="7"/>
      <c r="OR56" s="7"/>
      <c r="OS56" s="7"/>
      <c r="OT56" s="7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99">
        <v>-5.4199999999999998E-2</v>
      </c>
      <c r="OM57" s="47">
        <v>-8.0399999999999999E-2</v>
      </c>
      <c r="ON57" s="47">
        <v>-8.5199999999999998E-2</v>
      </c>
      <c r="OO57" s="34">
        <v>-8.8599999999999998E-2</v>
      </c>
      <c r="OP57" s="34"/>
      <c r="OQ57" s="34"/>
      <c r="OR57" s="34"/>
      <c r="OS57" s="34"/>
      <c r="OT57" s="34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02">
        <v>-9.7600000000000006E-2</v>
      </c>
      <c r="OM58" s="34">
        <v>-8.2600000000000007E-2</v>
      </c>
      <c r="ON58" s="34">
        <v>-8.8999999999999996E-2</v>
      </c>
      <c r="OO58" s="47">
        <v>-0.1026</v>
      </c>
      <c r="OP58" s="47"/>
      <c r="OQ58" s="47"/>
      <c r="OR58" s="47"/>
      <c r="OS58" s="47"/>
      <c r="OT58" s="47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05">
        <v>-0.10680000000000001</v>
      </c>
      <c r="OM59" s="86">
        <v>-0.1081</v>
      </c>
      <c r="ON59" s="86">
        <v>-0.1138</v>
      </c>
      <c r="OO59" s="86">
        <v>-0.129</v>
      </c>
      <c r="OP59" s="86"/>
      <c r="OQ59" s="86"/>
      <c r="OR59" s="86"/>
      <c r="OS59" s="86"/>
      <c r="OT59" s="86"/>
      <c r="OU59" s="487"/>
      <c r="OV59" s="53"/>
      <c r="OW59" s="488"/>
      <c r="OX59" s="489"/>
      <c r="OY59" s="53"/>
      <c r="OZ59" s="53"/>
      <c r="PA59" s="53"/>
      <c r="PB59" s="53"/>
      <c r="PC59" s="53"/>
      <c r="PE59" s="487"/>
      <c r="PF59" s="53"/>
      <c r="PG59" s="488"/>
      <c r="PH59" s="487"/>
      <c r="PI59" s="53"/>
      <c r="PJ59" s="488"/>
      <c r="PK59" s="487"/>
      <c r="PL59" s="53"/>
      <c r="PM59" s="488"/>
      <c r="PN59" s="487"/>
      <c r="PO59" s="53"/>
      <c r="PP59" s="488"/>
      <c r="PQ59" s="487"/>
      <c r="PR59" s="53"/>
      <c r="PS59" s="488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107">
        <v>-2.42</v>
      </c>
      <c r="OM60" s="56">
        <v>2.78</v>
      </c>
      <c r="ON60" s="78">
        <v>3.22</v>
      </c>
      <c r="OO60" s="77">
        <v>1.94</v>
      </c>
      <c r="OP60" s="56"/>
      <c r="OQ60" s="78"/>
      <c r="OR60" s="77"/>
      <c r="OS60" s="56"/>
      <c r="OT60" s="78"/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/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13">
        <v>3.0200000000000001E-2</v>
      </c>
      <c r="OC61" s="129">
        <v>3.0999999999999999E-3</v>
      </c>
      <c r="OD61" s="103">
        <v>2.7199999999999998E-2</v>
      </c>
      <c r="OE61" s="620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15">
        <v>1.4800000000000001E-2</v>
      </c>
      <c r="OL61" s="105">
        <v>2.52E-2</v>
      </c>
      <c r="OM61" s="105">
        <v>2.4199999999999999E-2</v>
      </c>
      <c r="ON61" s="100">
        <v>1.49E-2</v>
      </c>
      <c r="OO61" s="104">
        <v>1.47E-2</v>
      </c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1.6765454545454545E-2</v>
      </c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7">
        <v>-1.95E-2</v>
      </c>
      <c r="OC62" s="131">
        <v>-4.4000000000000003E-3</v>
      </c>
      <c r="OD62" s="105">
        <v>-1.72E-2</v>
      </c>
      <c r="OE62" s="616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20">
        <v>-2.2700000000000001E-2</v>
      </c>
      <c r="OL62" s="99">
        <v>-2.12E-2</v>
      </c>
      <c r="OM62" s="99">
        <v>-2.6200000000000001E-2</v>
      </c>
      <c r="ON62" s="105">
        <v>-6.4000000000000003E-3</v>
      </c>
      <c r="OO62" s="99">
        <v>-1.7399999999999999E-2</v>
      </c>
      <c r="OP62" s="492"/>
      <c r="OQ62" s="493"/>
      <c r="OR62" s="491"/>
      <c r="OS62" s="492"/>
      <c r="OT62" s="493"/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-1.7139999999999999E-2</v>
      </c>
      <c r="PE62" s="491"/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602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15">
        <v>4.99E-2</v>
      </c>
      <c r="OC63" s="132"/>
      <c r="OD63" s="133"/>
      <c r="OE63" s="617">
        <v>4.2200000000000001E-2</v>
      </c>
      <c r="OF63" s="701"/>
      <c r="OG63" s="133"/>
      <c r="OH63" s="619">
        <v>2.1499999999999998E-2</v>
      </c>
      <c r="OI63" s="132"/>
      <c r="OJ63" s="133"/>
      <c r="OK63" s="618">
        <v>3.0300000000000001E-2</v>
      </c>
      <c r="OL63" s="133"/>
      <c r="OM63" s="133"/>
      <c r="ON63" s="105">
        <v>4.2999999999999997E-2</v>
      </c>
      <c r="OO63" s="132"/>
      <c r="OP63" s="133"/>
      <c r="OQ63" s="494"/>
      <c r="OR63" s="132"/>
      <c r="OS63" s="133"/>
      <c r="OT63" s="494"/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73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74">
        <v>-3.73</v>
      </c>
      <c r="J64" s="132" t="s">
        <v>62</v>
      </c>
      <c r="K64" s="133"/>
      <c r="L64" s="575">
        <v>-9.6300000000000008</v>
      </c>
      <c r="M64" s="132"/>
      <c r="N64" s="133" t="s">
        <v>62</v>
      </c>
      <c r="O64" s="576">
        <v>-5.2699999999999997E-2</v>
      </c>
      <c r="P64" s="206"/>
      <c r="Q64" s="133" t="s">
        <v>62</v>
      </c>
      <c r="R64" s="577">
        <v>-2.4400000000000002E-2</v>
      </c>
      <c r="S64" s="132" t="s">
        <v>62</v>
      </c>
      <c r="T64" s="133" t="s">
        <v>62</v>
      </c>
      <c r="U64" s="578">
        <v>-4.6600000000000003E-2</v>
      </c>
      <c r="V64" s="132" t="s">
        <v>62</v>
      </c>
      <c r="W64" s="133"/>
      <c r="X64" s="579">
        <v>-6.2199999999999998E-2</v>
      </c>
      <c r="Y64" s="132" t="s">
        <v>62</v>
      </c>
      <c r="Z64" s="133" t="s">
        <v>62</v>
      </c>
      <c r="AA64" s="580">
        <v>-3.7600000000000001E-2</v>
      </c>
      <c r="AB64" s="132" t="s">
        <v>62</v>
      </c>
      <c r="AC64" s="133" t="s">
        <v>62</v>
      </c>
      <c r="AD64" s="581">
        <v>-2.1499999999999998E-2</v>
      </c>
      <c r="AE64" s="132" t="s">
        <v>62</v>
      </c>
      <c r="AF64" s="133" t="s">
        <v>62</v>
      </c>
      <c r="AG64" s="579">
        <v>-3.8899999999999997E-2</v>
      </c>
      <c r="AH64" s="132" t="s">
        <v>62</v>
      </c>
      <c r="AI64" s="133"/>
      <c r="AJ64" s="582">
        <v>-2.93E-2</v>
      </c>
      <c r="AK64" s="132" t="s">
        <v>62</v>
      </c>
      <c r="AL64" s="133" t="s">
        <v>62</v>
      </c>
      <c r="AM64" s="579">
        <v>-3.32E-2</v>
      </c>
      <c r="AN64" s="132" t="s">
        <v>62</v>
      </c>
      <c r="AO64" s="133"/>
      <c r="AP64" s="577">
        <v>-4.53E-2</v>
      </c>
      <c r="AQ64" s="132" t="s">
        <v>62</v>
      </c>
      <c r="AR64" s="133" t="s">
        <v>62</v>
      </c>
      <c r="AS64" s="583">
        <v>-1.61E-2</v>
      </c>
      <c r="AT64" s="132" t="s">
        <v>62</v>
      </c>
      <c r="AU64" s="133" t="s">
        <v>62</v>
      </c>
      <c r="AV64" s="581">
        <v>-4.19E-2</v>
      </c>
      <c r="AW64" s="132" t="s">
        <v>62</v>
      </c>
      <c r="AX64" s="133" t="s">
        <v>62</v>
      </c>
      <c r="AY64" s="576">
        <v>-3.7600000000000001E-2</v>
      </c>
      <c r="AZ64" s="132"/>
      <c r="BA64" s="133" t="s">
        <v>62</v>
      </c>
      <c r="BB64" s="581">
        <v>-3.4799999999999998E-2</v>
      </c>
      <c r="BC64" s="132"/>
      <c r="BD64" s="133" t="s">
        <v>62</v>
      </c>
      <c r="BE64" s="578">
        <v>-5.6800000000000003E-2</v>
      </c>
      <c r="BF64" s="132" t="s">
        <v>62</v>
      </c>
      <c r="BG64" s="133" t="s">
        <v>62</v>
      </c>
      <c r="BH64" s="583">
        <v>-2.0500000000000001E-2</v>
      </c>
      <c r="BI64" s="132" t="s">
        <v>62</v>
      </c>
      <c r="BJ64" s="133"/>
      <c r="BK64" s="577">
        <v>-4.1500000000000002E-2</v>
      </c>
      <c r="BL64" s="132"/>
      <c r="BM64" s="133" t="s">
        <v>62</v>
      </c>
      <c r="BN64" s="578">
        <v>-4.3200000000000002E-2</v>
      </c>
      <c r="BO64" t="s">
        <v>62</v>
      </c>
      <c r="BQ64" s="580">
        <v>-2.87E-2</v>
      </c>
      <c r="BS64" s="132"/>
      <c r="BT64" s="133" t="s">
        <v>62</v>
      </c>
      <c r="BU64" s="576">
        <v>-3.3500000000000002E-2</v>
      </c>
      <c r="BV64" s="132" t="s">
        <v>62</v>
      </c>
      <c r="BW64" s="133" t="s">
        <v>62</v>
      </c>
      <c r="BX64" s="576">
        <v>-1.6299999999999999E-2</v>
      </c>
      <c r="BY64" s="132" t="s">
        <v>62</v>
      </c>
      <c r="BZ64" s="133" t="s">
        <v>62</v>
      </c>
      <c r="CA64" s="577">
        <v>-3.9699999999999999E-2</v>
      </c>
      <c r="CB64" s="132" t="s">
        <v>62</v>
      </c>
      <c r="CC64" s="133"/>
      <c r="CD64" s="582">
        <v>-9.4200000000000006E-2</v>
      </c>
      <c r="CE64" s="132"/>
      <c r="CF64" s="133"/>
      <c r="CG64" s="583">
        <v>-4.58E-2</v>
      </c>
      <c r="CH64" s="132"/>
      <c r="CI64" s="133"/>
      <c r="CJ64" s="581">
        <v>-1.6400000000000001E-2</v>
      </c>
      <c r="CK64" s="132" t="s">
        <v>62</v>
      </c>
      <c r="CL64" s="133" t="s">
        <v>62</v>
      </c>
      <c r="CM64" s="577">
        <v>-2.1999999999999999E-2</v>
      </c>
      <c r="CN64" s="132"/>
      <c r="CO64" s="133" t="s">
        <v>62</v>
      </c>
      <c r="CP64" s="579">
        <v>-3.5700000000000003E-2</v>
      </c>
      <c r="CQ64" s="132" t="s">
        <v>62</v>
      </c>
      <c r="CR64" s="133"/>
      <c r="CS64" s="580">
        <v>-3.32E-2</v>
      </c>
      <c r="CT64" s="132" t="s">
        <v>62</v>
      </c>
      <c r="CU64" s="133"/>
      <c r="CV64" s="577">
        <v>-4.0899999999999999E-2</v>
      </c>
      <c r="CW64" s="132"/>
      <c r="CX64" s="133" t="s">
        <v>62</v>
      </c>
      <c r="CY64" s="580">
        <v>-2.1399999999999999E-2</v>
      </c>
      <c r="CZ64" s="132" t="s">
        <v>62</v>
      </c>
      <c r="DA64" s="133" t="s">
        <v>62</v>
      </c>
      <c r="DB64" s="581">
        <v>-1.84E-2</v>
      </c>
      <c r="DC64" s="132" t="s">
        <v>62</v>
      </c>
      <c r="DD64" s="133" t="s">
        <v>62</v>
      </c>
      <c r="DE64" s="578">
        <v>-2.8899999999999999E-2</v>
      </c>
      <c r="DF64" s="132" t="s">
        <v>62</v>
      </c>
      <c r="DG64" s="133" t="s">
        <v>62</v>
      </c>
      <c r="DH64" s="582">
        <v>-2.6800000000000001E-2</v>
      </c>
      <c r="DI64" s="132" t="s">
        <v>62</v>
      </c>
      <c r="DJ64" s="133" t="s">
        <v>62</v>
      </c>
      <c r="DK64" s="581">
        <v>-5.8900000000000001E-2</v>
      </c>
      <c r="DL64" t="s">
        <v>62</v>
      </c>
      <c r="DM64" t="s">
        <v>62</v>
      </c>
      <c r="DN64" s="584">
        <v>-2.06E-2</v>
      </c>
      <c r="DO64" s="132" t="s">
        <v>62</v>
      </c>
      <c r="DP64" s="133" t="s">
        <v>62</v>
      </c>
      <c r="DQ64" s="583">
        <v>-4.2999999999999997E-2</v>
      </c>
      <c r="DR64" s="132" t="s">
        <v>62</v>
      </c>
      <c r="DS64" s="133" t="s">
        <v>62</v>
      </c>
      <c r="DT64" s="578">
        <v>-2.4799999999999999E-2</v>
      </c>
      <c r="DU64" s="132" t="s">
        <v>62</v>
      </c>
      <c r="DV64" s="133" t="s">
        <v>62</v>
      </c>
      <c r="DW64" s="582">
        <v>-3.6600000000000001E-2</v>
      </c>
      <c r="DX64" t="s">
        <v>62</v>
      </c>
      <c r="DY64" t="s">
        <v>62</v>
      </c>
      <c r="DZ64" s="581">
        <v>-0.03</v>
      </c>
      <c r="EA64" t="s">
        <v>62</v>
      </c>
      <c r="EK64" s="132" t="s">
        <v>62</v>
      </c>
      <c r="EL64" s="133" t="s">
        <v>62</v>
      </c>
      <c r="EM64" s="583">
        <v>-5.4199999999999998E-2</v>
      </c>
      <c r="EN64" s="132" t="s">
        <v>62</v>
      </c>
      <c r="EO64" s="133" t="s">
        <v>62</v>
      </c>
      <c r="EP64" s="580">
        <v>-1.7299999999999999E-2</v>
      </c>
      <c r="EQ64" s="132" t="s">
        <v>62</v>
      </c>
      <c r="ER64" s="133" t="s">
        <v>62</v>
      </c>
      <c r="ES64" s="579">
        <v>-2.64E-2</v>
      </c>
      <c r="ET64" s="132" t="s">
        <v>62</v>
      </c>
      <c r="EU64" s="133" t="s">
        <v>62</v>
      </c>
      <c r="EV64" s="581">
        <v>-4.2000000000000003E-2</v>
      </c>
      <c r="EW64" s="132" t="s">
        <v>62</v>
      </c>
      <c r="EX64" s="133" t="s">
        <v>62</v>
      </c>
      <c r="EY64" s="580">
        <v>-5.2600000000000001E-2</v>
      </c>
      <c r="EZ64" s="132" t="s">
        <v>62</v>
      </c>
      <c r="FA64" s="133" t="s">
        <v>62</v>
      </c>
      <c r="FB64" s="577">
        <v>-6.0499999999999998E-2</v>
      </c>
      <c r="FC64" s="405" t="s">
        <v>62</v>
      </c>
      <c r="FD64" s="406" t="s">
        <v>62</v>
      </c>
      <c r="FE64" s="585">
        <v>-3.9899999999999998E-2</v>
      </c>
      <c r="FF64" s="132" t="s">
        <v>62</v>
      </c>
      <c r="FG64" s="133" t="s">
        <v>62</v>
      </c>
      <c r="FH64" s="586">
        <v>-5.6899999999999999E-2</v>
      </c>
      <c r="FI64" s="132" t="s">
        <v>62</v>
      </c>
      <c r="FJ64" s="133" t="s">
        <v>62</v>
      </c>
      <c r="FK64" s="587">
        <v>-4.0599999999999997E-2</v>
      </c>
      <c r="FL64" s="132" t="s">
        <v>62</v>
      </c>
      <c r="FM64" s="133" t="s">
        <v>62</v>
      </c>
      <c r="FN64" s="586">
        <v>-3.44E-2</v>
      </c>
      <c r="FO64" s="132" t="s">
        <v>62</v>
      </c>
      <c r="FP64" s="133" t="s">
        <v>62</v>
      </c>
      <c r="FQ64" s="588">
        <v>-2.3199999999999998E-2</v>
      </c>
      <c r="FR64" s="132" t="s">
        <v>62</v>
      </c>
      <c r="FS64" s="133" t="s">
        <v>62</v>
      </c>
      <c r="FT64" s="586">
        <v>-2.58E-2</v>
      </c>
      <c r="FU64" s="132" t="s">
        <v>62</v>
      </c>
      <c r="FV64" s="133" t="s">
        <v>62</v>
      </c>
      <c r="FW64" s="589">
        <v>-2.1299999999999999E-2</v>
      </c>
      <c r="FX64" s="132" t="s">
        <v>62</v>
      </c>
      <c r="FY64" s="133" t="s">
        <v>62</v>
      </c>
      <c r="FZ64" s="586">
        <v>-6.5299999999999997E-2</v>
      </c>
      <c r="GA64" s="132" t="s">
        <v>62</v>
      </c>
      <c r="GB64" s="133" t="s">
        <v>62</v>
      </c>
      <c r="GC64" s="586">
        <v>-3.32E-2</v>
      </c>
      <c r="GD64" s="132" t="s">
        <v>62</v>
      </c>
      <c r="GE64" s="133" t="s">
        <v>62</v>
      </c>
      <c r="GF64" s="590">
        <v>-5.04E-2</v>
      </c>
      <c r="GG64" s="132" t="s">
        <v>62</v>
      </c>
      <c r="GH64" s="133" t="s">
        <v>62</v>
      </c>
      <c r="GI64" s="591">
        <v>-1.89E-2</v>
      </c>
      <c r="GJ64" s="132" t="s">
        <v>62</v>
      </c>
      <c r="GK64" s="133" t="s">
        <v>62</v>
      </c>
      <c r="GL64" s="591">
        <v>-4.1099999999999998E-2</v>
      </c>
      <c r="GM64" s="132" t="s">
        <v>62</v>
      </c>
      <c r="GN64" s="133" t="s">
        <v>62</v>
      </c>
      <c r="GO64" s="587">
        <v>-0.1031</v>
      </c>
      <c r="GP64" s="132" t="s">
        <v>62</v>
      </c>
      <c r="GQ64" s="133" t="s">
        <v>62</v>
      </c>
      <c r="GR64" s="586">
        <v>-6.3399999999999998E-2</v>
      </c>
      <c r="GS64" t="s">
        <v>62</v>
      </c>
      <c r="GT64" t="s">
        <v>62</v>
      </c>
      <c r="GU64" s="591">
        <v>-2.5100000000000001E-2</v>
      </c>
      <c r="GV64" t="s">
        <v>62</v>
      </c>
      <c r="HC64" s="132" t="s">
        <v>62</v>
      </c>
      <c r="HD64" s="133" t="s">
        <v>62</v>
      </c>
      <c r="HE64" s="591">
        <v>-4.1500000000000002E-2</v>
      </c>
      <c r="HF64" s="132" t="s">
        <v>62</v>
      </c>
      <c r="HG64" s="133" t="s">
        <v>62</v>
      </c>
      <c r="HH64" s="587">
        <v>-4.4900000000000002E-2</v>
      </c>
      <c r="HI64" s="132" t="s">
        <v>62</v>
      </c>
      <c r="HJ64" s="133" t="s">
        <v>62</v>
      </c>
      <c r="HK64" s="591">
        <v>-2.3E-2</v>
      </c>
      <c r="HL64" s="132" t="s">
        <v>62</v>
      </c>
      <c r="HM64" s="133" t="s">
        <v>62</v>
      </c>
      <c r="HN64" s="586">
        <v>-3.5400000000000001E-2</v>
      </c>
      <c r="HO64" s="132" t="s">
        <v>62</v>
      </c>
      <c r="HP64" s="133" t="s">
        <v>62</v>
      </c>
      <c r="HQ64" s="587">
        <v>-1.6400000000000001E-2</v>
      </c>
      <c r="HR64" s="132" t="s">
        <v>62</v>
      </c>
      <c r="HS64" s="133" t="s">
        <v>62</v>
      </c>
      <c r="HT64" s="592">
        <v>-1.8700000000000001E-2</v>
      </c>
      <c r="HU64" s="132" t="s">
        <v>62</v>
      </c>
      <c r="HV64" s="133" t="s">
        <v>62</v>
      </c>
      <c r="HW64" s="585">
        <v>-8.9999999999999993E-3</v>
      </c>
      <c r="HX64" s="132" t="s">
        <v>62</v>
      </c>
      <c r="HY64" s="133" t="s">
        <v>62</v>
      </c>
      <c r="HZ64" s="585">
        <v>-3.6299999999999999E-2</v>
      </c>
      <c r="IA64" s="132" t="s">
        <v>62</v>
      </c>
      <c r="IB64" s="133"/>
      <c r="IC64" s="589">
        <v>-2.5100000000000001E-2</v>
      </c>
      <c r="ID64" s="132" t="s">
        <v>62</v>
      </c>
      <c r="IE64" s="133" t="s">
        <v>62</v>
      </c>
      <c r="IF64" s="591">
        <v>-4.5400000000000003E-2</v>
      </c>
      <c r="IG64" s="132" t="s">
        <v>62</v>
      </c>
      <c r="IH64" s="133" t="s">
        <v>62</v>
      </c>
      <c r="II64" s="588">
        <v>-2.53E-2</v>
      </c>
      <c r="IJ64" s="132" t="s">
        <v>62</v>
      </c>
      <c r="IK64" s="133" t="s">
        <v>62</v>
      </c>
      <c r="IL64" s="585">
        <v>-2.1100000000000001E-2</v>
      </c>
      <c r="IM64" s="132" t="s">
        <v>62</v>
      </c>
      <c r="IN64" s="133" t="s">
        <v>62</v>
      </c>
      <c r="IO64" s="587">
        <v>-3.78E-2</v>
      </c>
      <c r="IP64" s="132" t="s">
        <v>62</v>
      </c>
      <c r="IQ64" s="133" t="s">
        <v>62</v>
      </c>
      <c r="IR64" s="587">
        <v>-2.58E-2</v>
      </c>
      <c r="IS64" s="132" t="s">
        <v>62</v>
      </c>
      <c r="IT64" s="133" t="s">
        <v>62</v>
      </c>
      <c r="IU64" s="588">
        <v>-0.01</v>
      </c>
      <c r="IV64" s="132" t="s">
        <v>62</v>
      </c>
      <c r="IW64" s="133" t="s">
        <v>62</v>
      </c>
      <c r="IX64" s="589">
        <v>-1.6299999999999999E-2</v>
      </c>
      <c r="IY64" s="132" t="s">
        <v>62</v>
      </c>
      <c r="IZ64" s="133" t="s">
        <v>62</v>
      </c>
      <c r="JA64" s="593">
        <v>-2.4799999999999999E-2</v>
      </c>
      <c r="JB64" s="132" t="s">
        <v>62</v>
      </c>
      <c r="JC64" s="133" t="s">
        <v>62</v>
      </c>
      <c r="JD64" s="589">
        <v>-6.1400000000000003E-2</v>
      </c>
      <c r="JE64" s="132" t="s">
        <v>62</v>
      </c>
      <c r="JF64" s="133" t="s">
        <v>62</v>
      </c>
      <c r="JG64" s="590">
        <v>-2.1700000000000001E-2</v>
      </c>
      <c r="JH64" s="132" t="s">
        <v>62</v>
      </c>
      <c r="JI64" s="133" t="s">
        <v>62</v>
      </c>
      <c r="JJ64" s="591">
        <v>-1.6E-2</v>
      </c>
      <c r="JK64" s="132" t="s">
        <v>62</v>
      </c>
      <c r="JL64" s="133" t="s">
        <v>62</v>
      </c>
      <c r="JM64" s="591">
        <v>-1.7000000000000001E-2</v>
      </c>
      <c r="JN64" t="s">
        <v>62</v>
      </c>
      <c r="JO64" t="s">
        <v>62</v>
      </c>
      <c r="JP64" s="589">
        <v>-2.4299999999999999E-2</v>
      </c>
      <c r="JQ64" t="s">
        <v>62</v>
      </c>
      <c r="JU64" s="132" t="s">
        <v>62</v>
      </c>
      <c r="JV64" s="133" t="s">
        <v>62</v>
      </c>
      <c r="JW64" s="587">
        <v>-4.9299999999999997E-2</v>
      </c>
      <c r="JX64" s="132" t="s">
        <v>62</v>
      </c>
      <c r="JY64" s="133" t="s">
        <v>62</v>
      </c>
      <c r="JZ64" s="588">
        <v>-6.4000000000000003E-3</v>
      </c>
      <c r="KA64" s="132" t="s">
        <v>62</v>
      </c>
      <c r="KB64" s="133" t="s">
        <v>62</v>
      </c>
      <c r="KC64" s="592">
        <v>-3.15E-2</v>
      </c>
      <c r="KD64" s="132" t="s">
        <v>62</v>
      </c>
      <c r="KE64" s="133" t="s">
        <v>62</v>
      </c>
      <c r="KF64" s="587">
        <v>-2.9600000000000001E-2</v>
      </c>
      <c r="KG64" s="132" t="s">
        <v>62</v>
      </c>
      <c r="KH64" s="133" t="s">
        <v>62</v>
      </c>
      <c r="KI64" s="588">
        <v>-1.5299999999999999E-2</v>
      </c>
      <c r="KJ64" s="132" t="s">
        <v>62</v>
      </c>
      <c r="KK64" s="133" t="s">
        <v>62</v>
      </c>
      <c r="KL64" s="586">
        <v>-2.7699999999999999E-2</v>
      </c>
      <c r="KM64" s="132" t="s">
        <v>62</v>
      </c>
      <c r="KN64" s="133" t="s">
        <v>62</v>
      </c>
      <c r="KO64" s="589">
        <v>-1.3100000000000001E-2</v>
      </c>
      <c r="KP64" s="132" t="s">
        <v>62</v>
      </c>
      <c r="KQ64" s="133" t="s">
        <v>62</v>
      </c>
      <c r="KR64" s="591">
        <v>-2.69E-2</v>
      </c>
      <c r="KS64" s="132" t="s">
        <v>62</v>
      </c>
      <c r="KT64" s="133" t="s">
        <v>62</v>
      </c>
      <c r="KU64" s="589">
        <v>-5.1499999999999997E-2</v>
      </c>
      <c r="KV64" s="132" t="s">
        <v>62</v>
      </c>
      <c r="KW64" s="133" t="s">
        <v>62</v>
      </c>
      <c r="KX64" s="586">
        <v>-2.1100000000000001E-2</v>
      </c>
      <c r="KY64" s="132" t="s">
        <v>62</v>
      </c>
      <c r="KZ64" s="133" t="s">
        <v>62</v>
      </c>
      <c r="LA64" s="586">
        <v>-3.0300000000000001E-2</v>
      </c>
      <c r="LB64" s="132" t="s">
        <v>62</v>
      </c>
      <c r="LC64" s="133" t="s">
        <v>62</v>
      </c>
      <c r="LD64" s="589">
        <v>-0.02</v>
      </c>
      <c r="LE64" s="132" t="s">
        <v>62</v>
      </c>
      <c r="LF64" s="133" t="s">
        <v>62</v>
      </c>
      <c r="LG64" s="586">
        <v>-2.9399999999999999E-2</v>
      </c>
      <c r="LH64" s="132" t="s">
        <v>62</v>
      </c>
      <c r="LI64" s="133" t="s">
        <v>62</v>
      </c>
      <c r="LJ64" s="592">
        <v>-1.47E-2</v>
      </c>
      <c r="LK64" s="132" t="s">
        <v>62</v>
      </c>
      <c r="LL64" s="133" t="s">
        <v>62</v>
      </c>
      <c r="LM64" s="591">
        <v>-1.8599999999999998E-2</v>
      </c>
      <c r="LN64" s="132" t="s">
        <v>62</v>
      </c>
      <c r="LO64" s="133" t="s">
        <v>62</v>
      </c>
      <c r="LP64" s="586">
        <v>-2.1399999999999999E-2</v>
      </c>
      <c r="LQ64" s="132" t="s">
        <v>62</v>
      </c>
      <c r="LR64" s="133" t="s">
        <v>62</v>
      </c>
      <c r="LS64" s="588">
        <v>-4.2500000000000003E-2</v>
      </c>
      <c r="LT64" s="132" t="s">
        <v>62</v>
      </c>
      <c r="LU64" s="133" t="s">
        <v>62</v>
      </c>
      <c r="LV64" s="592">
        <v>-2.29E-2</v>
      </c>
      <c r="LW64" s="132" t="s">
        <v>62</v>
      </c>
      <c r="LX64" s="133" t="s">
        <v>62</v>
      </c>
      <c r="LY64" s="586">
        <v>-1.0500000000000001E-2</v>
      </c>
      <c r="LZ64" s="132" t="s">
        <v>62</v>
      </c>
      <c r="MA64" s="133" t="s">
        <v>62</v>
      </c>
      <c r="MB64" s="588">
        <v>-2.0199999999999999E-2</v>
      </c>
      <c r="MC64" s="132" t="s">
        <v>62</v>
      </c>
      <c r="MD64" s="133" t="s">
        <v>62</v>
      </c>
      <c r="ME64" s="587">
        <v>-2.23E-2</v>
      </c>
      <c r="MF64" s="132" t="s">
        <v>62</v>
      </c>
      <c r="MG64" s="133" t="s">
        <v>62</v>
      </c>
      <c r="MH64" s="586">
        <v>-6.0000000000000001E-3</v>
      </c>
      <c r="MI64" s="133" t="s">
        <v>62</v>
      </c>
      <c r="MJ64" s="133" t="s">
        <v>62</v>
      </c>
      <c r="MK64" s="588">
        <v>-4.1700000000000001E-2</v>
      </c>
      <c r="MM64" s="132" t="s">
        <v>62</v>
      </c>
      <c r="MN64" s="133" t="s">
        <v>62</v>
      </c>
      <c r="MO64" s="592">
        <v>-3.9199999999999999E-2</v>
      </c>
      <c r="MP64" s="132" t="s">
        <v>62</v>
      </c>
      <c r="MQ64" s="133" t="s">
        <v>62</v>
      </c>
      <c r="MR64" s="591">
        <v>-1.7299999999999999E-2</v>
      </c>
      <c r="MS64" s="132" t="s">
        <v>62</v>
      </c>
      <c r="MT64" s="133" t="s">
        <v>62</v>
      </c>
      <c r="MU64" s="589">
        <v>-1.2800000000000001E-2</v>
      </c>
      <c r="MV64" s="132" t="s">
        <v>62</v>
      </c>
      <c r="MW64" s="133" t="s">
        <v>62</v>
      </c>
      <c r="MX64" s="592">
        <v>-1.54E-2</v>
      </c>
      <c r="MY64" s="132" t="s">
        <v>62</v>
      </c>
      <c r="MZ64" s="133" t="s">
        <v>62</v>
      </c>
      <c r="NA64" s="592">
        <v>-2.9100000000000001E-2</v>
      </c>
      <c r="NB64" s="132" t="s">
        <v>62</v>
      </c>
      <c r="NC64" s="133" t="s">
        <v>62</v>
      </c>
      <c r="ND64" s="587">
        <v>-4.2299999999999997E-2</v>
      </c>
      <c r="NE64" s="132" t="s">
        <v>62</v>
      </c>
      <c r="NF64" s="133" t="s">
        <v>62</v>
      </c>
      <c r="NG64" s="587">
        <v>-2.52E-2</v>
      </c>
      <c r="NH64" s="132" t="s">
        <v>62</v>
      </c>
      <c r="NI64" s="133" t="s">
        <v>62</v>
      </c>
      <c r="NJ64" s="589">
        <v>-1.89E-2</v>
      </c>
      <c r="NK64" s="133" t="s">
        <v>62</v>
      </c>
      <c r="NL64" s="133" t="s">
        <v>62</v>
      </c>
      <c r="NM64" s="607">
        <v>-1.37E-2</v>
      </c>
      <c r="NN64" s="604" t="s">
        <v>62</v>
      </c>
      <c r="NO64" s="605" t="s">
        <v>62</v>
      </c>
      <c r="NP64" s="606">
        <v>-4.8800000000000003E-2</v>
      </c>
      <c r="NQ64" s="604"/>
      <c r="NR64" s="605" t="s">
        <v>62</v>
      </c>
      <c r="NS64" s="552">
        <v>-2.87E-2</v>
      </c>
      <c r="NT64" s="604" t="s">
        <v>62</v>
      </c>
      <c r="NU64" s="605" t="s">
        <v>62</v>
      </c>
      <c r="NV64" s="544">
        <v>-2.53E-2</v>
      </c>
      <c r="NW64" s="604" t="s">
        <v>62</v>
      </c>
      <c r="NX64" s="605" t="s">
        <v>62</v>
      </c>
      <c r="NY64" s="540">
        <v>-2.81E-2</v>
      </c>
      <c r="NZ64" s="698" t="s">
        <v>62</v>
      </c>
      <c r="OA64" s="605" t="s">
        <v>62</v>
      </c>
      <c r="OB64" s="645">
        <v>-5.04E-2</v>
      </c>
      <c r="OC64" s="604" t="s">
        <v>62</v>
      </c>
      <c r="OD64" s="605" t="s">
        <v>62</v>
      </c>
      <c r="OE64" s="671">
        <v>-3.0200000000000001E-2</v>
      </c>
      <c r="OF64" s="604" t="s">
        <v>62</v>
      </c>
      <c r="OG64" s="605" t="s">
        <v>62</v>
      </c>
      <c r="OH64" s="700">
        <v>-2.07E-2</v>
      </c>
      <c r="OI64" s="604" t="s">
        <v>62</v>
      </c>
      <c r="OJ64" s="605" t="s">
        <v>62</v>
      </c>
      <c r="OK64" s="706">
        <v>-2.7300000000000001E-2</v>
      </c>
      <c r="OL64" s="133" t="s">
        <v>62</v>
      </c>
      <c r="OM64" s="133" t="s">
        <v>62</v>
      </c>
      <c r="ON64" s="99">
        <v>-5.2200000000000003E-2</v>
      </c>
      <c r="OO64" s="132" t="s">
        <v>62</v>
      </c>
      <c r="OP64" s="133" t="s">
        <v>62</v>
      </c>
      <c r="OQ64" s="594"/>
      <c r="OR64" s="132" t="s">
        <v>62</v>
      </c>
      <c r="OS64" s="133" t="s">
        <v>62</v>
      </c>
      <c r="OT64" s="594"/>
      <c r="OU64" s="132" t="s">
        <v>62</v>
      </c>
      <c r="OV64" s="133" t="s">
        <v>62</v>
      </c>
      <c r="OW64" s="594"/>
      <c r="OX64" s="132" t="s">
        <v>62</v>
      </c>
      <c r="OY64" s="133" t="s">
        <v>62</v>
      </c>
      <c r="OZ64" s="594"/>
      <c r="PA64" s="132" t="s">
        <v>62</v>
      </c>
      <c r="PB64" s="133" t="s">
        <v>62</v>
      </c>
      <c r="PC64" s="594"/>
      <c r="PE64" s="132" t="s">
        <v>62</v>
      </c>
      <c r="PF64" s="133" t="s">
        <v>62</v>
      </c>
      <c r="PG64" s="594"/>
      <c r="PH64" s="132" t="s">
        <v>62</v>
      </c>
      <c r="PI64" s="133" t="s">
        <v>62</v>
      </c>
      <c r="PJ64" s="594"/>
      <c r="PK64" s="132" t="s">
        <v>62</v>
      </c>
      <c r="PL64" s="133" t="s">
        <v>62</v>
      </c>
      <c r="PM64" s="594"/>
      <c r="PN64" s="132" t="s">
        <v>62</v>
      </c>
      <c r="PO64" s="133" t="s">
        <v>62</v>
      </c>
      <c r="PP64" s="594"/>
      <c r="PQ64" s="132" t="s">
        <v>62</v>
      </c>
      <c r="PR64" s="133" t="s">
        <v>62</v>
      </c>
      <c r="PS64" s="594"/>
      <c r="PT64" s="132" t="s">
        <v>62</v>
      </c>
      <c r="PU64" s="133" t="s">
        <v>62</v>
      </c>
      <c r="PV64" s="594"/>
      <c r="PW64" s="132" t="s">
        <v>62</v>
      </c>
      <c r="PX64" s="133" t="s">
        <v>62</v>
      </c>
      <c r="PY64" s="594"/>
      <c r="PZ64" s="132" t="s">
        <v>62</v>
      </c>
      <c r="QA64" s="133" t="s">
        <v>62</v>
      </c>
      <c r="QB64" s="594"/>
      <c r="QC64" s="132" t="s">
        <v>62</v>
      </c>
      <c r="QD64" s="133" t="s">
        <v>62</v>
      </c>
      <c r="QE64" s="594"/>
      <c r="QF64" s="132" t="s">
        <v>62</v>
      </c>
      <c r="QG64" s="133" t="s">
        <v>62</v>
      </c>
      <c r="QH64" s="594"/>
      <c r="QI64" s="132" t="s">
        <v>62</v>
      </c>
      <c r="QJ64" s="133" t="s">
        <v>62</v>
      </c>
      <c r="QK64" s="594"/>
      <c r="QL64" s="132" t="s">
        <v>62</v>
      </c>
      <c r="QM64" s="133" t="s">
        <v>62</v>
      </c>
      <c r="QN64" s="594"/>
      <c r="QO64" s="132" t="s">
        <v>62</v>
      </c>
      <c r="QP64" s="133" t="s">
        <v>62</v>
      </c>
      <c r="QQ64" s="594"/>
      <c r="QR64" s="132" t="s">
        <v>62</v>
      </c>
      <c r="QS64" s="133" t="s">
        <v>62</v>
      </c>
      <c r="QT64" s="594"/>
      <c r="QU64" s="132" t="s">
        <v>62</v>
      </c>
      <c r="QV64" s="133" t="s">
        <v>62</v>
      </c>
      <c r="QW64" s="594"/>
      <c r="QX64" s="132" t="s">
        <v>62</v>
      </c>
      <c r="QY64" s="133" t="s">
        <v>62</v>
      </c>
      <c r="QZ64" s="594"/>
      <c r="RA64" s="132" t="s">
        <v>62</v>
      </c>
      <c r="RB64" s="133" t="s">
        <v>62</v>
      </c>
      <c r="RC64" s="594"/>
      <c r="RD64" s="132" t="s">
        <v>62</v>
      </c>
      <c r="RE64" s="133" t="s">
        <v>62</v>
      </c>
      <c r="RF64" s="594"/>
      <c r="RG64" s="132" t="s">
        <v>62</v>
      </c>
      <c r="RH64" s="133" t="s">
        <v>62</v>
      </c>
      <c r="RI64" s="594"/>
      <c r="RJ64" s="132" t="s">
        <v>62</v>
      </c>
      <c r="RK64" s="133" t="s">
        <v>62</v>
      </c>
      <c r="RL64" s="594"/>
      <c r="RM64" s="132" t="s">
        <v>62</v>
      </c>
      <c r="RN64" s="133" t="s">
        <v>62</v>
      </c>
      <c r="RO64" s="594"/>
      <c r="RP64" s="132" t="s">
        <v>62</v>
      </c>
      <c r="RQ64" s="133" t="s">
        <v>62</v>
      </c>
      <c r="RR64" s="594"/>
      <c r="RS64" s="132" t="s">
        <v>62</v>
      </c>
      <c r="RT64" s="133" t="s">
        <v>62</v>
      </c>
      <c r="RU64" s="594"/>
    </row>
    <row r="65" spans="1:489" s="568" customFormat="1" ht="15.75" thickBot="1" x14ac:dyDescent="0.3">
      <c r="A65" s="567"/>
      <c r="NN65" s="608"/>
      <c r="NO65" s="608"/>
      <c r="NP65" s="608"/>
      <c r="NQ65" s="608"/>
      <c r="NR65" s="608"/>
      <c r="NS65" s="608"/>
      <c r="NT65" s="608"/>
      <c r="NU65" s="608"/>
      <c r="NV65" s="608"/>
      <c r="NW65" s="608"/>
      <c r="NX65" s="608"/>
      <c r="NY65" s="608"/>
      <c r="NZ65" s="608"/>
      <c r="OA65" s="608"/>
      <c r="OB65" s="608"/>
      <c r="OC65" s="608"/>
      <c r="OD65" s="608"/>
      <c r="OE65" s="608"/>
      <c r="OF65" s="608"/>
      <c r="OG65" s="608"/>
      <c r="OH65" s="608"/>
      <c r="OI65" s="608"/>
      <c r="OJ65" s="608"/>
      <c r="OK65" s="608"/>
    </row>
    <row r="66" spans="1:489" s="76" customFormat="1" ht="15.75" thickBot="1" x14ac:dyDescent="0.3">
      <c r="A66" s="601" t="s">
        <v>167</v>
      </c>
      <c r="B66" s="601" t="s">
        <v>168</v>
      </c>
      <c r="C66" s="601" t="s">
        <v>169</v>
      </c>
      <c r="BS66" s="601" t="s">
        <v>167</v>
      </c>
      <c r="BT66" s="601" t="s">
        <v>168</v>
      </c>
      <c r="BU66" s="601" t="s">
        <v>169</v>
      </c>
      <c r="EK66" s="601" t="s">
        <v>167</v>
      </c>
      <c r="EL66" s="601" t="s">
        <v>168</v>
      </c>
      <c r="EM66" s="601" t="s">
        <v>169</v>
      </c>
      <c r="HC66" s="601" t="s">
        <v>167</v>
      </c>
      <c r="HD66" s="601" t="s">
        <v>168</v>
      </c>
      <c r="HE66" s="601" t="s">
        <v>169</v>
      </c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JK66" s="471"/>
      <c r="JL66" s="471"/>
      <c r="JM66" s="471"/>
      <c r="JU66" s="703" t="s">
        <v>167</v>
      </c>
      <c r="JV66" s="703" t="s">
        <v>168</v>
      </c>
      <c r="JW66" s="703" t="s">
        <v>169</v>
      </c>
      <c r="JX66" s="471"/>
      <c r="JY66" s="471"/>
      <c r="JZ66" s="471"/>
      <c r="KA66" s="471"/>
      <c r="KB66" s="471"/>
      <c r="KC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601" t="s">
        <v>167</v>
      </c>
      <c r="MN66" s="601" t="s">
        <v>168</v>
      </c>
      <c r="MO66" s="601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510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65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484"/>
      <c r="JL67" s="485">
        <v>43584</v>
      </c>
      <c r="JM67" s="486"/>
      <c r="JN67" s="483"/>
      <c r="JO67" s="67">
        <v>43585</v>
      </c>
      <c r="JP67" s="68"/>
      <c r="JQ67" s="66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3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506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9"/>
      <c r="LB67" s="506"/>
      <c r="LC67" s="507">
        <v>43601</v>
      </c>
      <c r="LD67" s="508"/>
      <c r="LE67" s="506"/>
      <c r="LF67" s="507">
        <v>43602</v>
      </c>
      <c r="LG67" s="508"/>
      <c r="LH67" s="658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21"/>
      <c r="MY67" s="484"/>
      <c r="MZ67" s="485">
        <v>43623</v>
      </c>
      <c r="NA67" s="522" t="s">
        <v>77</v>
      </c>
      <c r="NB67" s="609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9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8"/>
      <c r="NZ67" s="673"/>
      <c r="OA67" s="674">
        <v>43636</v>
      </c>
      <c r="OB67" s="675"/>
      <c r="OC67" s="658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65"/>
      <c r="OM67" s="63">
        <v>43642</v>
      </c>
      <c r="ON67" s="243"/>
      <c r="OO67" s="241"/>
      <c r="OP67" s="63">
        <v>43643</v>
      </c>
      <c r="OQ67" s="243"/>
      <c r="OR67" s="241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IG68" s="125">
        <f>SUM( -IF56,IG56)</f>
        <v>7.7999999999999996E-3</v>
      </c>
      <c r="IH68" s="123">
        <f>SUM( -IG54,IH54)</f>
        <v>1.2300000000000005E-2</v>
      </c>
      <c r="II68" s="626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8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27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27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32">
        <f>SUM( -IT58,IU58)</f>
        <v>4.400000000000015E-3</v>
      </c>
      <c r="IV68" s="100">
        <f>SUM( -IU54,IV54)</f>
        <v>1.5299999999999994E-2</v>
      </c>
      <c r="IW68" s="125">
        <f>SUM( -IV56,IW56)</f>
        <v>4.8999999999999998E-3</v>
      </c>
      <c r="IX68" s="123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1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127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131">
        <f>SUM( -JF57,JG57)</f>
        <v>2.9499999999999998E-2</v>
      </c>
      <c r="JH68" s="131">
        <v>1.83E-2</v>
      </c>
      <c r="JI68" s="129">
        <f>SUM( -JH53,JI53)</f>
        <v>1.0399999999999993E-2</v>
      </c>
      <c r="JJ68" s="126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25">
        <v>1.4999999999999999E-2</v>
      </c>
      <c r="JN68" s="99">
        <f>SUM( -JM58,JN58)</f>
        <v>2.0100000000000007E-2</v>
      </c>
      <c r="JO68" s="128">
        <f>SUM( -JN52,JO52)</f>
        <v>2.5700000000000001E-2</v>
      </c>
      <c r="JP68" s="123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99">
        <f>SUM( -KC58,KD58)</f>
        <v>4.0500000000000008E-2</v>
      </c>
      <c r="KE68" s="123">
        <v>1.6400000000000001E-2</v>
      </c>
      <c r="KF68" s="123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1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127">
        <f>SUM( -KK55,KL55)</f>
        <v>9.8999999999999991E-3</v>
      </c>
      <c r="KM68" s="124">
        <f>SUM( -KL58,KM58)</f>
        <v>1.5900000000000011E-2</v>
      </c>
      <c r="KN68" s="123">
        <v>1.23E-2</v>
      </c>
      <c r="KO68" s="126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123">
        <v>2.4299999999999999E-2</v>
      </c>
      <c r="KS68" s="124">
        <f>SUM( -KR58,KS58)</f>
        <v>1.6099999999999975E-2</v>
      </c>
      <c r="KT68" s="126">
        <f>SUM( -KS59,KT59)</f>
        <v>1.6299999999999981E-2</v>
      </c>
      <c r="KU68" s="632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32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8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7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30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30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8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32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25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13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13">
        <v>2.0899999999999998E-2</v>
      </c>
      <c r="NT68" s="124">
        <v>1.35E-2</v>
      </c>
      <c r="NU68" s="105">
        <v>2.1899999999999999E-2</v>
      </c>
      <c r="NV68" s="619">
        <v>2.58E-2</v>
      </c>
      <c r="NW68" s="124">
        <v>1.14E-2</v>
      </c>
      <c r="NX68" s="106">
        <v>1.55E-2</v>
      </c>
      <c r="NY68" s="667">
        <v>3.1800000000000002E-2</v>
      </c>
      <c r="NZ68" s="676">
        <v>1.6199999999999999E-2</v>
      </c>
      <c r="OA68" s="40">
        <v>1.77E-2</v>
      </c>
      <c r="OB68" s="677">
        <v>3.0200000000000001E-2</v>
      </c>
      <c r="OC68" s="104">
        <v>3.0999999999999999E-3</v>
      </c>
      <c r="OD68" s="103">
        <v>2.7199999999999998E-2</v>
      </c>
      <c r="OE68" s="620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15">
        <v>1.4800000000000001E-2</v>
      </c>
      <c r="OL68" s="105">
        <v>2.52E-2</v>
      </c>
      <c r="OM68" s="105">
        <v>2.4199999999999999E-2</v>
      </c>
      <c r="ON68" s="100">
        <v>1.49E-2</v>
      </c>
      <c r="OO68" s="104">
        <v>1.47E-2</v>
      </c>
    </row>
    <row r="69" spans="1:489" ht="15.75" thickBot="1" x14ac:dyDescent="0.3">
      <c r="C69" t="s">
        <v>62</v>
      </c>
      <c r="IG69" s="128">
        <f>SUM( -IF52,IG52)</f>
        <v>6.7999999999999727E-3</v>
      </c>
      <c r="IH69" s="128">
        <f>SUM( -IG52,IH52)</f>
        <v>1.2000000000000011E-2</v>
      </c>
      <c r="II69" s="627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30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30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32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27">
        <f>SUM( -IT55,IU55)</f>
        <v>3.599999999999999E-3</v>
      </c>
      <c r="IV69" s="106">
        <f>SUM( -IU52,IV52)</f>
        <v>7.5000000000000067E-3</v>
      </c>
      <c r="IW69" s="123">
        <f>SUM( -IV54,IW54)</f>
        <v>4.500000000000004E-3</v>
      </c>
      <c r="IX69" s="125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127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126">
        <f>SUM( -JC59,JD59)</f>
        <v>6.6999999999999837E-3</v>
      </c>
      <c r="JE69" s="125">
        <f>SUM( -JD56,JE56)</f>
        <v>1.2999999999999999E-3</v>
      </c>
      <c r="JF69" s="127">
        <v>1.41E-2</v>
      </c>
      <c r="JG69" s="129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123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30">
        <f>SUM( -JL54,JM54)</f>
        <v>1.1999999999999927E-3</v>
      </c>
      <c r="JN69" s="102">
        <f>SUM( -JM59,JN59)</f>
        <v>7.9000000000000181E-3</v>
      </c>
      <c r="JO69" s="125">
        <f>SUM( -JN56,JO56)</f>
        <v>9.0000000000000011E-3</v>
      </c>
      <c r="JP69" s="128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02">
        <f>SUM( -KC59,KD59)</f>
        <v>1.3899999999999968E-2</v>
      </c>
      <c r="KE69" s="125">
        <f>SUM( -KD56,KE56)</f>
        <v>9.7000000000000003E-3</v>
      </c>
      <c r="KF69" s="129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126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1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125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126">
        <f>SUM( -KQ59,KR59)</f>
        <v>1.6800000000000037E-2</v>
      </c>
      <c r="KS69" s="126">
        <f>SUM( -KR59,KS59)</f>
        <v>1.4100000000000001E-2</v>
      </c>
      <c r="KT69" s="124">
        <v>7.1000000000000004E-3</v>
      </c>
      <c r="KU69" s="631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7">
        <f>SUM( -KW54,KX54)</f>
        <v>1.0600000000000005E-2</v>
      </c>
      <c r="KY69" s="127">
        <v>5.3E-3</v>
      </c>
      <c r="KZ69" s="126">
        <f>SUM( -KY59,KZ59)</f>
        <v>8.5000000000000075E-3</v>
      </c>
      <c r="LA69" s="649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31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7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31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25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9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6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15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9">
        <v>8.6E-3</v>
      </c>
      <c r="ND69" s="542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14">
        <v>9.4999999999999998E-3</v>
      </c>
      <c r="NT69" s="125">
        <v>8.6E-3</v>
      </c>
      <c r="NU69" s="104">
        <v>1.0699999999999999E-2</v>
      </c>
      <c r="NV69" s="616">
        <v>1.26E-2</v>
      </c>
      <c r="NW69" s="126">
        <v>1.1000000000000001E-3</v>
      </c>
      <c r="NX69" s="102">
        <v>1.4999999999999999E-2</v>
      </c>
      <c r="NY69" s="662">
        <v>1.37E-2</v>
      </c>
      <c r="NZ69" s="678">
        <v>5.4999999999999997E-3</v>
      </c>
      <c r="OA69" s="86">
        <v>1.6799999999999999E-2</v>
      </c>
      <c r="OB69" s="679">
        <v>2.76E-2</v>
      </c>
      <c r="OC69" s="101">
        <v>2.7000000000000001E-3</v>
      </c>
      <c r="OD69" s="102">
        <v>9.7000000000000003E-3</v>
      </c>
      <c r="OE69" s="615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16">
        <v>1.29E-2</v>
      </c>
      <c r="OL69" s="104">
        <v>2.12E-2</v>
      </c>
      <c r="OM69" s="100">
        <v>8.5000000000000006E-3</v>
      </c>
      <c r="ON69" s="104">
        <v>1.6000000000000001E-3</v>
      </c>
      <c r="OO69" s="101">
        <v>7.7999999999999996E-3</v>
      </c>
    </row>
    <row r="70" spans="1:489" ht="15.75" thickBot="1" x14ac:dyDescent="0.3">
      <c r="IG70" s="131">
        <f>SUM( -IF55,IG55)</f>
        <v>6.8000000000000005E-3</v>
      </c>
      <c r="IH70" s="129">
        <f>SUM( -IG53,IH53)</f>
        <v>6.9000000000000172E-3</v>
      </c>
      <c r="II70" s="628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26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25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30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26">
        <f>SUM( -IT57,IU57)</f>
        <v>2.2000000000000006E-3</v>
      </c>
      <c r="IV70" s="103">
        <f>SUM( -IU56,IV56)</f>
        <v>3.5999999999999999E-3</v>
      </c>
      <c r="IW70" s="131">
        <f>SUM( -IV57,IW57)</f>
        <v>8.000000000000021E-4</v>
      </c>
      <c r="IX70" s="127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126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129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126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124">
        <f>SUM( -JI58,JJ58)</f>
        <v>2.2999999999999965E-3</v>
      </c>
      <c r="JK70" s="128">
        <f>SUM( -JJ52,JK52)</f>
        <v>6.8000000000000282E-3</v>
      </c>
      <c r="JL70" s="546">
        <f>SUM( -JK59,JL59)</f>
        <v>1.5000000000000013E-3</v>
      </c>
      <c r="JM70" s="632">
        <f>SUM( -JL58,JM58)</f>
        <v>5.9999999999998943E-4</v>
      </c>
      <c r="JN70" s="106">
        <f>SUM( -JM52,JN52)</f>
        <v>6.1999999999999833E-3</v>
      </c>
      <c r="JO70" s="131">
        <f>SUM( -JN57,JO57)</f>
        <v>6.1999999999999998E-3</v>
      </c>
      <c r="JP70" s="131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01">
        <v>1.23E-2</v>
      </c>
      <c r="KE70" s="129">
        <f>SUM( -KD53,KE53)</f>
        <v>6.6000000000000017E-3</v>
      </c>
      <c r="KF70" s="126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127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128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131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129">
        <v>2.3999999999999998E-3</v>
      </c>
      <c r="KS70" s="128">
        <f>SUM( -KR52,KS52)</f>
        <v>1.3400000000000023E-2</v>
      </c>
      <c r="KT70" s="131">
        <v>-1.2999999999999999E-3</v>
      </c>
      <c r="KU70" s="627">
        <v>8.5000000000000006E-3</v>
      </c>
      <c r="KV70" s="129">
        <f>SUM( -KU56,KV56)</f>
        <v>7.1000000000000004E-3</v>
      </c>
      <c r="KW70" s="127">
        <v>2E-3</v>
      </c>
      <c r="KX70" s="630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50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9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31">
        <f>SUM( -LF59,LG59)</f>
        <v>6.3E-3</v>
      </c>
      <c r="LH70" s="100">
        <v>6.0000000000000001E-3</v>
      </c>
      <c r="LI70" s="128">
        <f>SUM( -LH52,LI52)</f>
        <v>5.6999999999999829E-3</v>
      </c>
      <c r="LJ70" s="625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30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7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7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7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15">
        <v>7.1000000000000004E-3</v>
      </c>
      <c r="NT70" s="126">
        <v>6.4999999999999997E-3</v>
      </c>
      <c r="NU70" s="101">
        <v>5.4999999999999997E-3</v>
      </c>
      <c r="NV70" s="620">
        <v>1.15E-2</v>
      </c>
      <c r="NW70" s="125">
        <v>0</v>
      </c>
      <c r="NX70" s="103">
        <v>4.7000000000000002E-3</v>
      </c>
      <c r="NY70" s="661">
        <v>4.5999999999999999E-3</v>
      </c>
      <c r="NZ70" s="680">
        <v>5.4999999999999997E-3</v>
      </c>
      <c r="OA70" s="30">
        <v>1.23E-2</v>
      </c>
      <c r="OB70" s="681">
        <v>2.3E-3</v>
      </c>
      <c r="OC70" s="99">
        <v>2.5000000000000001E-3</v>
      </c>
      <c r="OD70" s="101">
        <v>6.4999999999999997E-3</v>
      </c>
      <c r="OE70" s="617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8">
        <v>3.7000000000000002E-3</v>
      </c>
      <c r="OL70" s="100">
        <v>-1.9E-3</v>
      </c>
      <c r="OM70" s="106">
        <v>3.5000000000000001E-3</v>
      </c>
      <c r="ON70" s="106">
        <v>1.2999999999999999E-3</v>
      </c>
      <c r="OO70" s="100">
        <v>5.5999999999999999E-3</v>
      </c>
    </row>
    <row r="71" spans="1:489" ht="15.75" thickBot="1" x14ac:dyDescent="0.3">
      <c r="IG71" s="126">
        <f>SUM( -IF58,IG58)</f>
        <v>4.1999999999999815E-3</v>
      </c>
      <c r="IH71" s="127">
        <f>SUM( -IG57,IH57)</f>
        <v>-7.9999999999999863E-4</v>
      </c>
      <c r="II71" s="629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27">
        <v>2.0999999999999999E-3</v>
      </c>
      <c r="IM71" s="128">
        <f>SUM( -IL52,IM52)</f>
        <v>1.5999999999999903E-3</v>
      </c>
      <c r="IN71" s="124">
        <v>3.2000000000000002E-3</v>
      </c>
      <c r="IO71" s="632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8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8">
        <f>SUM( -IT53,IU53)</f>
        <v>1.0999999999999899E-3</v>
      </c>
      <c r="IV71" s="101">
        <f>SUM( -IU55,IV55)</f>
        <v>1.1999999999999997E-3</v>
      </c>
      <c r="IW71" s="127">
        <f>SUM( -IV55,IW55)</f>
        <v>-8.9999999999999802E-4</v>
      </c>
      <c r="IX71" s="131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131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1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1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131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8">
        <f>SUM( -JL53,JM53)</f>
        <v>4.0000000000001146E-4</v>
      </c>
      <c r="JN71" s="101">
        <f>SUM( -JM55,JN55)</f>
        <v>3.9000000000000007E-3</v>
      </c>
      <c r="JO71" s="129">
        <f>SUM( -JN53,JO53)</f>
        <v>2.5000000000000022E-3</v>
      </c>
      <c r="JP71" s="126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03">
        <f>SUM( -KC56,KD56)</f>
        <v>9.6000000000000009E-3</v>
      </c>
      <c r="KE71" s="127">
        <v>5.7000000000000002E-3</v>
      </c>
      <c r="KF71" s="128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131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123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129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125">
        <f>SUM( -KQ56,KR56)</f>
        <v>-3.599999999999999E-3</v>
      </c>
      <c r="KS71" s="125">
        <f>SUM( -KR56,KS56)</f>
        <v>6.1999999999999972E-3</v>
      </c>
      <c r="KT71" s="128">
        <f>SUM( -KS52,KT52)</f>
        <v>-1.5000000000000013E-3</v>
      </c>
      <c r="KU71" s="625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8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51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32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25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7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6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8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8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9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6">
        <v>5.3E-3</v>
      </c>
      <c r="NT71" s="128">
        <v>5.0000000000000001E-4</v>
      </c>
      <c r="NU71" s="99">
        <v>5.3E-3</v>
      </c>
      <c r="NV71" s="618">
        <v>8.3000000000000001E-3</v>
      </c>
      <c r="NW71" s="127">
        <v>-1.6999999999999999E-3</v>
      </c>
      <c r="NX71" s="101">
        <v>-3.0000000000000001E-3</v>
      </c>
      <c r="NY71" s="666">
        <v>5.9999999999999995E-4</v>
      </c>
      <c r="NZ71" s="682">
        <v>4.4000000000000003E-3</v>
      </c>
      <c r="OA71" s="16">
        <v>8.8000000000000005E-3</v>
      </c>
      <c r="OB71" s="683">
        <v>-4.3E-3</v>
      </c>
      <c r="OC71" s="100">
        <v>2.5000000000000001E-3</v>
      </c>
      <c r="OD71" s="100">
        <v>6.3E-3</v>
      </c>
      <c r="OE71" s="618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14">
        <v>3.3E-3</v>
      </c>
      <c r="OL71" s="101">
        <v>-2E-3</v>
      </c>
      <c r="OM71" s="103">
        <v>1.9E-3</v>
      </c>
      <c r="ON71" s="103">
        <v>-1E-4</v>
      </c>
      <c r="OO71" s="106">
        <v>2.5999999999999999E-3</v>
      </c>
    </row>
    <row r="72" spans="1:489" ht="15.75" thickBot="1" x14ac:dyDescent="0.3">
      <c r="IG72" s="124">
        <f>SUM( -IF59,IG59)</f>
        <v>1.9999999999997797E-4</v>
      </c>
      <c r="IH72" s="125">
        <f>SUM( -IG56,IH56)</f>
        <v>-1.7000000000000001E-3</v>
      </c>
      <c r="II72" s="625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32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26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26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25">
        <f>SUM( -IT56,IU56)</f>
        <v>3.9999999999999996E-4</v>
      </c>
      <c r="IV72" s="99">
        <f>SUM( -IU58,IV58)</f>
        <v>-7.0000000000003393E-4</v>
      </c>
      <c r="IW72" s="126">
        <f>SUM( -IV59,IW59)</f>
        <v>-9.000000000000119E-4</v>
      </c>
      <c r="IX72" s="1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129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123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128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128">
        <f>SUM( -JI52,JJ52)</f>
        <v>-5.0000000000000044E-4</v>
      </c>
      <c r="JK72" s="546">
        <f>SUM( -JJ59,JK59)</f>
        <v>-8.0000000000000071E-3</v>
      </c>
      <c r="JL72" s="124">
        <f>SUM( -JK58,JL58)</f>
        <v>-1.5999999999999903E-3</v>
      </c>
      <c r="JM72" s="629">
        <f>SUM( -JL52,JM52)</f>
        <v>-1.7999999999999683E-3</v>
      </c>
      <c r="JN72" s="103">
        <f>SUM( -JM56,JN56)</f>
        <v>-4.9999999999999958E-4</v>
      </c>
      <c r="JO72" s="123">
        <f>SUM( -JN54,JO54)</f>
        <v>1.5000000000000083E-3</v>
      </c>
      <c r="JP72" s="127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05">
        <f>SUM( -KC57,KD57)</f>
        <v>-9.7000000000000003E-3</v>
      </c>
      <c r="KE72" s="124">
        <f>SUM( -KD58,KE58)</f>
        <v>-5.0000000000000044E-3</v>
      </c>
      <c r="KF72" s="125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128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125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128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131">
        <f>SUM( -KQ57,KR57)</f>
        <v>-3.5999999999999921E-3</v>
      </c>
      <c r="KS72" s="127">
        <f>SUM( -KR55,KS55)</f>
        <v>3.4000000000000002E-3</v>
      </c>
      <c r="KT72" s="127">
        <v>-2.0999999999999999E-3</v>
      </c>
      <c r="KU72" s="626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6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52">
        <v>-1.4E-3</v>
      </c>
      <c r="LB72" s="123">
        <f>SUM( -LA53,LB53)</f>
        <v>8.9999999999999802E-4</v>
      </c>
      <c r="LC72" s="125">
        <f>SUM( -LB55,LC55)</f>
        <v>-5.1000000000000004E-3</v>
      </c>
      <c r="LD72" s="625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8">
        <f>SUM( -LF56,LG56)</f>
        <v>-3.1000000000000003E-3</v>
      </c>
      <c r="LH72" s="101">
        <v>-1.34E-2</v>
      </c>
      <c r="LI72" s="127">
        <f>SUM( -LH54,LI54)</f>
        <v>-4.4000000000000011E-3</v>
      </c>
      <c r="LJ72" s="626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9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6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9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20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7">
        <v>1.2999999999999999E-3</v>
      </c>
      <c r="NT72" s="123">
        <v>-1.6000000000000001E-3</v>
      </c>
      <c r="NU72" s="100">
        <v>-1.1999999999999999E-3</v>
      </c>
      <c r="NV72" s="617">
        <v>-8.0000000000000002E-3</v>
      </c>
      <c r="NW72" s="123">
        <v>-2.2000000000000001E-3</v>
      </c>
      <c r="NX72" s="100">
        <v>-3.8E-3</v>
      </c>
      <c r="NY72" s="664">
        <v>-7.4999999999999997E-3</v>
      </c>
      <c r="NZ72" s="684">
        <v>2.0999999999999999E-3</v>
      </c>
      <c r="OA72" s="34">
        <v>-1.1999999999999999E-3</v>
      </c>
      <c r="OB72" s="685">
        <v>-9.1999999999999998E-3</v>
      </c>
      <c r="OC72" s="103">
        <v>2.9999999999999997E-4</v>
      </c>
      <c r="OD72" s="99">
        <v>-8.2000000000000007E-3</v>
      </c>
      <c r="OE72" s="619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9">
        <v>-1.8E-3</v>
      </c>
      <c r="OL72" s="103">
        <v>-4.5999999999999999E-3</v>
      </c>
      <c r="OM72" s="104">
        <v>1.1000000000000001E-3</v>
      </c>
      <c r="ON72" s="101">
        <v>-8.0000000000000004E-4</v>
      </c>
      <c r="OO72" s="103">
        <v>1.5E-3</v>
      </c>
      <c r="OS72" s="11" t="s">
        <v>43</v>
      </c>
    </row>
    <row r="73" spans="1:489" ht="15.75" thickBot="1" x14ac:dyDescent="0.3">
      <c r="IG73" s="127">
        <f>SUM( -IF57,IG57)</f>
        <v>-4.4000000000000011E-3</v>
      </c>
      <c r="IH73" s="124">
        <f>SUM( -IG59,IH59)</f>
        <v>-3.5000000000000031E-3</v>
      </c>
      <c r="II73" s="632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31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9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25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31">
        <f>SUM( -IT59,IU59)</f>
        <v>-1.4000000000000123E-3</v>
      </c>
      <c r="IV73" s="102">
        <f>SUM( -IU59,IV59)</f>
        <v>-1.5999999999999903E-3</v>
      </c>
      <c r="IW73" s="129">
        <f>SUM( -IV53,IW53)</f>
        <v>-1.5000000000000013E-3</v>
      </c>
      <c r="IX73" s="129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125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128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123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129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702">
        <f>SUM( -JL59,JM59)</f>
        <v>-2.1999999999999797E-3</v>
      </c>
      <c r="JN73" s="100">
        <f>SUM( -JM54,JN54)</f>
        <v>-7.8999999999999973E-3</v>
      </c>
      <c r="JO73" s="124">
        <f>SUM( -JN58,JO58)</f>
        <v>-8.3999999999999908E-3</v>
      </c>
      <c r="JP73" s="125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06">
        <f>SUM( -KC52,KD52)</f>
        <v>-1.3000000000000012E-2</v>
      </c>
      <c r="KE73" s="131">
        <f>SUM( -KD57,KE57)</f>
        <v>-9.5000000000000015E-3</v>
      </c>
      <c r="KF73" s="127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125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131">
        <f>SUM( -KK57,KL57)</f>
        <v>-4.2999999999999983E-3</v>
      </c>
      <c r="KM73" s="127">
        <v>-3.0999999999999999E-3</v>
      </c>
      <c r="KN73" s="129">
        <v>-5.9999999999999995E-4</v>
      </c>
      <c r="KO73" s="1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127">
        <f>SUM( -KQ55,KR55)</f>
        <v>-4.9999999999999975E-3</v>
      </c>
      <c r="KS73" s="123">
        <f>SUM( -KR53,KS53)</f>
        <v>-1.0100000000000012E-2</v>
      </c>
      <c r="KT73" s="123">
        <f>SUM( -KS53,KT53)</f>
        <v>-2.7999999999999969E-3</v>
      </c>
      <c r="KU73" s="630">
        <v>-1.44E-2</v>
      </c>
      <c r="KV73" s="126">
        <f>SUM( -KU59,KV59)</f>
        <v>-3.5000000000000031E-3</v>
      </c>
      <c r="KW73" s="125">
        <v>-1.8E-3</v>
      </c>
      <c r="KX73" s="631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53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30">
        <v>-7.6E-3</v>
      </c>
      <c r="LE73" s="128">
        <f>SUM( -LD52,LE52)</f>
        <v>-6.4000000000000168E-3</v>
      </c>
      <c r="LF73" s="126">
        <f>SUM( -LE59,LF59)</f>
        <v>-2.4000000000000132E-3</v>
      </c>
      <c r="LG73" s="626">
        <f>SUM( -LF58,LG58)</f>
        <v>-4.3999999999999873E-3</v>
      </c>
      <c r="LH73" s="103">
        <v>-1.34E-2</v>
      </c>
      <c r="LI73" s="131">
        <f>SUM( -LH58,LI58)</f>
        <v>-7.2000000000000119E-3</v>
      </c>
      <c r="LJ73" s="628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7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25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30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6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8">
        <v>-7.7000000000000002E-3</v>
      </c>
      <c r="NT73" s="131">
        <v>-2.3999999999999998E-3</v>
      </c>
      <c r="NU73" s="106">
        <v>-8.0999999999999996E-3</v>
      </c>
      <c r="NV73" s="614">
        <v>-1.1299999999999999E-2</v>
      </c>
      <c r="NW73" s="128">
        <v>-2.8E-3</v>
      </c>
      <c r="NX73" s="104">
        <v>-6.4000000000000003E-3</v>
      </c>
      <c r="NY73" s="660">
        <v>-8.8999999999999999E-3</v>
      </c>
      <c r="NZ73" s="686">
        <v>1.5E-3</v>
      </c>
      <c r="OA73" s="7">
        <v>-1.6E-2</v>
      </c>
      <c r="OB73" s="687">
        <v>-9.9000000000000008E-3</v>
      </c>
      <c r="OC73" s="106">
        <v>-2.3999999999999998E-3</v>
      </c>
      <c r="OD73" s="104">
        <v>-1.04E-2</v>
      </c>
      <c r="OE73" s="613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13">
        <v>-4.4000000000000003E-3</v>
      </c>
      <c r="OL73" s="106">
        <v>-5.5999999999999999E-3</v>
      </c>
      <c r="OM73" s="101">
        <v>-2.5000000000000001E-3</v>
      </c>
      <c r="ON73" s="99">
        <v>-4.7999999999999996E-3</v>
      </c>
      <c r="OO73" s="105">
        <v>4.0000000000000002E-4</v>
      </c>
      <c r="OS73" s="18" t="s">
        <v>50</v>
      </c>
    </row>
    <row r="74" spans="1:489" ht="15.75" thickBot="1" x14ac:dyDescent="0.3">
      <c r="IG74" s="129">
        <f>SUM( -IF53,IG53)</f>
        <v>-8.5999999999999965E-3</v>
      </c>
      <c r="IH74" s="131">
        <f>SUM( -IG55,IH55)</f>
        <v>-1.2500000000000004E-2</v>
      </c>
      <c r="II74" s="631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25">
        <v>-1.2500000000000001E-2</v>
      </c>
      <c r="IM74" s="127">
        <v>-4.7000000000000002E-3</v>
      </c>
      <c r="IN74" s="126">
        <v>-7.4999999999999997E-3</v>
      </c>
      <c r="IO74" s="631">
        <f>SUM( -IN59,IO59)</f>
        <v>-6.6000000000000503E-3</v>
      </c>
      <c r="IP74" s="131">
        <v>-8.5000000000000006E-3</v>
      </c>
      <c r="IQ74" s="125">
        <v>-1.4800000000000001E-2</v>
      </c>
      <c r="IR74" s="629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9">
        <f>SUM( -IT52,IU52)</f>
        <v>-4.699999999999982E-3</v>
      </c>
      <c r="IV74" s="105">
        <f>SUM( -IU57,IV57)</f>
        <v>-1.2500000000000001E-2</v>
      </c>
      <c r="IW74" s="124">
        <f>SUM( -IV58,IW58)</f>
        <v>-1.7999999999999683E-3</v>
      </c>
      <c r="IX74" s="128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123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131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125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125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6">
        <v>-6.0000000000000001E-3</v>
      </c>
      <c r="JN74" s="105">
        <f>SUM( -JM57,JN57)</f>
        <v>-1.06E-2</v>
      </c>
      <c r="JO74" s="126">
        <f>SUM( -JN59,JO59)</f>
        <v>-1.8199999999999994E-2</v>
      </c>
      <c r="JP74" s="129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04">
        <f>SUM( -KC53,KD53)</f>
        <v>-2.480000000000001E-2</v>
      </c>
      <c r="KE74" s="128">
        <f>SUM( -KD52,KE52)</f>
        <v>-1.1199999999999988E-2</v>
      </c>
      <c r="KF74" s="1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123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129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123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128">
        <f>SUM( -KQ52,KR52)</f>
        <v>-1.1300000000000032E-2</v>
      </c>
      <c r="KS74" s="131">
        <f>SUM( -KR57,KS57)</f>
        <v>-1.9900000000000001E-2</v>
      </c>
      <c r="KT74" s="125">
        <v>-5.0000000000000001E-3</v>
      </c>
      <c r="KU74" s="628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25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54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8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9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32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31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31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31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8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9">
        <v>-8.8000000000000005E-3</v>
      </c>
      <c r="NT74" s="127">
        <v>-5.0000000000000001E-3</v>
      </c>
      <c r="NU74" s="102">
        <v>-8.2000000000000007E-3</v>
      </c>
      <c r="NV74" s="615">
        <v>-1.61E-2</v>
      </c>
      <c r="NW74" s="129">
        <v>-2.5999999999999999E-3</v>
      </c>
      <c r="NX74" s="105">
        <v>-7.3000000000000001E-3</v>
      </c>
      <c r="NY74" s="663">
        <v>-1.09E-2</v>
      </c>
      <c r="NZ74" s="688">
        <v>-5.1000000000000004E-3</v>
      </c>
      <c r="OA74" s="22">
        <v>-1.8100000000000002E-2</v>
      </c>
      <c r="OB74" s="689">
        <v>-1.72E-2</v>
      </c>
      <c r="OC74" s="102">
        <v>-4.3E-3</v>
      </c>
      <c r="OD74" s="106">
        <v>-1.3899999999999999E-2</v>
      </c>
      <c r="OE74" s="614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17">
        <v>-5.7999999999999996E-3</v>
      </c>
      <c r="OL74" s="102">
        <v>-1.11E-2</v>
      </c>
      <c r="OM74" s="102">
        <v>-1.0500000000000001E-2</v>
      </c>
      <c r="ON74" s="102">
        <v>-5.7000000000000002E-3</v>
      </c>
      <c r="OO74" s="102">
        <v>-1.52E-2</v>
      </c>
      <c r="OS74" s="23" t="s">
        <v>56</v>
      </c>
    </row>
    <row r="75" spans="1:489" ht="15.75" thickBot="1" x14ac:dyDescent="0.3">
      <c r="IG75" s="716">
        <f>SUM( -IF54,IG54)</f>
        <v>-1.2800000000000006E-2</v>
      </c>
      <c r="IH75" s="546">
        <f>SUM( -IG58,IH58)</f>
        <v>-1.2699999999999989E-2</v>
      </c>
      <c r="II75" s="640">
        <f>SUM( -IH54,II54)</f>
        <v>-2.4800000000000003E-2</v>
      </c>
      <c r="IJ75" s="550">
        <f>SUM( -II53,IJ53)</f>
        <v>-2.360000000000001E-2</v>
      </c>
      <c r="IK75" s="546">
        <f>SUM( -IJ58,IK58)</f>
        <v>-1.6100000000000003E-2</v>
      </c>
      <c r="IL75" s="647">
        <f>SUM( -IK52,IL52)</f>
        <v>-2.2099999999999953E-2</v>
      </c>
      <c r="IM75" s="541">
        <f>SUM( -IL55,IM55)</f>
        <v>-3.0400000000000003E-2</v>
      </c>
      <c r="IN75" s="541">
        <f>SUM( -IM55,IN55)</f>
        <v>-8.5999999999999983E-3</v>
      </c>
      <c r="IO75" s="717">
        <f>SUM( -IN53,IO53)</f>
        <v>-9.099999999999997E-3</v>
      </c>
      <c r="IP75" s="716">
        <f>SUM( -IO54,IP54)</f>
        <v>-9.900000000000006E-3</v>
      </c>
      <c r="IQ75" s="541">
        <v>-1.7600000000000001E-2</v>
      </c>
      <c r="IR75" s="702">
        <f>SUM( -IQ59,IR59)</f>
        <v>-1.9699999999999995E-2</v>
      </c>
      <c r="IS75" s="543">
        <f>SUM( -IR55,IS55)</f>
        <v>-6.2000000000000006E-3</v>
      </c>
      <c r="IT75" s="716">
        <f>SUM( -IS54,IT54)</f>
        <v>-4.1000000000000064E-3</v>
      </c>
      <c r="IU75" s="640">
        <f>SUM( -IT54,IU54)</f>
        <v>-5.5999999999999939E-3</v>
      </c>
      <c r="IV75" s="104">
        <f>SUM( -IU53,IV53)</f>
        <v>-1.2799999999999978E-2</v>
      </c>
      <c r="IW75" s="128">
        <f>SUM( -IV52,IW52)</f>
        <v>-5.0999999999999934E-3</v>
      </c>
      <c r="IX75" s="126">
        <f>SUM( -IW59,IX59)</f>
        <v>-7.5000000000000067E-3</v>
      </c>
      <c r="IY75" s="131">
        <f>SUM( -IX57,IY57)</f>
        <v>-1.2799999999999999E-2</v>
      </c>
      <c r="IZ75" s="126">
        <f>SUM( -IY59,IZ59)</f>
        <v>-2.2099999999999953E-2</v>
      </c>
      <c r="JA75" s="128">
        <f>SUM( -IZ52,JA52)</f>
        <v>-3.0799999999999994E-2</v>
      </c>
      <c r="JB75" s="129">
        <f>SUM( -JA53,JB53)</f>
        <v>-5.6599999999999998E-2</v>
      </c>
      <c r="JC75" s="131">
        <f>SUM( -JB57,JC57)</f>
        <v>-7.8000000000000014E-3</v>
      </c>
      <c r="JD75" s="125">
        <f>SUM( -JC56,JD56)</f>
        <v>-1.5900000000000001E-2</v>
      </c>
      <c r="JE75" s="127">
        <f>SUM( -JD55,JE55)</f>
        <v>-5.5999999999999939E-3</v>
      </c>
      <c r="JF75" s="125">
        <f>SUM( -JE56,JF56)</f>
        <v>-1.29E-2</v>
      </c>
      <c r="JG75" s="127">
        <v>-1.7299999999999999E-2</v>
      </c>
      <c r="JH75" s="124">
        <f>SUM( -JG58,JH58)</f>
        <v>-1.21E-2</v>
      </c>
      <c r="JI75" s="126">
        <f>SUM( -JH59,JI59)</f>
        <v>-1.0199999999999987E-2</v>
      </c>
      <c r="JJ75" s="127">
        <f>SUM( -JI55,JJ55)</f>
        <v>-9.5999999999999905E-3</v>
      </c>
      <c r="JK75" s="124">
        <f>SUM( -JJ58,JK58)</f>
        <v>-1.6000000000000014E-2</v>
      </c>
      <c r="JL75" s="129">
        <f>SUM( -JK53,JL53)</f>
        <v>-3.2000000000000084E-3</v>
      </c>
      <c r="JM75" s="627">
        <f>SUM( -JL55,JM55)</f>
        <v>-7.1999999999999981E-3</v>
      </c>
      <c r="JN75" s="104">
        <f>SUM( -JM53,JN53)</f>
        <v>-1.9100000000000006E-2</v>
      </c>
      <c r="JO75" s="127">
        <f>SUM( -JN55,JO55)</f>
        <v>-1.8300000000000004E-2</v>
      </c>
      <c r="JP75" s="124">
        <f>SUM( -JO58,JP58)</f>
        <v>-1.5899999999999997E-2</v>
      </c>
      <c r="JU75" s="541">
        <v>-2.9499999999999998E-2</v>
      </c>
      <c r="JV75" s="704">
        <f>SUM( -JU54,JV54)</f>
        <v>-1.8100000000000005E-2</v>
      </c>
      <c r="JW75" s="657">
        <f>SUM( -JV53,JW53)</f>
        <v>-1.9700000000000009E-2</v>
      </c>
      <c r="JX75" s="538">
        <f>SUM( -JW58,JX58)</f>
        <v>-1.3399999999999995E-2</v>
      </c>
      <c r="JY75" s="551">
        <f>SUM( -JX59,JY59)</f>
        <v>-9.199999999999986E-3</v>
      </c>
      <c r="JZ75" s="657">
        <f>SUM( -JY53,JZ53)</f>
        <v>-1.4200000000000004E-2</v>
      </c>
      <c r="KA75" s="550">
        <f>SUM( -JZ53,KA53)</f>
        <v>-7.0999999999999952E-3</v>
      </c>
      <c r="KB75" s="643">
        <f>SUM( -KA52,KB52)</f>
        <v>-1.0599999999999998E-2</v>
      </c>
      <c r="KC75" s="540">
        <f>SUM( -KB55,KC55)</f>
        <v>-3.7499999999999999E-2</v>
      </c>
      <c r="KD75" s="100">
        <v>-2.8799999999999999E-2</v>
      </c>
      <c r="KE75" s="126">
        <f>SUM( -KD59,KE59)</f>
        <v>-1.2699999999999989E-2</v>
      </c>
      <c r="KF75" s="131">
        <f>SUM( -KE57,KF57)</f>
        <v>-1.0399999999999993E-2</v>
      </c>
      <c r="KG75" s="127">
        <f>SUM( -KF55,KG55)</f>
        <v>-1.3399999999999995E-2</v>
      </c>
      <c r="KH75" s="128">
        <f>SUM( -KG52,KH52)</f>
        <v>-1.7399999999999971E-2</v>
      </c>
      <c r="KI75" s="129">
        <f>SUM( -KH53,KI53)</f>
        <v>-1.3899999999999996E-2</v>
      </c>
      <c r="KJ75" s="131">
        <f>SUM( -KI57,KJ57)</f>
        <v>-1.5600000000000003E-2</v>
      </c>
      <c r="KK75" s="128">
        <f>SUM( -KJ52,KK52)</f>
        <v>-2.3699999999999999E-2</v>
      </c>
      <c r="KL75" s="126">
        <f>SUM( -KK59,KL59)</f>
        <v>-1.6900000000000026E-2</v>
      </c>
      <c r="KM75" s="129">
        <f>SUM( -KL53,KM53)</f>
        <v>-1.5100000000000009E-2</v>
      </c>
      <c r="KN75" s="128">
        <f>SUM( -KM52,KN52)</f>
        <v>-1.7399999999999971E-2</v>
      </c>
      <c r="KO75" s="127">
        <v>-1.1299999999999999E-2</v>
      </c>
      <c r="KP75" s="128">
        <f>SUM( -KO52,KP52)</f>
        <v>-5.5000000000000049E-3</v>
      </c>
      <c r="KQ75" s="123">
        <f>SUM( -KP54,KQ54)</f>
        <v>-9.0000000000000011E-3</v>
      </c>
      <c r="KR75" s="124">
        <f>SUM( -KQ58,KR58)</f>
        <v>-1.999999999999999E-2</v>
      </c>
      <c r="KS75" s="550">
        <f>SUM( -KR54,KS54)</f>
        <v>-2.3199999999999998E-2</v>
      </c>
      <c r="KT75" s="550">
        <v>-1.0699999999999999E-2</v>
      </c>
      <c r="KU75" s="647">
        <f>SUM( -KT52,KU52)</f>
        <v>-2.8200000000000003E-2</v>
      </c>
      <c r="KV75" s="538">
        <f>SUM( -KU57,KV57)</f>
        <v>-2.47E-2</v>
      </c>
      <c r="KW75" s="546">
        <f>SUM( -KV59,KW59)</f>
        <v>-6.3E-3</v>
      </c>
      <c r="KX75" s="647">
        <f>SUM( -KW52,KX52)</f>
        <v>-2.3199999999999998E-2</v>
      </c>
      <c r="KY75" s="550">
        <f>SUM( -KX56,KY56)</f>
        <v>-1.1000000000000001E-2</v>
      </c>
      <c r="KZ75" s="541">
        <f>SUM( -KY58,KZ58)</f>
        <v>-1.2200000000000003E-2</v>
      </c>
      <c r="LA75" s="655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6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32">
        <f>SUM( -LF57,LG57)</f>
        <v>-2.4100000000000003E-2</v>
      </c>
      <c r="LH75" s="102">
        <f>SUM( -LG59,LH59)</f>
        <v>-2.1499999999999991E-2</v>
      </c>
      <c r="LI75" s="129">
        <v>-1.43E-2</v>
      </c>
      <c r="LJ75" s="629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32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30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32">
        <f>SUM( -ME57,MF57)</f>
        <v>-1.9299999999999991E-2</v>
      </c>
      <c r="MG75" s="83">
        <f>SUM( -MF58,MG58)</f>
        <v>-8.0999999999999961E-3</v>
      </c>
      <c r="MH75" s="82">
        <v>-1.32E-2</v>
      </c>
      <c r="MI75" s="614">
        <f>SUM( -MH54,MI54)</f>
        <v>-3.1E-2</v>
      </c>
      <c r="MJ75" s="81">
        <f>SUM( -MI52,MJ52)</f>
        <v>-2.1499999999999991E-2</v>
      </c>
      <c r="MK75" s="84">
        <v>-4.02E-2</v>
      </c>
      <c r="MM75" s="538">
        <v>-9.4000000000000004E-3</v>
      </c>
      <c r="MN75" s="539">
        <v>-1.7399999999999999E-2</v>
      </c>
      <c r="MO75" s="540">
        <v>-2.6700000000000002E-2</v>
      </c>
      <c r="MP75" s="541">
        <v>-1.04E-2</v>
      </c>
      <c r="MQ75" s="539">
        <v>-1.2999999999999999E-2</v>
      </c>
      <c r="MR75" s="542">
        <v>-1.01E-2</v>
      </c>
      <c r="MS75" s="543">
        <v>-1.0200000000000001E-2</v>
      </c>
      <c r="MT75" s="539">
        <v>-1.3299999999999999E-2</v>
      </c>
      <c r="MU75" s="544">
        <v>-8.3000000000000001E-3</v>
      </c>
      <c r="MV75" s="545">
        <v>-9.9000000000000008E-3</v>
      </c>
      <c r="MW75" s="539">
        <v>-8.0999999999999996E-3</v>
      </c>
      <c r="MX75" s="622">
        <v>-1.7600000000000001E-2</v>
      </c>
      <c r="MY75" s="546">
        <v>-1.6799999999999999E-2</v>
      </c>
      <c r="MZ75" s="547">
        <v>-5.4999999999999997E-3</v>
      </c>
      <c r="NA75" s="540">
        <v>-3.15E-2</v>
      </c>
      <c r="NB75" s="623">
        <v>-1.95E-2</v>
      </c>
      <c r="NC75" s="22">
        <v>-1.8499999999999999E-2</v>
      </c>
      <c r="ND75" s="83">
        <v>-1.3899999999999999E-2</v>
      </c>
      <c r="NE75" s="541">
        <v>-8.8999999999999999E-3</v>
      </c>
      <c r="NF75" s="548">
        <v>-1.61E-2</v>
      </c>
      <c r="NG75" s="549">
        <v>-2.1299999999999999E-2</v>
      </c>
      <c r="NH75" s="550">
        <v>-1.7899999999999999E-2</v>
      </c>
      <c r="NI75" s="551">
        <v>-2.1399999999999999E-2</v>
      </c>
      <c r="NJ75" s="552">
        <v>-1.49E-2</v>
      </c>
      <c r="NK75" s="550">
        <v>-2.29E-2</v>
      </c>
      <c r="NL75" s="548">
        <v>-1.2E-2</v>
      </c>
      <c r="NM75" s="610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20">
        <v>-2.76E-2</v>
      </c>
      <c r="NT75" s="129">
        <v>-2.01E-2</v>
      </c>
      <c r="NU75" s="103">
        <v>-2.5899999999999999E-2</v>
      </c>
      <c r="NV75" s="613">
        <v>-2.2800000000000001E-2</v>
      </c>
      <c r="NW75" s="131">
        <v>-3.2000000000000002E-3</v>
      </c>
      <c r="NX75" s="99">
        <v>-1.47E-2</v>
      </c>
      <c r="NY75" s="665">
        <v>-2.3400000000000001E-2</v>
      </c>
      <c r="NZ75" s="690">
        <v>-3.0099999999999998E-2</v>
      </c>
      <c r="OA75" s="47">
        <v>-2.0299999999999999E-2</v>
      </c>
      <c r="OB75" s="691">
        <v>-1.95E-2</v>
      </c>
      <c r="OC75" s="105">
        <v>-4.4000000000000003E-3</v>
      </c>
      <c r="OD75" s="105">
        <v>-1.72E-2</v>
      </c>
      <c r="OE75" s="616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20">
        <v>-2.2700000000000001E-2</v>
      </c>
      <c r="OL75" s="99">
        <v>-2.12E-2</v>
      </c>
      <c r="OM75" s="99">
        <v>-2.6200000000000001E-2</v>
      </c>
      <c r="ON75" s="105">
        <v>-6.4000000000000003E-3</v>
      </c>
      <c r="OO75" s="99">
        <v>-1.7399999999999999E-2</v>
      </c>
      <c r="OS75" s="27" t="s">
        <v>61</v>
      </c>
    </row>
    <row r="76" spans="1:489" s="465" customFormat="1" ht="15.75" thickBot="1" x14ac:dyDescent="0.3">
      <c r="LB76" s="466"/>
      <c r="LD76" s="612"/>
      <c r="LE76" s="466"/>
      <c r="LJ76" s="612"/>
      <c r="LK76" s="466"/>
      <c r="LM76" s="612"/>
      <c r="LN76" s="466"/>
      <c r="LP76" s="612"/>
      <c r="MF76" s="466"/>
      <c r="MH76" s="612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12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12"/>
      <c r="NQ76" s="466"/>
      <c r="NS76" s="612"/>
      <c r="NT76" s="466"/>
      <c r="NV76" s="612"/>
      <c r="NW76" s="466"/>
      <c r="NZ76" s="692"/>
      <c r="OB76" s="693"/>
      <c r="OE76" s="612"/>
      <c r="OF76" s="466"/>
      <c r="OH76" s="612"/>
      <c r="OI76" s="466"/>
      <c r="OK76" s="612"/>
      <c r="OS76" s="44" t="s">
        <v>72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9">
        <v>2.0500000000000001E-2</v>
      </c>
      <c r="BK77" s="559">
        <v>1.7000000000000001E-2</v>
      </c>
      <c r="BN77" s="560">
        <v>6.2600000000000003E-2</v>
      </c>
      <c r="BQ77" s="560">
        <v>2.4199999999999999E-2</v>
      </c>
      <c r="IH77" s="22">
        <v>1.8800000000000001E-2</v>
      </c>
      <c r="II77" s="81">
        <v>2.1299999999999999E-2</v>
      </c>
      <c r="IK77" s="22"/>
      <c r="IL77" s="542"/>
      <c r="IM77" s="132"/>
      <c r="IN77" s="86"/>
      <c r="IO77" s="300"/>
      <c r="IP77" s="132"/>
      <c r="IQ77" s="539"/>
      <c r="IR77" s="83"/>
      <c r="IS77" s="131"/>
      <c r="IT77" s="303"/>
      <c r="IU77" s="639"/>
      <c r="IW77" s="40"/>
      <c r="IX77" s="84"/>
      <c r="IZ77" s="22">
        <v>2.7099999999999999E-2</v>
      </c>
      <c r="JA77" s="542">
        <v>2.86E-2</v>
      </c>
      <c r="JB77" s="132"/>
      <c r="JC77" s="86">
        <v>3.0499999999999999E-2</v>
      </c>
      <c r="JD77" s="300">
        <v>4.0899999999999999E-2</v>
      </c>
      <c r="JE77" s="132"/>
      <c r="JF77" s="539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9">
        <v>5.5300000000000002E-2</v>
      </c>
      <c r="JL77" s="30">
        <v>1.15E-2</v>
      </c>
      <c r="JM77" s="299">
        <v>2.3E-2</v>
      </c>
      <c r="JO77" s="643">
        <v>3.1899999999999998E-2</v>
      </c>
      <c r="JP77" s="552">
        <v>4.5600000000000002E-2</v>
      </c>
      <c r="JV77" s="86">
        <v>1.89E-2</v>
      </c>
      <c r="JW77" s="656">
        <v>2.6800000000000001E-2</v>
      </c>
      <c r="JY77" s="30">
        <v>8.6E-3</v>
      </c>
      <c r="JZ77" s="82">
        <v>1.03E-2</v>
      </c>
      <c r="KA77" s="123">
        <v>7.1000000000000004E-3</v>
      </c>
      <c r="KB77" s="656">
        <v>5.57E-2</v>
      </c>
      <c r="KC77" s="705">
        <v>0.13389999999999999</v>
      </c>
      <c r="KE77" s="16">
        <v>1.9300000000000001E-2</v>
      </c>
      <c r="KF77" s="79">
        <v>0.03</v>
      </c>
      <c r="KH77" s="547">
        <v>3.4500000000000003E-2</v>
      </c>
      <c r="KI77" s="542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9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8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9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44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9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7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34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8">
        <v>2.7799999999999998E-2</v>
      </c>
      <c r="NW77" s="132"/>
      <c r="NX77" s="102">
        <v>1.61E-2</v>
      </c>
      <c r="NY77" s="662">
        <v>2.64E-2</v>
      </c>
      <c r="NZ77" s="694"/>
      <c r="OA77" s="102">
        <v>2.23E-2</v>
      </c>
      <c r="OB77" s="679">
        <v>4.99E-2</v>
      </c>
      <c r="OC77" s="103">
        <v>2.75E-2</v>
      </c>
      <c r="OD77" s="660">
        <v>4.2200000000000001E-2</v>
      </c>
      <c r="OE77" s="668">
        <v>8.4599999999999995E-2</v>
      </c>
      <c r="OF77" s="132"/>
      <c r="OG77" s="104">
        <v>1.41E-2</v>
      </c>
      <c r="OH77" s="619">
        <v>2.1499999999999998E-2</v>
      </c>
      <c r="OI77" s="132"/>
      <c r="OJ77" s="105">
        <v>2.6599999999999999E-2</v>
      </c>
      <c r="OK77" s="618">
        <v>3.0300000000000001E-2</v>
      </c>
      <c r="OM77" s="105">
        <v>4.9399999999999999E-2</v>
      </c>
      <c r="ON77" s="105">
        <v>4.2999999999999997E-2</v>
      </c>
      <c r="OS77" s="31" t="s">
        <v>66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IH78" s="16">
        <v>6.1000000000000004E-3</v>
      </c>
      <c r="II78" s="130">
        <v>8.3000000000000001E-3</v>
      </c>
      <c r="IK78" s="47"/>
      <c r="IL78" s="82"/>
      <c r="IM78" s="132"/>
      <c r="IN78" s="643"/>
      <c r="IO78" s="303"/>
      <c r="IP78" s="132"/>
      <c r="IQ78" s="7"/>
      <c r="IR78" s="79"/>
      <c r="IS78" s="129"/>
      <c r="IT78" s="314"/>
      <c r="IU78" s="638"/>
      <c r="IW78" s="16"/>
      <c r="IX78" s="130"/>
      <c r="IZ78" s="47">
        <v>1.23E-2</v>
      </c>
      <c r="JA78" s="82">
        <v>2.35E-2</v>
      </c>
      <c r="JB78" s="132"/>
      <c r="JC78" s="643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8">
        <v>4.1200000000000001E-2</v>
      </c>
      <c r="JL78" s="34">
        <v>1.06E-2</v>
      </c>
      <c r="JM78" s="316">
        <v>1.1900000000000001E-2</v>
      </c>
      <c r="JN78" s="132"/>
      <c r="JO78" s="539">
        <v>1.17E-2</v>
      </c>
      <c r="JP78" s="84">
        <v>1.95E-2</v>
      </c>
      <c r="JV78" s="643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25">
        <v>1.4800000000000001E-2</v>
      </c>
      <c r="KE78" s="624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31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31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31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8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30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32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9">
        <v>1.6400000000000001E-2</v>
      </c>
      <c r="NX78" s="106">
        <v>1.2699999999999999E-2</v>
      </c>
      <c r="NY78" s="667">
        <v>2.58E-2</v>
      </c>
      <c r="NZ78" s="694"/>
      <c r="OA78" s="100">
        <v>1.9800000000000002E-2</v>
      </c>
      <c r="OB78" s="677">
        <v>1.14E-2</v>
      </c>
      <c r="OC78" s="101">
        <v>9.1999999999999998E-3</v>
      </c>
      <c r="OD78" s="661">
        <v>2.86E-2</v>
      </c>
      <c r="OE78" s="625">
        <v>2.24E-2</v>
      </c>
      <c r="OF78" s="132"/>
      <c r="OG78" s="105">
        <v>9.2999999999999992E-3</v>
      </c>
      <c r="OH78" s="618">
        <v>1.52E-2</v>
      </c>
      <c r="OI78" s="132"/>
      <c r="OJ78" s="99">
        <v>1.7999999999999999E-2</v>
      </c>
      <c r="OK78" s="616">
        <v>1.46E-2</v>
      </c>
      <c r="OM78" s="104">
        <v>2.23E-2</v>
      </c>
      <c r="ON78" s="104">
        <v>2.3900000000000001E-2</v>
      </c>
      <c r="OS78" s="35" t="s">
        <v>69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IH79" s="40">
        <v>-5.0000000000000001E-4</v>
      </c>
      <c r="II79" s="540">
        <v>3.0999999999999999E-3</v>
      </c>
      <c r="IK79" s="7"/>
      <c r="IL79" s="130"/>
      <c r="IM79" s="132"/>
      <c r="IN79" s="47"/>
      <c r="IO79" s="317"/>
      <c r="IP79" s="132"/>
      <c r="IQ79" s="34"/>
      <c r="IR79" s="657"/>
      <c r="IS79" s="125"/>
      <c r="IT79" s="299"/>
      <c r="IU79" s="626"/>
      <c r="IW79" s="624"/>
      <c r="IX79" s="540"/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7">
        <v>-3.7000000000000002E-3</v>
      </c>
      <c r="JH79" s="125">
        <v>5.9999999999999995E-4</v>
      </c>
      <c r="JI79" s="299">
        <v>-2.0999999999999999E-3</v>
      </c>
      <c r="JJ79" s="626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31">
        <v>-4.7000000000000002E-3</v>
      </c>
      <c r="KE79" s="86">
        <v>1.1999999999999999E-3</v>
      </c>
      <c r="KF79" s="540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25">
        <v>3.7699999999999997E-2</v>
      </c>
      <c r="KT79" s="22">
        <v>1.1900000000000001E-2</v>
      </c>
      <c r="KU79" s="540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9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9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31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25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25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6">
        <v>9.7999999999999997E-3</v>
      </c>
      <c r="NW79" s="132"/>
      <c r="NX79" s="103">
        <v>4.7000000000000002E-3</v>
      </c>
      <c r="NY79" s="661">
        <v>2.07E-2</v>
      </c>
      <c r="NZ79" s="694"/>
      <c r="OA79" s="105">
        <v>1.4999999999999999E-2</v>
      </c>
      <c r="OB79" s="685">
        <v>5.7999999999999996E-3</v>
      </c>
      <c r="OC79" s="100">
        <v>8.8000000000000005E-3</v>
      </c>
      <c r="OD79" s="662">
        <v>1.2500000000000001E-2</v>
      </c>
      <c r="OE79" s="626">
        <v>1.29E-2</v>
      </c>
      <c r="OF79" s="132"/>
      <c r="OG79" s="100">
        <v>8.2000000000000007E-3</v>
      </c>
      <c r="OH79" s="615">
        <v>1.49E-2</v>
      </c>
      <c r="OI79" s="132"/>
      <c r="OJ79" s="104">
        <v>6.7000000000000002E-3</v>
      </c>
      <c r="OK79" s="613">
        <v>1.3599999999999999E-2</v>
      </c>
      <c r="OM79" s="100">
        <v>6.6E-3</v>
      </c>
      <c r="ON79" s="100">
        <v>2.1499999999999998E-2</v>
      </c>
      <c r="OS79" s="41" t="s">
        <v>71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IH80" s="30">
        <v>-1.6999999999999999E-3</v>
      </c>
      <c r="II80" s="85">
        <v>2.8999999999999998E-3</v>
      </c>
      <c r="IK80" s="16"/>
      <c r="IL80" s="83"/>
      <c r="IM80" s="132"/>
      <c r="IN80" s="7"/>
      <c r="IO80" s="314"/>
      <c r="IP80" s="132"/>
      <c r="IQ80" s="40"/>
      <c r="IR80" s="84"/>
      <c r="IS80" s="545"/>
      <c r="IT80" s="316"/>
      <c r="IU80" s="631"/>
      <c r="IW80" s="22"/>
      <c r="IX80" s="79"/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45">
        <v>-2.0999999999999999E-3</v>
      </c>
      <c r="JI80" s="316">
        <v>1.84E-2</v>
      </c>
      <c r="JJ80" s="631">
        <v>-1.8E-3</v>
      </c>
      <c r="JL80" s="643">
        <v>6.1000000000000004E-3</v>
      </c>
      <c r="JM80" s="656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52">
        <v>1.5E-3</v>
      </c>
      <c r="KA80" s="124">
        <v>4.1999999999999997E-3</v>
      </c>
      <c r="KB80" s="314">
        <v>-3.3E-3</v>
      </c>
      <c r="KC80" s="639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40">
        <v>5.3E-3</v>
      </c>
      <c r="KT80" s="47">
        <v>2.3199999999999998E-2</v>
      </c>
      <c r="KU80" s="130">
        <v>5.5999999999999999E-3</v>
      </c>
      <c r="KW80" s="547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40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25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7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31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9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20">
        <v>3.8999999999999998E-3</v>
      </c>
      <c r="NW80" s="132"/>
      <c r="NX80" s="99">
        <v>-3.3E-3</v>
      </c>
      <c r="NY80" s="666">
        <v>-2.7000000000000001E-3</v>
      </c>
      <c r="NZ80" s="694"/>
      <c r="OA80" s="103">
        <v>1.43E-2</v>
      </c>
      <c r="OB80" s="689">
        <v>2.5999999999999999E-3</v>
      </c>
      <c r="OC80" s="102">
        <v>5.4000000000000003E-3</v>
      </c>
      <c r="OD80" s="663">
        <v>-6.0000000000000001E-3</v>
      </c>
      <c r="OE80" s="630">
        <v>1.0999999999999999E-2</v>
      </c>
      <c r="OF80" s="132"/>
      <c r="OG80" s="103">
        <v>5.3E-3</v>
      </c>
      <c r="OH80" s="616">
        <v>5.5999999999999999E-3</v>
      </c>
      <c r="OI80" s="132"/>
      <c r="OJ80" s="100">
        <v>1.6999999999999999E-3</v>
      </c>
      <c r="OK80" s="619">
        <v>4.8999999999999998E-3</v>
      </c>
      <c r="OM80" s="106">
        <v>-2.0999999999999999E-3</v>
      </c>
      <c r="ON80" s="106">
        <v>-8.0000000000000004E-4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IH81" s="47">
        <v>-3.3E-3</v>
      </c>
      <c r="II81" s="83">
        <v>2.7000000000000001E-3</v>
      </c>
      <c r="IK81" s="40"/>
      <c r="IL81" s="81"/>
      <c r="IM81" s="132"/>
      <c r="IN81" s="16"/>
      <c r="IO81" s="299"/>
      <c r="IP81" s="132"/>
      <c r="IQ81" s="643"/>
      <c r="IR81" s="80"/>
      <c r="IS81" s="123"/>
      <c r="IT81" s="315"/>
      <c r="IU81" s="640"/>
      <c r="IW81" s="86"/>
      <c r="IX81" s="81"/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43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40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43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40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43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8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43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25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6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25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8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30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13">
        <v>-4.0000000000000001E-3</v>
      </c>
      <c r="NW81" s="132"/>
      <c r="NX81" s="101">
        <v>-4.7000000000000002E-3</v>
      </c>
      <c r="NY81" s="660">
        <v>-4.1999999999999997E-3</v>
      </c>
      <c r="NZ81" s="694"/>
      <c r="OA81" s="104">
        <v>7.1999999999999998E-3</v>
      </c>
      <c r="OB81" s="687">
        <v>-2.7000000000000001E-3</v>
      </c>
      <c r="OC81" s="99">
        <v>-5.7000000000000002E-3</v>
      </c>
      <c r="OD81" s="664">
        <v>-1.18E-2</v>
      </c>
      <c r="OE81" s="629">
        <v>2.7000000000000001E-3</v>
      </c>
      <c r="OF81" s="132"/>
      <c r="OG81" s="102">
        <v>-2E-3</v>
      </c>
      <c r="OH81" s="617">
        <v>2.7000000000000001E-3</v>
      </c>
      <c r="OI81" s="132"/>
      <c r="OJ81" s="101">
        <v>8.0000000000000004E-4</v>
      </c>
      <c r="OK81" s="614">
        <v>4.1000000000000003E-3</v>
      </c>
      <c r="OM81" s="103">
        <v>-2.7000000000000001E-3</v>
      </c>
      <c r="ON81" s="103">
        <v>-2.8E-3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IH82" s="624">
        <v>-5.1999999999999998E-3</v>
      </c>
      <c r="II82" s="79">
        <v>-1.5E-3</v>
      </c>
      <c r="IK82" s="547"/>
      <c r="IL82" s="80"/>
      <c r="IM82" s="132"/>
      <c r="IN82" s="40"/>
      <c r="IO82" s="656"/>
      <c r="IP82" s="132"/>
      <c r="IQ82" s="86"/>
      <c r="IR82" s="82"/>
      <c r="IS82" s="127"/>
      <c r="IT82" s="656"/>
      <c r="IU82" s="625"/>
      <c r="IW82" s="47"/>
      <c r="IX82" s="80"/>
      <c r="IZ82" s="547">
        <v>-1.3899999999999999E-2</v>
      </c>
      <c r="JA82" s="80">
        <v>-1.1900000000000001E-2</v>
      </c>
      <c r="JB82" s="132"/>
      <c r="JC82" s="40">
        <v>-8.0000000000000004E-4</v>
      </c>
      <c r="JD82" s="656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6">
        <v>-2.5999999999999999E-3</v>
      </c>
      <c r="JJ82" s="625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8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9">
        <v>1.72E-2</v>
      </c>
      <c r="KO82" s="82">
        <v>-1.12E-2</v>
      </c>
      <c r="KP82" s="129">
        <v>1.1000000000000001E-3</v>
      </c>
      <c r="KQ82" s="656">
        <v>-1.2200000000000001E-2</v>
      </c>
      <c r="KR82" s="644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9">
        <v>-3.0999999999999999E-3</v>
      </c>
      <c r="LD82" s="552">
        <v>-1.0999999999999999E-2</v>
      </c>
      <c r="LE82" s="129">
        <v>-7.1999999999999998E-3</v>
      </c>
      <c r="LF82" s="315">
        <v>-4.8999999999999998E-3</v>
      </c>
      <c r="LG82" s="626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52">
        <v>-1.6500000000000001E-2</v>
      </c>
      <c r="LT82" s="102">
        <v>-4.3E-3</v>
      </c>
      <c r="LU82" s="299">
        <v>-4.3E-3</v>
      </c>
      <c r="LV82" s="640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6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9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31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14">
        <v>-1.0800000000000001E-2</v>
      </c>
      <c r="NW82" s="132"/>
      <c r="NX82" s="100">
        <v>-6.0000000000000001E-3</v>
      </c>
      <c r="NY82" s="664">
        <v>-1.7999999999999999E-2</v>
      </c>
      <c r="NZ82" s="694"/>
      <c r="OA82" s="106">
        <v>-1.37E-2</v>
      </c>
      <c r="OB82" s="691">
        <v>-5.1999999999999998E-3</v>
      </c>
      <c r="OC82" s="104">
        <v>-7.3000000000000001E-3</v>
      </c>
      <c r="OD82" s="665">
        <v>-1.55E-2</v>
      </c>
      <c r="OE82" s="632">
        <v>-8.3999999999999995E-3</v>
      </c>
      <c r="OF82" s="132"/>
      <c r="OG82" s="106">
        <v>-4.3E-3</v>
      </c>
      <c r="OH82" s="613">
        <v>-1.95E-2</v>
      </c>
      <c r="OI82" s="132"/>
      <c r="OJ82" s="106">
        <v>-2.5999999999999999E-3</v>
      </c>
      <c r="OK82" s="617">
        <v>-1.49E-2</v>
      </c>
      <c r="OM82" s="101">
        <v>-4.4999999999999997E-3</v>
      </c>
      <c r="ON82" s="101">
        <v>-5.3E-3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IH83" s="34">
        <v>-5.7000000000000002E-3</v>
      </c>
      <c r="II83" s="80">
        <v>-1.15E-2</v>
      </c>
      <c r="IK83" s="34"/>
      <c r="IL83" s="85"/>
      <c r="IM83" s="132"/>
      <c r="IN83" s="34"/>
      <c r="IO83" s="315"/>
      <c r="IP83" s="132"/>
      <c r="IQ83" s="30"/>
      <c r="IR83" s="552"/>
      <c r="IS83" s="126"/>
      <c r="IT83" s="300"/>
      <c r="IU83" s="629"/>
      <c r="IW83" s="34"/>
      <c r="IX83" s="83"/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52">
        <v>-1.21E-2</v>
      </c>
      <c r="JH83" s="126">
        <v>-1.7000000000000001E-2</v>
      </c>
      <c r="JI83" s="300">
        <v>-1.54E-2</v>
      </c>
      <c r="JJ83" s="629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9">
        <v>-9.5999999999999992E-3</v>
      </c>
      <c r="JZ83" s="657">
        <v>-5.5999999999999999E-3</v>
      </c>
      <c r="KA83" s="125">
        <v>-7.6E-3</v>
      </c>
      <c r="KB83" s="303">
        <v>-8.0999999999999996E-3</v>
      </c>
      <c r="KC83" s="644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52">
        <v>-1.2500000000000001E-2</v>
      </c>
      <c r="KP83" s="123">
        <v>-5.0000000000000001E-3</v>
      </c>
      <c r="KQ83" s="300">
        <v>-1.2200000000000001E-2</v>
      </c>
      <c r="KR83" s="626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42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44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9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9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32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8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15">
        <v>-1.78E-2</v>
      </c>
      <c r="NW83" s="132"/>
      <c r="NX83" s="104">
        <v>-8.9999999999999993E-3</v>
      </c>
      <c r="NY83" s="663">
        <v>-1.9900000000000001E-2</v>
      </c>
      <c r="NZ83" s="694"/>
      <c r="OA83" s="99">
        <v>-1.8800000000000001E-2</v>
      </c>
      <c r="OB83" s="681">
        <v>-1.14E-2</v>
      </c>
      <c r="OC83" s="106">
        <v>-1.6299999999999999E-2</v>
      </c>
      <c r="OD83" s="666">
        <v>-1.9800000000000002E-2</v>
      </c>
      <c r="OE83" s="628">
        <v>-2.7E-2</v>
      </c>
      <c r="OF83" s="132"/>
      <c r="OG83" s="99">
        <v>-1.43E-2</v>
      </c>
      <c r="OH83" s="699">
        <v>-1.9699999999999999E-2</v>
      </c>
      <c r="OI83" s="132"/>
      <c r="OJ83" s="103">
        <v>-9.1000000000000004E-3</v>
      </c>
      <c r="OK83" s="620">
        <v>-2.53E-2</v>
      </c>
      <c r="OM83" s="707">
        <v>-2.1600000000000001E-2</v>
      </c>
      <c r="ON83" s="707">
        <v>-2.7300000000000001E-2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IH84" s="86">
        <v>-8.5000000000000006E-3</v>
      </c>
      <c r="II84" s="84">
        <v>-2.53E-2</v>
      </c>
      <c r="IK84" s="86"/>
      <c r="IL84" s="84"/>
      <c r="IM84" s="604"/>
      <c r="IN84" s="30"/>
      <c r="IO84" s="316"/>
      <c r="IP84" s="604"/>
      <c r="IQ84" s="16"/>
      <c r="IR84" s="130"/>
      <c r="IS84" s="124"/>
      <c r="IT84" s="317"/>
      <c r="IU84" s="644"/>
      <c r="IW84" s="30"/>
      <c r="IX84" s="85"/>
      <c r="IZ84" s="86">
        <v>-2.4400000000000002E-2</v>
      </c>
      <c r="JA84" s="84">
        <v>-2.4799999999999999E-2</v>
      </c>
      <c r="JB84" s="604"/>
      <c r="JC84" s="30">
        <v>-6.2700000000000006E-2</v>
      </c>
      <c r="JD84" s="316">
        <v>-6.1400000000000003E-2</v>
      </c>
      <c r="JE84" s="604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44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57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45">
        <v>-9.4000000000000004E-3</v>
      </c>
      <c r="KB84" s="300">
        <v>-3.15E-2</v>
      </c>
      <c r="KC84" s="635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604"/>
      <c r="KK84" s="30">
        <v>-6.7000000000000002E-3</v>
      </c>
      <c r="KL84" s="656">
        <v>-2.7699999999999999E-2</v>
      </c>
      <c r="KM84" s="604"/>
      <c r="KN84" s="643">
        <v>-1.0500000000000001E-2</v>
      </c>
      <c r="KO84" s="657">
        <v>-1.3100000000000001E-2</v>
      </c>
      <c r="KP84" s="545">
        <v>-8.9999999999999998E-4</v>
      </c>
      <c r="KQ84" s="317">
        <v>-2.69E-2</v>
      </c>
      <c r="KR84" s="629">
        <v>-9.2999999999999999E-2</v>
      </c>
      <c r="KT84" s="624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604"/>
      <c r="KZ84" s="30">
        <v>-2.1100000000000001E-2</v>
      </c>
      <c r="LA84" s="656">
        <v>-3.0300000000000001E-2</v>
      </c>
      <c r="LB84" s="604"/>
      <c r="LC84" s="643">
        <v>-1.9400000000000001E-2</v>
      </c>
      <c r="LD84" s="657">
        <v>-0.02</v>
      </c>
      <c r="LE84" s="545">
        <v>-2.1100000000000001E-2</v>
      </c>
      <c r="LF84" s="656">
        <v>-2.9399999999999999E-2</v>
      </c>
      <c r="LG84" s="629">
        <v>-0.1081</v>
      </c>
      <c r="LH84" s="605"/>
      <c r="LI84" s="624">
        <v>-1.78E-2</v>
      </c>
      <c r="LJ84" s="540">
        <v>-1.47E-2</v>
      </c>
      <c r="LK84" s="604"/>
      <c r="LL84" s="547">
        <v>-2.1700000000000001E-2</v>
      </c>
      <c r="LM84" s="542">
        <v>-1.8599999999999998E-2</v>
      </c>
      <c r="LN84" s="604"/>
      <c r="LO84" s="643">
        <v>-3.2800000000000003E-2</v>
      </c>
      <c r="LP84" s="552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8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604"/>
      <c r="MG84" s="539">
        <v>-1.0999999999999999E-2</v>
      </c>
      <c r="MH84" s="552">
        <v>-6.0000000000000001E-3</v>
      </c>
      <c r="MI84" s="106">
        <v>-2.5600000000000001E-2</v>
      </c>
      <c r="MJ84" s="314">
        <v>-4.1700000000000001E-2</v>
      </c>
      <c r="MK84" s="640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6">
        <v>-1.6299999999999999E-2</v>
      </c>
      <c r="MZ84" s="636">
        <v>-2.9100000000000001E-2</v>
      </c>
      <c r="NA84" s="638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41">
        <v>-0.03</v>
      </c>
      <c r="NO84" s="633">
        <v>-4.8800000000000003E-2</v>
      </c>
      <c r="NP84" s="635">
        <v>-0.11650000000000001</v>
      </c>
      <c r="NQ84" s="604"/>
      <c r="NR84" s="539">
        <v>-1.4200000000000001E-2</v>
      </c>
      <c r="NS84" s="552">
        <v>-2.87E-2</v>
      </c>
      <c r="NT84" s="604"/>
      <c r="NU84" s="641">
        <v>-1.7299999999999999E-2</v>
      </c>
      <c r="NV84" s="642">
        <v>-2.53E-2</v>
      </c>
      <c r="NW84" s="604"/>
      <c r="NX84" s="623">
        <v>-1.0500000000000001E-2</v>
      </c>
      <c r="NY84" s="672">
        <v>-2.81E-2</v>
      </c>
      <c r="NZ84" s="695"/>
      <c r="OA84" s="696">
        <v>-4.6100000000000002E-2</v>
      </c>
      <c r="OB84" s="697">
        <v>-5.04E-2</v>
      </c>
      <c r="OC84" s="623">
        <v>-2.1600000000000001E-2</v>
      </c>
      <c r="OD84" s="670">
        <v>-3.0200000000000001E-2</v>
      </c>
      <c r="OE84" s="638">
        <v>-9.8199999999999996E-2</v>
      </c>
      <c r="OF84" s="604"/>
      <c r="OG84" s="659">
        <v>-1.6299999999999999E-2</v>
      </c>
      <c r="OH84" s="700">
        <v>-2.07E-2</v>
      </c>
      <c r="OI84" s="604"/>
      <c r="OJ84" s="707">
        <v>-4.2099999999999999E-2</v>
      </c>
      <c r="OK84" s="706">
        <v>-2.7300000000000001E-2</v>
      </c>
      <c r="OM84" s="99">
        <v>-4.7399999999999998E-2</v>
      </c>
      <c r="ON84" s="99">
        <v>-5.2200000000000003E-2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KC85" s="611"/>
      <c r="LB85" s="611"/>
      <c r="LC85" s="611"/>
      <c r="LD85" s="611"/>
      <c r="LE85" s="611"/>
      <c r="LF85" s="611"/>
      <c r="LG85" s="611"/>
      <c r="LH85" s="611"/>
      <c r="LI85" s="611"/>
      <c r="LJ85" s="611"/>
      <c r="LK85" s="611"/>
      <c r="LL85" s="611"/>
      <c r="LM85" s="611"/>
      <c r="LN85" s="611"/>
      <c r="LO85" s="611"/>
      <c r="LP85" s="611"/>
      <c r="LV85" s="611"/>
      <c r="MF85" s="611"/>
      <c r="MG85" s="611"/>
      <c r="MH85" s="611"/>
      <c r="MK85" s="611"/>
      <c r="MY85" s="611"/>
      <c r="MZ85" s="611"/>
      <c r="NA85" s="611"/>
      <c r="NN85" s="611"/>
      <c r="NO85" s="611"/>
      <c r="NP85" s="611"/>
      <c r="NQ85" s="611"/>
      <c r="NR85" s="611"/>
      <c r="NS85" s="611"/>
      <c r="NT85" s="611"/>
      <c r="NU85" s="611"/>
      <c r="NV85" s="611"/>
      <c r="NW85" s="611"/>
      <c r="NX85" s="611"/>
      <c r="NY85" s="611"/>
      <c r="NZ85" s="611"/>
      <c r="OA85" s="611"/>
      <c r="OB85" s="611"/>
      <c r="OC85" s="611"/>
      <c r="OD85" s="611"/>
      <c r="OE85" s="611"/>
      <c r="OF85" s="611"/>
      <c r="OG85" s="611"/>
      <c r="OH85" s="611"/>
      <c r="OI85" s="611"/>
      <c r="OJ85" s="611"/>
      <c r="OK85" s="611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9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8" t="s">
        <v>122</v>
      </c>
      <c r="IA86" s="596" t="s">
        <v>171</v>
      </c>
      <c r="IB86" s="709">
        <v>43623</v>
      </c>
      <c r="IC86" s="321"/>
      <c r="ID86" s="710">
        <v>43630</v>
      </c>
      <c r="IE86" s="321"/>
      <c r="IF86" s="710">
        <v>43637</v>
      </c>
      <c r="IG86" s="566" t="s">
        <v>62</v>
      </c>
      <c r="IH86" s="711">
        <v>43581</v>
      </c>
      <c r="IJ86" s="48" t="s">
        <v>88</v>
      </c>
      <c r="IK86" s="599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P86" s="708" t="s">
        <v>121</v>
      </c>
      <c r="KQ86" s="596" t="s">
        <v>171</v>
      </c>
      <c r="KR86" s="709">
        <v>43588</v>
      </c>
      <c r="KS86" s="321"/>
      <c r="KT86" s="710">
        <v>43595</v>
      </c>
      <c r="KU86" s="321"/>
      <c r="KV86" s="710">
        <v>43602</v>
      </c>
      <c r="KW86" s="566" t="s">
        <v>62</v>
      </c>
      <c r="KX86" s="710">
        <v>43609</v>
      </c>
      <c r="KY86" s="321"/>
      <c r="KZ86" s="711">
        <v>43616</v>
      </c>
      <c r="LB86" s="48" t="s">
        <v>121</v>
      </c>
      <c r="LC86" s="600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8" t="s">
        <v>122</v>
      </c>
      <c r="NB86" s="596" t="s">
        <v>171</v>
      </c>
      <c r="NC86" s="709">
        <v>43623</v>
      </c>
      <c r="ND86" s="321"/>
      <c r="NE86" s="710">
        <v>43630</v>
      </c>
      <c r="NF86" s="321"/>
      <c r="NG86" s="710">
        <v>43637</v>
      </c>
      <c r="NH86" s="566" t="s">
        <v>62</v>
      </c>
      <c r="NI86" s="711">
        <v>43644</v>
      </c>
      <c r="NK86" s="48" t="s">
        <v>122</v>
      </c>
      <c r="NL86" s="600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E86" s="48" t="s">
        <v>124</v>
      </c>
      <c r="PF86" s="600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12"/>
      <c r="IA87" s="600" t="s">
        <v>172</v>
      </c>
      <c r="IC87" s="133"/>
      <c r="IE87" s="133"/>
      <c r="IG87" s="133"/>
      <c r="IH87" s="715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12"/>
      <c r="KQ87" s="600" t="s">
        <v>172</v>
      </c>
      <c r="KR87" s="705">
        <v>0.13389999999999999</v>
      </c>
      <c r="KS87" s="133"/>
      <c r="KT87" s="639">
        <v>7.4999999999999997E-2</v>
      </c>
      <c r="KU87" s="133"/>
      <c r="KV87" s="638">
        <v>6.8599999999999994E-2</v>
      </c>
      <c r="KW87" s="133"/>
      <c r="KX87" s="644">
        <v>3.5400000000000001E-2</v>
      </c>
      <c r="KY87" s="133"/>
      <c r="KZ87" s="715">
        <v>6.7400000000000002E-2</v>
      </c>
      <c r="LC87" s="600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12"/>
      <c r="NB87" s="600" t="s">
        <v>172</v>
      </c>
      <c r="NC87" s="637">
        <v>7.2700000000000001E-2</v>
      </c>
      <c r="ND87" s="133"/>
      <c r="NE87" s="634">
        <v>9.3299999999999994E-2</v>
      </c>
      <c r="NF87" s="133"/>
      <c r="NG87" s="668">
        <v>8.4599999999999995E-2</v>
      </c>
      <c r="NH87" s="133"/>
      <c r="NI87" s="713"/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53"/>
      <c r="ON87" s="53"/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8" t="s">
        <v>173</v>
      </c>
      <c r="IA88" s="133"/>
      <c r="IC88" s="133"/>
      <c r="IE88" s="133"/>
      <c r="IG88" s="133"/>
      <c r="IH88" s="543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KP88" s="708" t="s">
        <v>173</v>
      </c>
      <c r="KQ88" s="133"/>
      <c r="KR88" s="625">
        <v>1.4800000000000001E-2</v>
      </c>
      <c r="KS88" s="133"/>
      <c r="KT88" s="631">
        <v>4.53E-2</v>
      </c>
      <c r="KU88" s="133"/>
      <c r="KV88" s="631">
        <v>6.4199999999999993E-2</v>
      </c>
      <c r="KW88" s="133"/>
      <c r="KX88" s="631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8" t="s">
        <v>173</v>
      </c>
      <c r="NB88" s="133"/>
      <c r="NC88" s="630">
        <v>4.6300000000000001E-2</v>
      </c>
      <c r="ND88" s="133"/>
      <c r="NE88" s="632">
        <v>5.9299999999999999E-2</v>
      </c>
      <c r="NF88" s="133"/>
      <c r="NG88" s="625">
        <v>2.24E-2</v>
      </c>
      <c r="NH88" s="133"/>
      <c r="NI88" s="713"/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53"/>
      <c r="ON88" s="53"/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18" t="s">
        <v>174</v>
      </c>
      <c r="IA89" s="133"/>
      <c r="IC89" s="133"/>
      <c r="IE89" s="133"/>
      <c r="IG89" s="133"/>
      <c r="IH89" s="131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96" t="s">
        <v>174</v>
      </c>
      <c r="KQ89" s="133"/>
      <c r="KR89" s="631">
        <v>-4.7000000000000002E-3</v>
      </c>
      <c r="KS89" s="133"/>
      <c r="KT89" s="625">
        <v>3.7699999999999997E-2</v>
      </c>
      <c r="KU89" s="133"/>
      <c r="KV89" s="639">
        <v>5.67E-2</v>
      </c>
      <c r="KW89" s="133"/>
      <c r="KX89" s="639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96" t="s">
        <v>174</v>
      </c>
      <c r="NB89" s="133"/>
      <c r="NC89" s="625">
        <v>4.0500000000000001E-2</v>
      </c>
      <c r="ND89" s="133"/>
      <c r="NE89" s="625">
        <v>1.38E-2</v>
      </c>
      <c r="NF89" s="133"/>
      <c r="NG89" s="626">
        <v>1.29E-2</v>
      </c>
      <c r="NH89" s="133"/>
      <c r="NI89" s="713"/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53"/>
      <c r="ON89" s="53"/>
      <c r="OO89" s="53"/>
      <c r="OP89" s="53"/>
      <c r="OQ89" s="53"/>
      <c r="OR89" s="53"/>
      <c r="OS89" s="54" t="s">
        <v>73</v>
      </c>
      <c r="OT89" s="53"/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12"/>
      <c r="IA90" s="133"/>
      <c r="IC90" s="133"/>
      <c r="IE90" s="133"/>
      <c r="IG90" s="133"/>
      <c r="IH90" s="12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12"/>
      <c r="KQ90" s="133"/>
      <c r="KR90" s="639">
        <v>-6.4999999999999997E-3</v>
      </c>
      <c r="KS90" s="133"/>
      <c r="KT90" s="640">
        <v>5.3E-3</v>
      </c>
      <c r="KU90" s="133"/>
      <c r="KV90" s="640">
        <v>2.52E-2</v>
      </c>
      <c r="KW90" s="133"/>
      <c r="KX90" s="625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12"/>
      <c r="NB90" s="133"/>
      <c r="NC90" s="631">
        <v>1.4200000000000001E-2</v>
      </c>
      <c r="ND90" s="133"/>
      <c r="NE90" s="629">
        <v>5.1999999999999998E-3</v>
      </c>
      <c r="NF90" s="133"/>
      <c r="NG90" s="630">
        <v>1.0999999999999999E-2</v>
      </c>
      <c r="NH90" s="133"/>
      <c r="NI90" s="713"/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53"/>
      <c r="ON90" s="53"/>
      <c r="OO90" s="53"/>
      <c r="OP90" s="53"/>
      <c r="OQ90" s="53"/>
      <c r="OR90" s="53"/>
      <c r="OS90" s="54" t="s">
        <v>74</v>
      </c>
      <c r="OT90" s="53"/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12"/>
      <c r="IA91" s="133"/>
      <c r="IC91" s="133"/>
      <c r="IE91" s="133"/>
      <c r="IG91" s="133"/>
      <c r="IH91" s="716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P91" s="712"/>
      <c r="KQ91" s="133"/>
      <c r="KR91" s="640">
        <v>-1.1599999999999999E-2</v>
      </c>
      <c r="KS91" s="133"/>
      <c r="KT91" s="638">
        <v>3.8E-3</v>
      </c>
      <c r="KU91" s="133"/>
      <c r="KV91" s="625">
        <v>1.2800000000000001E-2</v>
      </c>
      <c r="KW91" s="133"/>
      <c r="KX91" s="626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12"/>
      <c r="NB91" s="133"/>
      <c r="NC91" s="628">
        <v>-5.8999999999999999E-3</v>
      </c>
      <c r="ND91" s="133"/>
      <c r="NE91" s="630">
        <v>1.1000000000000001E-3</v>
      </c>
      <c r="NF91" s="133"/>
      <c r="NG91" s="629">
        <v>2.7000000000000001E-3</v>
      </c>
      <c r="NH91" s="133"/>
      <c r="NI91" s="713"/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53"/>
      <c r="ON91" s="53"/>
      <c r="OO91" s="53"/>
      <c r="OP91" s="53"/>
      <c r="OQ91" s="53"/>
      <c r="OR91" s="3" t="s">
        <v>32</v>
      </c>
      <c r="OS91" s="3" t="s">
        <v>33</v>
      </c>
      <c r="OT91" s="3" t="s">
        <v>34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12"/>
      <c r="IA92" s="133"/>
      <c r="IC92" s="133"/>
      <c r="IE92" s="133"/>
      <c r="IG92" s="133"/>
      <c r="IH92" s="125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P92" s="712"/>
      <c r="KQ92" s="133"/>
      <c r="KR92" s="638">
        <v>-2.6200000000000001E-2</v>
      </c>
      <c r="KS92" s="133"/>
      <c r="KT92" s="644">
        <v>-1.5900000000000001E-2</v>
      </c>
      <c r="KU92" s="133"/>
      <c r="KV92" s="626">
        <v>-3.44E-2</v>
      </c>
      <c r="KW92" s="133"/>
      <c r="KX92" s="640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12"/>
      <c r="NB92" s="133"/>
      <c r="NC92" s="629">
        <v>-8.0000000000000002E-3</v>
      </c>
      <c r="ND92" s="133"/>
      <c r="NE92" s="631">
        <v>-2.3999999999999998E-3</v>
      </c>
      <c r="NF92" s="133"/>
      <c r="NG92" s="632">
        <v>-8.3999999999999995E-3</v>
      </c>
      <c r="NH92" s="133"/>
      <c r="NI92" s="713"/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53"/>
      <c r="ON92" s="53"/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12"/>
      <c r="IA93" s="133"/>
      <c r="IC93" s="133"/>
      <c r="IE93" s="133"/>
      <c r="IG93" s="133"/>
      <c r="IH93" s="128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12"/>
      <c r="KQ93" s="133"/>
      <c r="KR93" s="644">
        <v>-4.3799999999999999E-2</v>
      </c>
      <c r="KS93" s="133"/>
      <c r="KT93" s="626">
        <v>-5.8200000000000002E-2</v>
      </c>
      <c r="KU93" s="133"/>
      <c r="KV93" s="644">
        <v>-8.5000000000000006E-2</v>
      </c>
      <c r="KW93" s="133"/>
      <c r="KX93" s="629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12"/>
      <c r="NB93" s="133"/>
      <c r="NC93" s="632">
        <v>-7.7499999999999999E-2</v>
      </c>
      <c r="ND93" s="133"/>
      <c r="NE93" s="628">
        <v>-5.3800000000000001E-2</v>
      </c>
      <c r="NF93" s="133"/>
      <c r="NG93" s="628">
        <v>-2.7E-2</v>
      </c>
      <c r="NH93" s="133"/>
      <c r="NI93" s="713"/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53"/>
      <c r="ON93" s="53"/>
      <c r="OO93" s="53"/>
      <c r="OP93" s="53"/>
      <c r="OQ93" s="53"/>
      <c r="OR93" s="53"/>
      <c r="OS93" s="54" t="s">
        <v>75</v>
      </c>
      <c r="OT93" s="53"/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70">
        <v>-5.4199999999999998E-2</v>
      </c>
      <c r="FF94" s="10" t="s">
        <v>62</v>
      </c>
      <c r="FG94" s="10"/>
      <c r="FH94" s="570">
        <v>-6.3700000000000007E-2</v>
      </c>
      <c r="FI94" s="570">
        <v>-7.7200000000000005E-2</v>
      </c>
      <c r="FJ94" s="570">
        <v>-0.1116</v>
      </c>
      <c r="FK94" s="570">
        <v>-9.2999999999999999E-2</v>
      </c>
      <c r="FL94" s="570">
        <v>-9.1300000000000006E-2</v>
      </c>
      <c r="FM94" s="10" t="s">
        <v>62</v>
      </c>
      <c r="FN94" s="10" t="s">
        <v>62</v>
      </c>
      <c r="FO94" s="570">
        <v>-9.6199999999999994E-2</v>
      </c>
      <c r="FP94" s="570">
        <v>-8.4500000000000006E-2</v>
      </c>
      <c r="FQ94" s="570">
        <v>-8.8499999999999995E-2</v>
      </c>
      <c r="FR94" s="570">
        <v>-7.8899999999999998E-2</v>
      </c>
      <c r="FS94" s="570">
        <v>-0.1021</v>
      </c>
      <c r="FT94" s="10"/>
      <c r="FU94" s="10" t="s">
        <v>62</v>
      </c>
      <c r="FV94" s="570">
        <v>-0.10440000000000001</v>
      </c>
      <c r="FW94" s="570">
        <v>-0.10249999999999999</v>
      </c>
      <c r="FX94" s="570">
        <v>-0.11550000000000001</v>
      </c>
      <c r="FY94" s="570">
        <v>-0.14019999999999999</v>
      </c>
      <c r="FZ94" s="570">
        <v>-0.1759</v>
      </c>
      <c r="GA94" s="10"/>
      <c r="GB94" s="10" t="s">
        <v>62</v>
      </c>
      <c r="GC94" s="570">
        <v>-0.1716</v>
      </c>
      <c r="GD94" s="570">
        <v>-0.15379999999999999</v>
      </c>
      <c r="GE94" s="570">
        <v>-0.1444</v>
      </c>
      <c r="GF94" s="570">
        <v>-0.14180000000000001</v>
      </c>
      <c r="GG94" s="570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/>
      <c r="IC94" s="265"/>
      <c r="ID94"/>
      <c r="IE94" s="265"/>
      <c r="IF94"/>
      <c r="IG94" s="265"/>
      <c r="IH94" s="719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26">
        <v>-4.6899999999999997E-2</v>
      </c>
      <c r="KS94" s="265"/>
      <c r="KT94" s="629">
        <v>-9.2999999999999999E-2</v>
      </c>
      <c r="KU94" s="265"/>
      <c r="KV94" s="629">
        <v>-0.1081</v>
      </c>
      <c r="KW94" s="265"/>
      <c r="KX94" s="627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71" t="s">
        <v>62</v>
      </c>
      <c r="LH94" s="571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71"/>
      <c r="LO94" s="571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71" t="s">
        <v>62</v>
      </c>
      <c r="LV94" s="571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71" t="s">
        <v>62</v>
      </c>
      <c r="MC94" s="571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71"/>
      <c r="MJ94" s="61" t="s">
        <v>76</v>
      </c>
      <c r="MK94" s="571"/>
      <c r="ML94"/>
      <c r="MM94"/>
      <c r="MN94" t="s">
        <v>62</v>
      </c>
      <c r="MO94"/>
      <c r="MP94"/>
      <c r="MQ94"/>
      <c r="MR94"/>
      <c r="MS94"/>
      <c r="MT94"/>
      <c r="MU94"/>
      <c r="MV94"/>
      <c r="MW94"/>
      <c r="MX94"/>
      <c r="MY94"/>
      <c r="MZ94"/>
      <c r="NA94" s="286"/>
      <c r="NB94" s="265"/>
      <c r="NC94" s="627">
        <v>-8.2299999999999998E-2</v>
      </c>
      <c r="ND94" s="265"/>
      <c r="NE94" s="626">
        <v>-0.11650000000000001</v>
      </c>
      <c r="NF94" s="265"/>
      <c r="NG94" s="627">
        <v>-9.8199999999999996E-2</v>
      </c>
      <c r="NH94" s="265"/>
      <c r="NI94" s="714"/>
      <c r="NJ94"/>
      <c r="NK94" t="s">
        <v>62</v>
      </c>
      <c r="NL94"/>
      <c r="NM94" s="571" t="s">
        <v>62</v>
      </c>
      <c r="NN94" s="571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71" t="s">
        <v>62</v>
      </c>
      <c r="NU94" s="571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71" t="s">
        <v>62</v>
      </c>
      <c r="OB94" s="571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71"/>
      <c r="OI94" s="571" t="s">
        <v>62</v>
      </c>
      <c r="OJ94" s="34">
        <v>-0.2621</v>
      </c>
      <c r="OK94" s="34">
        <v>-0.23180000000000001</v>
      </c>
      <c r="OL94" s="34">
        <v>-0.1888</v>
      </c>
      <c r="OM94" s="571"/>
      <c r="ON94" s="571"/>
      <c r="OO94" s="571"/>
      <c r="OP94" s="571"/>
      <c r="OQ94" s="571"/>
      <c r="OR94" s="571"/>
      <c r="OS94" s="61" t="s">
        <v>76</v>
      </c>
      <c r="OT94" s="571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71"/>
      <c r="PH94" s="571"/>
      <c r="PI94" s="571"/>
      <c r="PJ94" s="571"/>
      <c r="PK94" s="571"/>
      <c r="PL94" s="10" t="s">
        <v>62</v>
      </c>
      <c r="PM94" s="10"/>
      <c r="PN94" s="571"/>
      <c r="PO94" s="571"/>
      <c r="PP94" s="571"/>
      <c r="PQ94" s="571"/>
      <c r="PR94" s="571"/>
      <c r="PS94" s="10" t="s">
        <v>62</v>
      </c>
      <c r="PT94" s="10"/>
      <c r="PU94" s="571"/>
      <c r="PV94" s="571"/>
      <c r="PW94" s="571"/>
      <c r="PX94" s="571"/>
      <c r="PY94" s="571"/>
      <c r="PZ94" s="10" t="s">
        <v>62</v>
      </c>
      <c r="QA94" s="10"/>
      <c r="QB94" s="571"/>
      <c r="QC94" s="571"/>
      <c r="QD94" s="571"/>
      <c r="QE94" s="571"/>
      <c r="QF94" s="571"/>
      <c r="QG94" s="571"/>
      <c r="QH94" s="571"/>
      <c r="QI94" s="571"/>
      <c r="QJ94" s="571"/>
      <c r="QK94" s="571"/>
      <c r="QL94" s="571"/>
      <c r="QM94" s="61" t="s">
        <v>76</v>
      </c>
      <c r="QN94" s="571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67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  <c r="AB95" s="568"/>
      <c r="AC95" s="568"/>
      <c r="AD95" s="568"/>
      <c r="AE95" s="568"/>
      <c r="AF95" s="568"/>
      <c r="AG95" s="568"/>
      <c r="AH95" s="568"/>
      <c r="AI95" s="568"/>
      <c r="AJ95" s="568"/>
      <c r="AK95" s="568"/>
      <c r="AL95" s="568"/>
      <c r="AM95" s="568"/>
      <c r="AN95" s="568"/>
      <c r="AO95" s="568"/>
      <c r="AP95" s="568"/>
      <c r="AQ95" s="568"/>
      <c r="AR95" s="568"/>
      <c r="AS95" s="568"/>
      <c r="AT95" s="568"/>
      <c r="AU95" s="568"/>
      <c r="AV95" s="568"/>
      <c r="AW95" s="568"/>
      <c r="AX95" s="568"/>
      <c r="AY95" s="568"/>
      <c r="AZ95" s="568"/>
      <c r="BA95" s="568"/>
      <c r="BB95" s="568"/>
      <c r="BC95" s="568"/>
      <c r="BD95" s="568"/>
      <c r="BE95" s="568"/>
      <c r="BF95" s="568"/>
      <c r="BG95" s="568"/>
      <c r="BH95" s="568"/>
      <c r="BI95" s="568"/>
      <c r="BJ95" s="568"/>
      <c r="BK95" s="568"/>
      <c r="BL95" s="568"/>
      <c r="BM95" s="568"/>
      <c r="BN95" s="568"/>
      <c r="BO95" s="568"/>
      <c r="BP95" s="568"/>
      <c r="BQ95" s="568"/>
      <c r="BR95" s="568"/>
      <c r="BS95" s="598" t="s">
        <v>91</v>
      </c>
      <c r="BT95" s="568"/>
      <c r="BU95" s="568"/>
      <c r="BV95" s="568"/>
      <c r="BW95" s="568"/>
      <c r="BX95" s="568"/>
      <c r="BY95" s="568"/>
      <c r="BZ95" s="568"/>
      <c r="CA95" s="568"/>
      <c r="CB95" s="568"/>
      <c r="CC95" s="568"/>
      <c r="CD95" s="568"/>
      <c r="CE95" s="568"/>
      <c r="CF95" s="568"/>
      <c r="CG95" s="568"/>
      <c r="CH95" s="568"/>
      <c r="CI95" s="568"/>
      <c r="CJ95" s="568"/>
      <c r="CK95" s="568"/>
      <c r="CL95" s="568"/>
      <c r="CM95" s="568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  <c r="DE95" s="568"/>
      <c r="DF95" s="568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  <c r="DW95" s="568"/>
      <c r="DX95" s="568"/>
      <c r="DY95" s="568"/>
      <c r="DZ95" s="568"/>
      <c r="EA95" s="568"/>
      <c r="EB95" s="568"/>
      <c r="EC95" s="568"/>
      <c r="ED95" s="568"/>
      <c r="EE95" s="568"/>
      <c r="EF95" s="568"/>
      <c r="EG95" s="568"/>
      <c r="EH95" s="568"/>
      <c r="EI95" s="568"/>
      <c r="EJ95" s="568"/>
      <c r="EK95" s="598" t="s">
        <v>91</v>
      </c>
      <c r="EL95" s="568"/>
      <c r="EM95" s="568"/>
      <c r="EN95" s="568"/>
      <c r="EO95" s="568"/>
      <c r="EP95" s="568"/>
      <c r="EQ95" s="568"/>
      <c r="ER95" s="568"/>
      <c r="ES95" s="568"/>
      <c r="ET95" s="568"/>
      <c r="EU95" s="568"/>
      <c r="EV95" s="568"/>
      <c r="EW95" s="568"/>
      <c r="EX95" s="568"/>
      <c r="EY95" s="568"/>
      <c r="EZ95" s="568"/>
      <c r="FA95" s="568"/>
      <c r="FB95" s="568"/>
      <c r="FC95" s="568"/>
      <c r="FD95" s="568"/>
      <c r="FE95" s="568"/>
      <c r="FF95" s="568"/>
      <c r="FG95" s="568"/>
      <c r="FH95" s="568"/>
      <c r="FI95" s="568"/>
      <c r="FJ95" s="568"/>
      <c r="FK95" s="568"/>
      <c r="FL95" s="568"/>
      <c r="FM95" s="568"/>
      <c r="FN95" s="568"/>
      <c r="FO95" s="568"/>
      <c r="FP95" s="568"/>
      <c r="FQ95" s="568"/>
      <c r="FR95" s="568"/>
      <c r="FS95" s="568"/>
      <c r="FT95" s="568"/>
      <c r="FU95" s="568"/>
      <c r="FV95" s="568"/>
      <c r="FW95" s="568"/>
      <c r="FX95" s="568"/>
      <c r="FY95" s="568"/>
      <c r="FZ95" s="568"/>
      <c r="GA95" s="568"/>
      <c r="GB95" s="568"/>
      <c r="GC95" s="568"/>
      <c r="GD95" s="568"/>
      <c r="GE95" s="568"/>
      <c r="GF95" s="568"/>
      <c r="GG95" s="568"/>
      <c r="GH95" s="568"/>
      <c r="GI95" s="568"/>
      <c r="GJ95" s="568"/>
      <c r="GK95" s="568"/>
      <c r="GL95" s="568"/>
      <c r="GM95" s="568"/>
      <c r="GN95" s="568"/>
      <c r="GO95" s="568"/>
      <c r="GP95" s="568"/>
      <c r="GQ95" s="568"/>
      <c r="GR95" s="568"/>
      <c r="GS95" s="568"/>
      <c r="GT95" s="568"/>
      <c r="GU95" s="568"/>
      <c r="GV95" s="568"/>
      <c r="GW95" s="568"/>
      <c r="GX95" s="568"/>
      <c r="GY95" s="568"/>
      <c r="GZ95" s="568"/>
      <c r="HA95" s="568"/>
      <c r="HB95" s="568"/>
      <c r="HC95" s="598" t="s">
        <v>91</v>
      </c>
      <c r="HD95" s="568"/>
      <c r="HE95" s="568"/>
      <c r="HF95" s="568"/>
      <c r="HG95" s="568"/>
      <c r="HH95" s="568"/>
      <c r="HI95" s="568"/>
      <c r="HJ95" s="568"/>
      <c r="HK95" s="568"/>
      <c r="HL95" s="568"/>
      <c r="HM95" s="568"/>
      <c r="HN95" s="568"/>
      <c r="HO95" s="568"/>
      <c r="HP95" s="568"/>
      <c r="HQ95" s="568"/>
      <c r="HR95" s="568"/>
      <c r="HS95" s="568"/>
      <c r="HT95" s="568"/>
      <c r="HU95" s="568"/>
      <c r="HV95" s="568"/>
      <c r="HW95" s="568"/>
      <c r="HX95" s="568"/>
      <c r="HY95" s="568"/>
      <c r="HZ95" s="568"/>
      <c r="IA95" s="568"/>
      <c r="IB95" s="568"/>
      <c r="IC95" s="568"/>
      <c r="ID95" s="568"/>
      <c r="IE95" s="568"/>
      <c r="IF95" s="568"/>
      <c r="IG95" s="568"/>
      <c r="IH95" s="568"/>
      <c r="II95" s="568"/>
      <c r="IJ95" s="568"/>
      <c r="IK95" s="568"/>
      <c r="IL95" s="568"/>
      <c r="IM95" s="568"/>
      <c r="IN95" s="568"/>
      <c r="IO95" s="568"/>
      <c r="IP95" s="568"/>
      <c r="IQ95" s="568"/>
      <c r="IR95" s="568"/>
      <c r="IS95" s="568"/>
      <c r="IT95" s="568"/>
      <c r="IU95" s="568"/>
      <c r="IV95" s="568"/>
      <c r="IW95" s="568"/>
      <c r="IX95" s="568"/>
      <c r="IY95" s="568"/>
      <c r="IZ95" s="568"/>
      <c r="JA95" s="568"/>
      <c r="JB95" s="568"/>
      <c r="JC95" s="568"/>
      <c r="JD95" s="568"/>
      <c r="JE95" s="568"/>
      <c r="JF95" s="568"/>
      <c r="JG95" s="568"/>
      <c r="JH95" s="568"/>
      <c r="JI95" s="568"/>
      <c r="JJ95" s="568"/>
      <c r="JK95" s="568"/>
      <c r="JL95" s="568"/>
      <c r="JM95" s="568"/>
      <c r="JN95" s="568"/>
      <c r="JO95" s="568"/>
      <c r="JP95" s="568"/>
      <c r="JQ95" s="568"/>
      <c r="JR95" s="568"/>
      <c r="JS95" s="568"/>
      <c r="JT95" s="568"/>
      <c r="JU95" s="595" t="s">
        <v>114</v>
      </c>
      <c r="JV95" s="595" t="s">
        <v>170</v>
      </c>
      <c r="JW95" s="568"/>
      <c r="JX95" s="568"/>
      <c r="JY95" s="568"/>
      <c r="JZ95" s="568"/>
      <c r="KA95" s="568"/>
      <c r="KB95" s="568"/>
      <c r="KC95" s="568"/>
      <c r="KD95" s="568"/>
      <c r="KE95" s="568"/>
      <c r="KF95" s="568"/>
      <c r="KG95" s="568"/>
      <c r="KH95" s="568"/>
      <c r="KI95" s="568"/>
      <c r="KJ95" s="568"/>
      <c r="KK95" s="568"/>
      <c r="KL95" s="568"/>
      <c r="KM95" s="568"/>
      <c r="KN95" s="568"/>
      <c r="KO95" s="568"/>
      <c r="KP95" s="568"/>
      <c r="KQ95" s="568"/>
      <c r="KR95" s="568"/>
      <c r="KS95" s="568"/>
      <c r="KT95" s="568"/>
      <c r="KU95" s="568"/>
      <c r="KV95" s="568"/>
      <c r="KW95" s="568"/>
      <c r="KX95" s="568"/>
      <c r="KY95" s="568"/>
      <c r="KZ95" s="568"/>
      <c r="LA95" s="568"/>
      <c r="LB95" s="568"/>
      <c r="LC95" s="568"/>
      <c r="LD95" s="568"/>
      <c r="LE95" s="568"/>
      <c r="LF95" s="568"/>
      <c r="LG95" s="568"/>
      <c r="LH95" s="568"/>
      <c r="LI95" s="568"/>
      <c r="LJ95" s="568"/>
      <c r="LK95" s="568"/>
      <c r="LL95" s="568"/>
      <c r="LM95" s="568"/>
      <c r="LN95" s="568"/>
      <c r="LO95" s="568"/>
      <c r="LP95" s="568"/>
      <c r="LQ95" s="568"/>
      <c r="LR95" s="568"/>
      <c r="LS95" s="568"/>
      <c r="LT95" s="568"/>
      <c r="LU95" s="568"/>
      <c r="LV95" s="568"/>
      <c r="LW95" s="568"/>
      <c r="LX95" s="568"/>
      <c r="LY95" s="568"/>
      <c r="LZ95" s="568"/>
      <c r="MA95" s="568"/>
      <c r="MB95" s="568"/>
      <c r="MC95" s="568"/>
      <c r="MD95" s="568"/>
      <c r="ME95" s="568"/>
      <c r="MF95" s="568"/>
      <c r="MG95" s="568"/>
      <c r="MH95" s="568"/>
      <c r="MI95" s="568"/>
      <c r="MJ95" s="568"/>
      <c r="MK95" s="568"/>
      <c r="ML95" s="568"/>
      <c r="MM95" s="595" t="s">
        <v>114</v>
      </c>
      <c r="MN95" s="595" t="s">
        <v>170</v>
      </c>
      <c r="MO95" s="568"/>
      <c r="MP95" s="568"/>
      <c r="MQ95" s="568"/>
      <c r="MR95" s="568"/>
      <c r="MS95" s="568"/>
      <c r="MT95" s="568"/>
      <c r="MU95" s="568"/>
      <c r="MV95" s="568"/>
      <c r="MW95" s="568"/>
      <c r="MX95" s="568"/>
      <c r="MY95" s="568"/>
      <c r="MZ95" s="568"/>
      <c r="NA95" s="568"/>
      <c r="NB95" s="568"/>
      <c r="NC95" s="568"/>
      <c r="ND95" s="568"/>
      <c r="NE95" s="568"/>
      <c r="NF95" s="568"/>
      <c r="NG95" s="568"/>
      <c r="NH95" s="568"/>
      <c r="NI95" s="568"/>
      <c r="NJ95" s="568"/>
      <c r="NK95" s="568"/>
      <c r="NL95" s="568"/>
      <c r="NM95" s="568"/>
      <c r="NN95" s="569"/>
      <c r="NO95" s="569"/>
      <c r="NP95" s="569"/>
      <c r="NQ95" s="569"/>
      <c r="NR95" s="569"/>
      <c r="NS95" s="569"/>
      <c r="NT95" s="569"/>
      <c r="NU95" s="569"/>
      <c r="NV95" s="569"/>
      <c r="NW95" s="569"/>
      <c r="NX95" s="569"/>
      <c r="NY95" s="569"/>
      <c r="NZ95" s="569"/>
      <c r="OA95" s="569"/>
      <c r="OB95" s="569"/>
      <c r="OC95" s="569"/>
      <c r="OD95" s="569"/>
      <c r="OE95" s="569"/>
      <c r="OF95" s="569"/>
      <c r="OG95" s="569"/>
      <c r="OH95" s="569"/>
      <c r="OI95" s="569"/>
      <c r="OJ95" s="569"/>
      <c r="OK95" s="569"/>
      <c r="OL95" s="568"/>
      <c r="OM95" s="568"/>
      <c r="ON95" s="568"/>
      <c r="OO95" s="568"/>
      <c r="OP95" s="568"/>
      <c r="OQ95" s="568"/>
      <c r="OR95" s="568"/>
      <c r="OS95" s="568"/>
      <c r="OT95" s="568"/>
      <c r="OU95" s="568"/>
      <c r="OV95" s="568"/>
      <c r="OW95" s="568"/>
      <c r="OX95" s="568"/>
      <c r="OY95" s="568"/>
      <c r="OZ95" s="568"/>
      <c r="PA95" s="568"/>
      <c r="PB95" s="568"/>
      <c r="PC95" s="568"/>
      <c r="PD95" s="568"/>
      <c r="PE95" s="595" t="s">
        <v>91</v>
      </c>
      <c r="PF95" s="568"/>
      <c r="PG95" s="568"/>
      <c r="PH95" s="568"/>
      <c r="PI95" s="568"/>
      <c r="PJ95" s="568"/>
      <c r="PK95" s="568"/>
      <c r="PL95" s="568"/>
      <c r="PM95" s="568"/>
      <c r="PN95" s="568"/>
      <c r="PO95" s="568"/>
      <c r="PP95" s="568"/>
      <c r="PQ95" s="568"/>
      <c r="PR95" s="568"/>
      <c r="PS95" s="568"/>
      <c r="PT95" s="568"/>
      <c r="PU95" s="568"/>
      <c r="PV95" s="568"/>
      <c r="PW95" s="568"/>
      <c r="PX95" s="568"/>
      <c r="PY95" s="568"/>
      <c r="PZ95" s="568"/>
      <c r="QA95" s="568"/>
      <c r="QB95" s="568"/>
      <c r="QC95" s="568"/>
      <c r="QD95" s="568"/>
      <c r="QE95" s="568"/>
      <c r="QF95" s="568"/>
      <c r="QG95" s="568"/>
      <c r="QH95" s="568"/>
      <c r="QI95" s="568"/>
      <c r="QJ95" s="568"/>
      <c r="QK95" s="568"/>
      <c r="QL95" s="568"/>
      <c r="QM95" s="568"/>
      <c r="QN95" s="568"/>
      <c r="QO95" s="568"/>
      <c r="QP95" s="568"/>
      <c r="QQ95" s="568"/>
      <c r="QR95" s="568"/>
      <c r="QS95" s="568"/>
      <c r="QT95" s="568"/>
      <c r="QU95" s="568"/>
      <c r="QV95" s="568"/>
      <c r="QW95" s="568"/>
      <c r="QX95" s="568"/>
      <c r="QY95" s="568"/>
      <c r="QZ95" s="568"/>
      <c r="RA95" s="568"/>
      <c r="RB95" s="568"/>
      <c r="RC95" s="568"/>
      <c r="RD95" s="568"/>
      <c r="RE95" s="568"/>
      <c r="RF95" s="568"/>
      <c r="RG95" s="568"/>
      <c r="RH95" s="568"/>
      <c r="RI95" s="568"/>
      <c r="RJ95" s="568"/>
      <c r="RK95" s="568"/>
      <c r="RL95" s="568"/>
      <c r="RM95" s="568"/>
      <c r="RN95" s="568"/>
      <c r="RO95" s="568"/>
      <c r="RP95" s="568"/>
      <c r="RQ95" s="568"/>
      <c r="RR95" s="568"/>
      <c r="RS95" s="568"/>
      <c r="RT95" s="568"/>
      <c r="RU95" s="568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65"/>
      <c r="OM96" s="63">
        <v>43642</v>
      </c>
      <c r="ON96" s="243"/>
      <c r="OO96" s="241"/>
      <c r="OP96" s="63">
        <v>43643</v>
      </c>
      <c r="OQ96" s="243"/>
      <c r="OR96" s="241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25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11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98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121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03">
        <v>0.18679999999999999</v>
      </c>
      <c r="OM99" s="16">
        <v>0.18870000000000001</v>
      </c>
      <c r="ON99" s="16">
        <v>0.18859999999999999</v>
      </c>
      <c r="OO99" s="16">
        <v>0.19009999999999999</v>
      </c>
      <c r="OP99" s="16"/>
      <c r="OQ99" s="16"/>
      <c r="OR99" s="16"/>
      <c r="OS99" s="16"/>
      <c r="OT99" s="16"/>
      <c r="OU99" s="487"/>
      <c r="OV99" s="53"/>
      <c r="OW99" s="488"/>
      <c r="OX99" s="489"/>
      <c r="OY99" s="53"/>
      <c r="OZ99" s="53"/>
      <c r="PA99" s="53"/>
      <c r="PB99" s="53"/>
      <c r="PC99" s="53"/>
      <c r="PE99" s="487"/>
      <c r="PF99" s="53"/>
      <c r="PG99" s="488"/>
      <c r="PH99" s="487"/>
      <c r="PI99" s="53"/>
      <c r="PJ99" s="488"/>
      <c r="PK99" s="487"/>
      <c r="PL99" s="53"/>
      <c r="PM99" s="488"/>
      <c r="PN99" s="487"/>
      <c r="PO99" s="53"/>
      <c r="PP99" s="488"/>
      <c r="PQ99" s="487"/>
      <c r="PR99" s="53"/>
      <c r="PS99" s="488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99">
        <v>0.1638</v>
      </c>
      <c r="OM100" s="47">
        <v>0.1376</v>
      </c>
      <c r="ON100" s="47">
        <v>0.1328</v>
      </c>
      <c r="OO100" s="47">
        <v>0.1154</v>
      </c>
      <c r="OP100" s="47"/>
      <c r="OQ100" s="47"/>
      <c r="OR100" s="47"/>
      <c r="OS100" s="47"/>
      <c r="OT100" s="47"/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87"/>
      <c r="PF100" s="53"/>
      <c r="PG100" s="488"/>
      <c r="PH100" s="487"/>
      <c r="PI100" s="53"/>
      <c r="PJ100" s="488"/>
      <c r="PK100" s="487"/>
      <c r="PL100" s="53"/>
      <c r="PM100" s="488"/>
      <c r="PN100" s="487"/>
      <c r="PO100" s="53"/>
      <c r="PP100" s="488"/>
      <c r="PQ100" s="487"/>
      <c r="PR100" s="53"/>
      <c r="PS100" s="488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02">
        <v>8.8599999999999998E-2</v>
      </c>
      <c r="OM101" s="86">
        <v>7.8100000000000003E-2</v>
      </c>
      <c r="ON101" s="86">
        <v>7.2400000000000006E-2</v>
      </c>
      <c r="OO101" s="40">
        <v>6.0199999999999997E-2</v>
      </c>
      <c r="OP101" s="40"/>
      <c r="OQ101" s="40"/>
      <c r="OR101" s="40"/>
      <c r="OS101" s="40"/>
      <c r="OT101" s="40"/>
      <c r="OU101" s="487"/>
      <c r="OV101" s="53"/>
      <c r="OW101" s="488"/>
      <c r="OX101" s="489"/>
      <c r="OY101" s="53"/>
      <c r="OZ101" s="53"/>
      <c r="PA101" s="53"/>
      <c r="PB101" s="53"/>
      <c r="PC101" s="53"/>
      <c r="PE101" s="487"/>
      <c r="PF101" s="53"/>
      <c r="PG101" s="488"/>
      <c r="PH101" s="487"/>
      <c r="PI101" s="53"/>
      <c r="PJ101" s="488"/>
      <c r="PK101" s="487"/>
      <c r="PL101" s="53"/>
      <c r="PM101" s="488"/>
      <c r="PN101" s="487"/>
      <c r="PO101" s="53"/>
      <c r="PP101" s="488"/>
      <c r="PQ101" s="487"/>
      <c r="PR101" s="53"/>
      <c r="PS101" s="488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00">
        <v>3.1199999999999999E-2</v>
      </c>
      <c r="OM102" s="40">
        <v>3.9699999999999999E-2</v>
      </c>
      <c r="ON102" s="40">
        <v>5.4600000000000003E-2</v>
      </c>
      <c r="OO102" s="86">
        <v>5.7200000000000001E-2</v>
      </c>
      <c r="OP102" s="86"/>
      <c r="OQ102" s="86"/>
      <c r="OR102" s="86"/>
      <c r="OS102" s="86"/>
      <c r="OT102" s="86"/>
      <c r="OU102" s="487"/>
      <c r="OV102" s="53"/>
      <c r="OW102" s="488"/>
      <c r="OX102" s="489"/>
      <c r="OY102" s="53"/>
      <c r="OZ102" s="53"/>
      <c r="PA102" s="53"/>
      <c r="PB102" s="53"/>
      <c r="PC102" s="53"/>
      <c r="PE102" s="487"/>
      <c r="PF102" s="53"/>
      <c r="PG102" s="488"/>
      <c r="PH102" s="487"/>
      <c r="PI102" s="53"/>
      <c r="PJ102" s="488"/>
      <c r="PK102" s="487"/>
      <c r="PL102" s="53"/>
      <c r="PM102" s="488"/>
      <c r="PN102" s="487"/>
      <c r="PO102" s="53"/>
      <c r="PP102" s="488"/>
      <c r="PQ102" s="487"/>
      <c r="PR102" s="53"/>
      <c r="PS102" s="488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01">
        <v>-1.43E-2</v>
      </c>
      <c r="OM103" s="7">
        <v>-1.6799999999999999E-2</v>
      </c>
      <c r="ON103" s="7">
        <v>-1.7600000000000001E-2</v>
      </c>
      <c r="OO103" s="7">
        <v>-9.7999999999999997E-3</v>
      </c>
      <c r="OP103" s="7"/>
      <c r="OQ103" s="7"/>
      <c r="OR103" s="7"/>
      <c r="OS103" s="7"/>
      <c r="OT103" s="7"/>
      <c r="OU103" s="487"/>
      <c r="OV103" s="53"/>
      <c r="OW103" s="488"/>
      <c r="OX103" s="489"/>
      <c r="OY103" s="53"/>
      <c r="OZ103" s="53"/>
      <c r="PA103" s="53"/>
      <c r="PB103" s="53"/>
      <c r="PC103" s="53"/>
      <c r="PE103" s="487"/>
      <c r="PF103" s="53"/>
      <c r="PG103" s="488"/>
      <c r="PH103" s="487"/>
      <c r="PI103" s="53"/>
      <c r="PJ103" s="488"/>
      <c r="PK103" s="487"/>
      <c r="PL103" s="53"/>
      <c r="PM103" s="488"/>
      <c r="PN103" s="487"/>
      <c r="PO103" s="53"/>
      <c r="PP103" s="488"/>
      <c r="PQ103" s="487"/>
      <c r="PR103" s="53"/>
      <c r="PS103" s="488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72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04">
        <v>-9.7799999999999998E-2</v>
      </c>
      <c r="OM104" s="30">
        <v>-9.6699999999999994E-2</v>
      </c>
      <c r="ON104" s="30">
        <v>-9.5100000000000004E-2</v>
      </c>
      <c r="OO104" s="30">
        <v>-8.0399999999999999E-2</v>
      </c>
      <c r="OP104" s="30"/>
      <c r="OQ104" s="30"/>
      <c r="OR104" s="30"/>
      <c r="OS104" s="30"/>
      <c r="OT104" s="30"/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487"/>
      <c r="PF104" s="53"/>
      <c r="PG104" s="488"/>
      <c r="PH104" s="487"/>
      <c r="PI104" s="53"/>
      <c r="PJ104" s="488"/>
      <c r="PK104" s="487"/>
      <c r="PL104" s="53"/>
      <c r="PM104" s="488"/>
      <c r="PN104" s="487"/>
      <c r="PO104" s="53"/>
      <c r="PP104" s="488"/>
      <c r="PQ104" s="487"/>
      <c r="PR104" s="53"/>
      <c r="PS104" s="488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06">
        <v>-0.1517</v>
      </c>
      <c r="OM105" s="22">
        <v>-0.1482</v>
      </c>
      <c r="ON105" s="22">
        <v>-0.1469</v>
      </c>
      <c r="OO105" s="22">
        <v>-0.14430000000000001</v>
      </c>
      <c r="OP105" s="22"/>
      <c r="OQ105" s="22"/>
      <c r="OR105" s="22"/>
      <c r="OS105" s="22"/>
      <c r="OT105" s="22"/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87"/>
      <c r="PF105" s="53"/>
      <c r="PG105" s="488"/>
      <c r="PH105" s="487"/>
      <c r="PI105" s="53"/>
      <c r="PJ105" s="488"/>
      <c r="PK105" s="487"/>
      <c r="PL105" s="53"/>
      <c r="PM105" s="488"/>
      <c r="PN105" s="487"/>
      <c r="PO105" s="53"/>
      <c r="PP105" s="488"/>
      <c r="PQ105" s="487"/>
      <c r="PR105" s="53"/>
      <c r="PS105" s="488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05">
        <v>-0.20660000000000001</v>
      </c>
      <c r="OM106" s="34">
        <v>-0.18240000000000001</v>
      </c>
      <c r="ON106" s="34">
        <v>-0.1888</v>
      </c>
      <c r="OO106" s="34">
        <v>-0.18840000000000001</v>
      </c>
      <c r="OP106" s="34"/>
      <c r="OQ106" s="34"/>
      <c r="OR106" s="34"/>
      <c r="OS106" s="34"/>
      <c r="OT106" s="34"/>
      <c r="OU106" s="487"/>
      <c r="OV106" s="53"/>
      <c r="OW106" s="488"/>
      <c r="OX106" s="489"/>
      <c r="OY106" s="53"/>
      <c r="OZ106" s="53"/>
      <c r="PA106" s="53"/>
      <c r="PB106" s="53"/>
      <c r="PC106" s="53"/>
      <c r="PE106" s="487"/>
      <c r="PF106" s="53"/>
      <c r="PG106" s="488"/>
      <c r="PH106" s="487"/>
      <c r="PI106" s="53"/>
      <c r="PJ106" s="488"/>
      <c r="PK106" s="487"/>
      <c r="PL106" s="53"/>
      <c r="PM106" s="488"/>
      <c r="PN106" s="487"/>
      <c r="PO106" s="53"/>
      <c r="PP106" s="488"/>
      <c r="PQ106" s="487"/>
      <c r="PR106" s="53"/>
      <c r="PS106" s="488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107"/>
      <c r="OM107" s="56"/>
      <c r="ON107" s="78"/>
      <c r="OO107" s="77"/>
      <c r="OP107" s="56"/>
      <c r="OQ107" s="78"/>
      <c r="OR107" s="7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13">
        <v>3.0200000000000001E-2</v>
      </c>
      <c r="OC108" s="129">
        <v>3.0999999999999999E-3</v>
      </c>
      <c r="OD108" s="103">
        <v>2.7199999999999998E-2</v>
      </c>
      <c r="OE108" s="620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15">
        <v>1.4800000000000001E-2</v>
      </c>
      <c r="OL108" s="105">
        <v>2.52E-2</v>
      </c>
      <c r="OM108" s="105">
        <v>2.4199999999999999E-2</v>
      </c>
      <c r="ON108" s="100">
        <v>1.49E-2</v>
      </c>
      <c r="OO108" s="104">
        <v>1.47E-2</v>
      </c>
      <c r="OP108" s="492"/>
      <c r="OQ108" s="493"/>
      <c r="OR108" s="491"/>
      <c r="OS108" s="492"/>
      <c r="OT108" s="493"/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491"/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7">
        <v>-1.95E-2</v>
      </c>
      <c r="OC109" s="131">
        <v>-4.4000000000000003E-3</v>
      </c>
      <c r="OD109" s="105">
        <v>-1.72E-2</v>
      </c>
      <c r="OE109" s="616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20">
        <v>-2.2700000000000001E-2</v>
      </c>
      <c r="OL109" s="99">
        <v>-2.12E-2</v>
      </c>
      <c r="OM109" s="99">
        <v>-2.6200000000000001E-2</v>
      </c>
      <c r="ON109" s="105">
        <v>-6.4000000000000003E-3</v>
      </c>
      <c r="OO109" s="99">
        <v>-1.7399999999999999E-2</v>
      </c>
      <c r="OP109" s="492"/>
      <c r="OQ109" s="493"/>
      <c r="OR109" s="491"/>
      <c r="OS109" s="492"/>
      <c r="OT109" s="493"/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491"/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602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15">
        <v>4.99E-2</v>
      </c>
      <c r="OC110" s="132"/>
      <c r="OD110" s="133"/>
      <c r="OE110" s="617">
        <v>4.2200000000000001E-2</v>
      </c>
      <c r="OF110" s="132"/>
      <c r="OG110" s="133"/>
      <c r="OH110" s="619">
        <v>2.1499999999999998E-2</v>
      </c>
      <c r="OI110" s="132"/>
      <c r="OJ110" s="133"/>
      <c r="OK110" s="618">
        <v>3.0300000000000001E-2</v>
      </c>
      <c r="OL110" s="133"/>
      <c r="OM110" s="133"/>
      <c r="ON110" s="105">
        <v>4.2999999999999997E-2</v>
      </c>
      <c r="OO110" s="132"/>
      <c r="OP110" s="133"/>
      <c r="OQ110" s="494"/>
      <c r="OR110" s="132"/>
      <c r="OS110" s="133"/>
      <c r="OT110" s="494"/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603">
        <v>-1.37E-2</v>
      </c>
      <c r="NN111" s="604" t="s">
        <v>62</v>
      </c>
      <c r="NO111" s="605" t="s">
        <v>62</v>
      </c>
      <c r="NP111" s="606">
        <v>-4.8800000000000003E-2</v>
      </c>
      <c r="NQ111" s="604" t="s">
        <v>62</v>
      </c>
      <c r="NR111" s="605" t="s">
        <v>62</v>
      </c>
      <c r="NS111" s="552">
        <v>-2.87E-2</v>
      </c>
      <c r="NT111" s="604" t="s">
        <v>62</v>
      </c>
      <c r="NU111" s="605" t="s">
        <v>62</v>
      </c>
      <c r="NV111" s="544">
        <v>-2.53E-2</v>
      </c>
      <c r="NW111" s="604" t="s">
        <v>62</v>
      </c>
      <c r="NX111" s="605" t="s">
        <v>62</v>
      </c>
      <c r="NY111" s="540">
        <v>-2.81E-2</v>
      </c>
      <c r="NZ111" s="604" t="s">
        <v>62</v>
      </c>
      <c r="OA111" s="605" t="s">
        <v>62</v>
      </c>
      <c r="OB111" s="645">
        <v>-5.04E-2</v>
      </c>
      <c r="OC111" s="604" t="s">
        <v>62</v>
      </c>
      <c r="OD111" s="605" t="s">
        <v>62</v>
      </c>
      <c r="OE111" s="671">
        <v>-3.0200000000000001E-2</v>
      </c>
      <c r="OF111" s="604" t="s">
        <v>62</v>
      </c>
      <c r="OG111" s="605" t="s">
        <v>62</v>
      </c>
      <c r="OH111" s="700">
        <v>-2.07E-2</v>
      </c>
      <c r="OI111" s="604" t="s">
        <v>62</v>
      </c>
      <c r="OJ111" s="605" t="s">
        <v>62</v>
      </c>
      <c r="OK111" s="706">
        <v>-2.7300000000000001E-2</v>
      </c>
      <c r="OL111" s="133" t="s">
        <v>62</v>
      </c>
      <c r="OM111" s="133" t="s">
        <v>62</v>
      </c>
      <c r="ON111" s="99">
        <v>-5.2200000000000003E-2</v>
      </c>
      <c r="OO111" s="132" t="s">
        <v>62</v>
      </c>
      <c r="OP111" s="133" t="s">
        <v>62</v>
      </c>
      <c r="OQ111" s="494"/>
      <c r="OR111" s="132" t="s">
        <v>62</v>
      </c>
      <c r="OS111" s="133" t="s">
        <v>62</v>
      </c>
      <c r="OT111" s="494"/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53"/>
      <c r="ON115" s="53"/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53"/>
      <c r="ON116" s="53"/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53"/>
      <c r="ON117" s="53"/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53"/>
      <c r="ON118" s="53"/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53"/>
      <c r="ON119" s="53"/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53"/>
      <c r="ON120" s="53"/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72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53"/>
      <c r="ON121" s="53"/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53"/>
      <c r="ON122" s="53"/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  <c r="AO123" s="572"/>
      <c r="AP123" s="572"/>
      <c r="AQ123" s="572"/>
      <c r="AR123" s="572"/>
      <c r="AS123" s="572"/>
      <c r="AT123" s="572"/>
      <c r="AU123" s="572"/>
      <c r="AV123" s="572"/>
      <c r="AW123" s="572"/>
      <c r="AX123" s="572"/>
      <c r="AY123" s="572"/>
      <c r="AZ123" s="572"/>
      <c r="BA123" s="572"/>
      <c r="BB123" s="572"/>
      <c r="BC123" s="572"/>
      <c r="BD123" s="572"/>
      <c r="BE123" s="572"/>
      <c r="BF123" s="572"/>
      <c r="BG123" s="572"/>
      <c r="BH123" s="572"/>
      <c r="BI123" s="572"/>
      <c r="BJ123" s="572"/>
      <c r="BK123" s="572"/>
      <c r="BL123" s="572"/>
      <c r="BM123" s="572"/>
      <c r="BN123" s="572"/>
      <c r="BO123" s="572"/>
      <c r="BP123" s="572"/>
      <c r="BQ123" s="572"/>
      <c r="BR123" s="572"/>
      <c r="BS123" s="572"/>
      <c r="BT123" s="572"/>
      <c r="BU123" s="572"/>
      <c r="BV123" s="572"/>
      <c r="BW123" s="572"/>
      <c r="BX123" s="572"/>
      <c r="BY123" s="572"/>
      <c r="BZ123" s="572"/>
      <c r="CA123" s="572"/>
      <c r="CB123" s="572"/>
      <c r="CC123" s="572"/>
      <c r="CD123" s="572"/>
      <c r="CE123" s="572"/>
      <c r="CF123" s="572"/>
      <c r="CG123" s="572"/>
      <c r="CH123" s="572"/>
      <c r="CI123" s="572"/>
      <c r="CJ123" s="572"/>
      <c r="CK123" s="572"/>
      <c r="CL123" s="572"/>
      <c r="CM123" s="572"/>
      <c r="CN123" s="572"/>
      <c r="CO123" s="572"/>
      <c r="CP123" s="572"/>
      <c r="CQ123" s="572"/>
      <c r="CR123" s="572"/>
      <c r="CS123" s="572"/>
      <c r="CT123" s="572"/>
      <c r="CU123" s="572"/>
      <c r="CV123" s="572"/>
      <c r="CW123" s="572"/>
      <c r="CX123" s="572"/>
      <c r="CY123" s="572"/>
      <c r="CZ123" s="572"/>
      <c r="DA123" s="572"/>
      <c r="DB123" s="572"/>
      <c r="DC123" s="572"/>
      <c r="DD123" s="572"/>
      <c r="DE123" s="572"/>
      <c r="DF123" s="572"/>
      <c r="DG123" s="572"/>
      <c r="DH123" s="572"/>
      <c r="DI123" s="572"/>
      <c r="DJ123" s="572"/>
      <c r="DK123" s="572"/>
      <c r="DL123" s="572"/>
      <c r="DM123" s="572"/>
      <c r="DN123" s="572"/>
      <c r="DO123" s="572"/>
      <c r="DP123" s="572"/>
      <c r="DQ123" s="572"/>
      <c r="DR123" s="572"/>
      <c r="DS123" s="572"/>
      <c r="DT123" s="572"/>
      <c r="DU123" s="572"/>
      <c r="DV123" s="572"/>
      <c r="DW123" s="572"/>
      <c r="DX123" s="572"/>
      <c r="DY123" s="572"/>
      <c r="DZ123" s="572"/>
      <c r="EA123" s="572"/>
      <c r="EB123" s="572"/>
      <c r="EC123" s="572"/>
      <c r="ED123" s="572"/>
      <c r="EE123" s="572"/>
      <c r="EF123" s="572"/>
      <c r="EG123" s="572"/>
      <c r="EH123" s="572"/>
      <c r="EI123" s="572"/>
      <c r="EJ123" s="572"/>
      <c r="EK123" s="572"/>
      <c r="EL123" s="572"/>
      <c r="EM123" s="572"/>
      <c r="EN123" s="572"/>
      <c r="EO123" s="572"/>
      <c r="EP123" s="572"/>
      <c r="EQ123" s="572"/>
      <c r="ER123" s="572"/>
      <c r="ES123" s="572"/>
      <c r="ET123" s="572"/>
      <c r="EU123" s="572"/>
      <c r="EV123" s="572"/>
      <c r="EW123" s="572"/>
      <c r="EX123" s="572"/>
      <c r="EY123" s="572"/>
      <c r="EZ123" s="572"/>
      <c r="FA123" s="572"/>
      <c r="FB123" s="572"/>
      <c r="FC123" s="572"/>
      <c r="FD123" s="572"/>
      <c r="FE123" s="572"/>
      <c r="FF123" s="572"/>
      <c r="FG123" s="572"/>
      <c r="FH123" s="572"/>
      <c r="FI123" s="572"/>
      <c r="FJ123" s="572"/>
      <c r="FK123" s="572"/>
      <c r="FL123" s="572"/>
      <c r="FM123" s="572"/>
      <c r="FN123" s="572"/>
      <c r="FO123" s="572"/>
      <c r="FP123" s="572"/>
      <c r="FQ123" s="572"/>
      <c r="FR123" s="572"/>
      <c r="FS123" s="572"/>
      <c r="FT123" s="572"/>
      <c r="FU123" s="572"/>
      <c r="FV123" s="572"/>
      <c r="FW123" s="572"/>
      <c r="FX123" s="572"/>
      <c r="FY123" s="572"/>
      <c r="FZ123" s="572"/>
      <c r="GA123" s="572"/>
      <c r="GB123" s="572"/>
      <c r="GC123" s="572"/>
      <c r="GD123" s="572"/>
      <c r="GE123" s="572"/>
      <c r="GF123" s="572"/>
      <c r="GG123" s="572"/>
      <c r="GH123" s="572"/>
      <c r="GI123" s="572"/>
      <c r="GJ123" s="572"/>
      <c r="GK123" s="572"/>
      <c r="GL123" s="572"/>
      <c r="GM123" s="572"/>
      <c r="GN123" s="572"/>
      <c r="GO123" s="572"/>
      <c r="GP123" s="572"/>
      <c r="GQ123" s="572"/>
      <c r="GR123" s="572"/>
      <c r="GS123" s="572"/>
      <c r="GT123" s="572"/>
      <c r="GU123" s="572"/>
      <c r="GV123" s="572"/>
      <c r="GW123" s="572"/>
      <c r="GX123" s="572"/>
      <c r="GY123" s="572"/>
      <c r="GZ123" s="572"/>
      <c r="HA123" s="572"/>
      <c r="HB123" s="572"/>
      <c r="HC123" s="572"/>
      <c r="HD123" s="572"/>
      <c r="HE123" s="572"/>
      <c r="HF123" s="572"/>
      <c r="HG123" s="572"/>
      <c r="HH123" s="572"/>
      <c r="HI123" s="572"/>
      <c r="HJ123" s="572"/>
      <c r="HK123" s="572"/>
      <c r="HL123" s="572"/>
      <c r="HM123" s="572"/>
      <c r="HN123" s="572"/>
      <c r="HO123" s="572"/>
      <c r="HP123" s="572"/>
      <c r="HQ123" s="572"/>
      <c r="HR123" s="572"/>
      <c r="HS123" s="572"/>
      <c r="HT123" s="572"/>
      <c r="HU123" s="572"/>
      <c r="HV123" s="572"/>
      <c r="HW123" s="572"/>
      <c r="HX123" s="572"/>
      <c r="HY123" s="572"/>
      <c r="HZ123" s="572"/>
      <c r="IA123" s="572"/>
      <c r="IB123" s="572"/>
      <c r="IC123" s="572"/>
      <c r="ID123" s="572"/>
      <c r="IE123" s="572"/>
      <c r="IF123" s="572"/>
      <c r="IG123" s="572"/>
      <c r="IH123" s="572"/>
      <c r="II123" s="572"/>
      <c r="IJ123" s="572"/>
      <c r="IK123" s="572"/>
      <c r="IL123" s="572"/>
      <c r="IM123" s="572"/>
      <c r="IN123" s="572"/>
      <c r="IO123" s="572"/>
      <c r="IP123" s="572"/>
      <c r="IQ123" s="572"/>
      <c r="IR123" s="572"/>
      <c r="IS123" s="572"/>
      <c r="IT123" s="572"/>
      <c r="IU123" s="572"/>
      <c r="IV123" s="572"/>
      <c r="IW123" s="572"/>
      <c r="IX123" s="572"/>
      <c r="IY123" s="572"/>
      <c r="IZ123" s="572"/>
      <c r="JA123" s="572"/>
      <c r="JB123" s="572"/>
      <c r="JC123" s="572"/>
      <c r="JD123" s="572"/>
      <c r="JE123" s="572"/>
      <c r="JF123" s="572"/>
      <c r="JG123" s="572"/>
      <c r="JH123" s="572"/>
      <c r="JI123" s="572"/>
      <c r="JJ123" s="572"/>
      <c r="JK123" s="572"/>
      <c r="JL123" s="572"/>
      <c r="JM123" s="572"/>
      <c r="JN123" s="572"/>
      <c r="JO123" s="572"/>
      <c r="JP123" s="572"/>
      <c r="JQ123" s="572"/>
      <c r="JR123" s="572"/>
      <c r="JS123" s="572"/>
      <c r="JT123" s="572"/>
      <c r="JU123" s="597" t="s">
        <v>91</v>
      </c>
      <c r="JV123" s="569"/>
      <c r="JW123" s="569"/>
      <c r="JX123" s="569"/>
      <c r="JY123" s="569"/>
      <c r="JZ123" s="569"/>
      <c r="KA123" s="569"/>
      <c r="KB123" s="569"/>
      <c r="KC123" s="569"/>
      <c r="KD123" s="569"/>
      <c r="KE123" s="569"/>
      <c r="KF123" s="569"/>
      <c r="KG123" s="569"/>
      <c r="KH123" s="569"/>
      <c r="KI123" s="569"/>
      <c r="KJ123" s="569"/>
      <c r="KK123" s="569"/>
      <c r="KL123" s="569"/>
      <c r="KM123" s="569"/>
      <c r="KN123" s="569"/>
      <c r="KO123" s="569"/>
      <c r="KP123" s="569"/>
      <c r="KQ123" s="569"/>
      <c r="KR123" s="569"/>
      <c r="KS123" s="569"/>
      <c r="KT123" s="569"/>
      <c r="KU123" s="569"/>
      <c r="KV123" s="569"/>
      <c r="KW123" s="569"/>
      <c r="KX123" s="569"/>
      <c r="KY123" s="569"/>
      <c r="KZ123" s="569"/>
      <c r="LA123" s="569"/>
      <c r="LB123" s="569"/>
      <c r="LC123" s="569"/>
      <c r="LD123" s="569"/>
      <c r="LE123" s="569"/>
      <c r="LF123" s="569"/>
      <c r="LG123" s="569"/>
      <c r="LH123" s="569"/>
      <c r="LI123" s="569"/>
      <c r="LJ123" s="569"/>
      <c r="LK123" s="569"/>
      <c r="LL123" s="569"/>
      <c r="LM123" s="569"/>
      <c r="LN123" s="569"/>
      <c r="LO123" s="569"/>
      <c r="LP123" s="569"/>
      <c r="LQ123" s="569"/>
      <c r="LR123" s="569"/>
      <c r="LS123" s="569"/>
      <c r="LT123" s="569"/>
      <c r="LU123" s="569"/>
      <c r="LV123" s="569"/>
      <c r="LW123" s="569"/>
      <c r="LX123" s="569"/>
      <c r="LY123" s="569"/>
      <c r="LZ123" s="569"/>
      <c r="MA123" s="569"/>
      <c r="MB123" s="569"/>
      <c r="MC123" s="569"/>
      <c r="MD123" s="569"/>
      <c r="ME123" s="569"/>
      <c r="MF123" s="569"/>
      <c r="MG123" s="569"/>
      <c r="MH123" s="569"/>
      <c r="MI123" s="568"/>
      <c r="MJ123" s="568"/>
      <c r="MK123" s="568"/>
      <c r="ML123" s="572"/>
      <c r="MM123" s="597" t="s">
        <v>91</v>
      </c>
      <c r="MN123" s="569"/>
      <c r="MO123" s="569"/>
      <c r="MP123" s="569"/>
      <c r="MQ123" s="569"/>
      <c r="MR123" s="569"/>
      <c r="MS123" s="569"/>
      <c r="MT123" s="569"/>
      <c r="MU123" s="569"/>
      <c r="MV123" s="569"/>
      <c r="MW123" s="569"/>
      <c r="MX123" s="569"/>
      <c r="MY123" s="569"/>
      <c r="MZ123" s="569"/>
      <c r="NA123" s="569"/>
      <c r="NB123" s="569"/>
      <c r="NC123" s="569"/>
      <c r="ND123" s="569"/>
      <c r="NE123" s="569"/>
      <c r="NF123" s="569"/>
      <c r="NG123" s="569"/>
      <c r="NH123" s="569"/>
      <c r="NI123" s="569"/>
      <c r="NJ123" s="569"/>
      <c r="NK123" s="568"/>
      <c r="NL123" s="568"/>
      <c r="NM123" s="568"/>
      <c r="NN123" s="569"/>
      <c r="NO123" s="569"/>
      <c r="NP123" s="569"/>
      <c r="NQ123" s="569"/>
      <c r="NR123" s="569"/>
      <c r="NS123" s="569"/>
      <c r="NT123" s="568"/>
      <c r="NU123" s="568"/>
      <c r="NV123" s="568"/>
      <c r="NW123" s="569"/>
      <c r="NX123" s="569"/>
      <c r="NY123" s="569"/>
      <c r="NZ123" s="569"/>
      <c r="OA123" s="569"/>
      <c r="OB123" s="569"/>
      <c r="OC123" s="569"/>
      <c r="OD123" s="569"/>
      <c r="OE123" s="569"/>
      <c r="OF123" s="569"/>
      <c r="OG123" s="569"/>
      <c r="OH123" s="569"/>
      <c r="OI123" s="569"/>
      <c r="OJ123" s="569"/>
      <c r="OK123" s="569"/>
      <c r="OL123" s="568"/>
      <c r="OM123" s="568"/>
      <c r="ON123" s="568"/>
      <c r="OO123" s="568"/>
      <c r="OP123" s="568"/>
      <c r="OQ123" s="568"/>
      <c r="OR123" s="568"/>
      <c r="OS123" s="568"/>
      <c r="OT123" s="568"/>
      <c r="OU123" s="568"/>
      <c r="OV123" s="568"/>
      <c r="OW123" s="568"/>
      <c r="OX123" s="568"/>
      <c r="OY123" s="568"/>
      <c r="OZ123" s="568"/>
      <c r="PA123" s="568"/>
      <c r="PB123" s="568"/>
      <c r="PC123" s="568"/>
      <c r="PD123" s="572"/>
      <c r="PE123" s="572"/>
      <c r="PF123" s="572"/>
      <c r="PG123" s="572"/>
      <c r="PH123" s="572"/>
      <c r="PI123" s="572"/>
      <c r="PJ123" s="572"/>
      <c r="PK123" s="572"/>
      <c r="PL123" s="572"/>
      <c r="PM123" s="572"/>
      <c r="PN123" s="572"/>
      <c r="PO123" s="572"/>
      <c r="PP123" s="572"/>
      <c r="PQ123" s="572"/>
      <c r="PR123" s="572"/>
      <c r="PS123" s="572"/>
      <c r="PT123" s="572"/>
      <c r="PU123" s="572"/>
      <c r="PV123" s="572"/>
      <c r="PW123" s="572"/>
      <c r="PX123" s="572"/>
      <c r="PY123" s="572"/>
      <c r="PZ123" s="572"/>
      <c r="QA123" s="572"/>
      <c r="QB123" s="572"/>
      <c r="QC123" s="572"/>
      <c r="QD123" s="572"/>
      <c r="QE123" s="572"/>
      <c r="QF123" s="572"/>
      <c r="QG123" s="572"/>
      <c r="QH123" s="572"/>
      <c r="QI123" s="572"/>
      <c r="QJ123" s="572"/>
      <c r="QK123" s="572"/>
      <c r="QL123" s="572"/>
      <c r="QM123" s="572"/>
      <c r="QN123" s="572"/>
      <c r="QO123" s="572"/>
      <c r="QP123" s="572"/>
      <c r="QQ123" s="572"/>
      <c r="QR123" s="572"/>
      <c r="QS123" s="572"/>
      <c r="QT123" s="572"/>
      <c r="QU123" s="572"/>
      <c r="QV123" s="572"/>
      <c r="QW123" s="572"/>
      <c r="QX123" s="572"/>
      <c r="QY123" s="572"/>
      <c r="QZ123" s="572"/>
      <c r="RA123" s="572"/>
      <c r="RB123" s="572"/>
      <c r="RC123" s="572"/>
      <c r="RD123" s="572"/>
      <c r="RE123" s="572"/>
      <c r="RF123" s="572"/>
      <c r="RG123" s="572"/>
      <c r="RH123" s="572"/>
      <c r="RI123" s="572"/>
      <c r="RJ123" s="572"/>
      <c r="RK123" s="572"/>
      <c r="RL123" s="572"/>
      <c r="RM123" s="572"/>
      <c r="RN123" s="572"/>
      <c r="RO123" s="572"/>
      <c r="RP123" s="572"/>
      <c r="RQ123" s="572"/>
      <c r="RR123" s="572"/>
      <c r="RS123" s="572"/>
      <c r="RT123" s="572"/>
      <c r="RU123" s="572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65"/>
      <c r="OM124" s="63">
        <v>43642</v>
      </c>
      <c r="ON124" s="243"/>
      <c r="OO124" s="241"/>
      <c r="OP124" s="63">
        <v>43643</v>
      </c>
      <c r="OQ124" s="243"/>
      <c r="OR124" s="241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25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11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98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121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00">
        <v>7.6700000000000004E-2</v>
      </c>
      <c r="OM127" s="40">
        <v>8.5199999999999998E-2</v>
      </c>
      <c r="ON127" s="40">
        <v>0.10009999999999999</v>
      </c>
      <c r="OO127" s="40">
        <v>0.1057</v>
      </c>
      <c r="OP127" s="40"/>
      <c r="OQ127" s="40"/>
      <c r="OR127" s="40"/>
      <c r="OS127" s="40"/>
      <c r="OT127" s="40"/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02">
        <v>7.2900000000000006E-2</v>
      </c>
      <c r="OM128" s="34">
        <v>6.4000000000000001E-2</v>
      </c>
      <c r="ON128" s="16">
        <v>6.1699999999999998E-2</v>
      </c>
      <c r="OO128" s="16">
        <v>6.3200000000000006E-2</v>
      </c>
      <c r="OP128" s="16"/>
      <c r="OQ128" s="16"/>
      <c r="OR128" s="16"/>
      <c r="OS128" s="16"/>
      <c r="OT128" s="16"/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03">
        <v>5.9900000000000002E-2</v>
      </c>
      <c r="OM129" s="86">
        <v>6.2399999999999997E-2</v>
      </c>
      <c r="ON129" s="34">
        <v>5.7599999999999998E-2</v>
      </c>
      <c r="OO129" s="34">
        <v>5.8000000000000003E-2</v>
      </c>
      <c r="OP129" s="34"/>
      <c r="OQ129" s="34"/>
      <c r="OR129" s="34"/>
      <c r="OS129" s="34"/>
      <c r="OT129" s="34"/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05">
        <v>3.9800000000000002E-2</v>
      </c>
      <c r="OM130" s="16">
        <v>6.1800000000000001E-2</v>
      </c>
      <c r="ON130" s="86">
        <v>5.67E-2</v>
      </c>
      <c r="OO130" s="86">
        <v>4.1500000000000002E-2</v>
      </c>
      <c r="OP130" s="86"/>
      <c r="OQ130" s="86"/>
      <c r="OR130" s="86"/>
      <c r="OS130" s="86"/>
      <c r="OT130" s="86"/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04">
        <v>-3.9100000000000003E-2</v>
      </c>
      <c r="OM131" s="30">
        <v>-3.7999999999999999E-2</v>
      </c>
      <c r="ON131" s="30">
        <v>-3.6400000000000002E-2</v>
      </c>
      <c r="OO131" s="30">
        <v>-2.1700000000000001E-2</v>
      </c>
      <c r="OP131" s="30"/>
      <c r="OQ131" s="30"/>
      <c r="OR131" s="30"/>
      <c r="OS131" s="30"/>
      <c r="OT131" s="30"/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06">
        <v>-5.1700000000000003E-2</v>
      </c>
      <c r="OM132" s="22">
        <v>-4.82E-2</v>
      </c>
      <c r="ON132" s="22">
        <v>-4.6899999999999997E-2</v>
      </c>
      <c r="OO132" s="22">
        <v>-4.4299999999999999E-2</v>
      </c>
      <c r="OP132" s="22"/>
      <c r="OQ132" s="22"/>
      <c r="OR132" s="22"/>
      <c r="OS132" s="22"/>
      <c r="OT132" s="22"/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99">
        <v>-5.3699999999999998E-2</v>
      </c>
      <c r="OM133" s="47">
        <v>-7.9899999999999999E-2</v>
      </c>
      <c r="ON133" s="47">
        <v>-8.4699999999999998E-2</v>
      </c>
      <c r="OO133" s="7">
        <v>-0.1003</v>
      </c>
      <c r="OP133" s="7"/>
      <c r="OQ133" s="7"/>
      <c r="OR133" s="7"/>
      <c r="OS133" s="7"/>
      <c r="OT133" s="7"/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01">
        <v>-0.1048</v>
      </c>
      <c r="OM134" s="7">
        <v>-0.10730000000000001</v>
      </c>
      <c r="ON134" s="7">
        <v>-0.1081</v>
      </c>
      <c r="OO134" s="47">
        <v>-0.1021</v>
      </c>
      <c r="OP134" s="47"/>
      <c r="OQ134" s="47"/>
      <c r="OR134" s="47"/>
      <c r="OS134" s="47"/>
      <c r="OT134" s="47"/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107"/>
      <c r="OM135" s="56"/>
      <c r="ON135" s="78"/>
      <c r="OO135" s="77"/>
      <c r="OP135" s="56"/>
      <c r="OQ135" s="78"/>
      <c r="OR135" s="7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13">
        <v>3.0200000000000001E-2</v>
      </c>
      <c r="OC136" s="129">
        <v>3.0999999999999999E-3</v>
      </c>
      <c r="OD136" s="103">
        <v>2.7199999999999998E-2</v>
      </c>
      <c r="OE136" s="620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15">
        <v>1.4800000000000001E-2</v>
      </c>
      <c r="OL136" s="105">
        <v>2.52E-2</v>
      </c>
      <c r="OM136" s="105">
        <v>2.4199999999999999E-2</v>
      </c>
      <c r="ON136" s="100">
        <v>1.49E-2</v>
      </c>
      <c r="OO136" s="104">
        <v>1.47E-2</v>
      </c>
      <c r="OP136" s="492"/>
      <c r="OQ136" s="493"/>
      <c r="OR136" s="491"/>
      <c r="OS136" s="492"/>
      <c r="OT136" s="493"/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7">
        <v>-1.95E-2</v>
      </c>
      <c r="OC137" s="131">
        <v>-4.4000000000000003E-3</v>
      </c>
      <c r="OD137" s="105">
        <v>-1.72E-2</v>
      </c>
      <c r="OE137" s="616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20">
        <v>-2.2700000000000001E-2</v>
      </c>
      <c r="OL137" s="99">
        <v>-2.12E-2</v>
      </c>
      <c r="OM137" s="99">
        <v>-2.6200000000000001E-2</v>
      </c>
      <c r="ON137" s="105">
        <v>-6.4000000000000003E-3</v>
      </c>
      <c r="OO137" s="99">
        <v>-1.7399999999999999E-2</v>
      </c>
      <c r="OP137" s="492"/>
      <c r="OQ137" s="493"/>
      <c r="OR137" s="491"/>
      <c r="OS137" s="492"/>
      <c r="OT137" s="493"/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602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15">
        <v>4.99E-2</v>
      </c>
      <c r="OC138" s="132"/>
      <c r="OD138" s="133"/>
      <c r="OE138" s="617">
        <v>4.2200000000000001E-2</v>
      </c>
      <c r="OF138" s="132"/>
      <c r="OG138" s="133"/>
      <c r="OH138" s="619">
        <v>2.1499999999999998E-2</v>
      </c>
      <c r="OI138" s="132"/>
      <c r="OJ138" s="133"/>
      <c r="OK138" s="618">
        <v>3.0300000000000001E-2</v>
      </c>
      <c r="OL138" s="133"/>
      <c r="OM138" s="133"/>
      <c r="ON138" s="105">
        <v>4.2999999999999997E-2</v>
      </c>
      <c r="OO138" s="132"/>
      <c r="OP138" s="133"/>
      <c r="OQ138" s="494"/>
      <c r="OR138" s="132"/>
      <c r="OS138" s="133"/>
      <c r="OT138" s="494"/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603">
        <v>-1.37E-2</v>
      </c>
      <c r="NN139" s="604" t="s">
        <v>62</v>
      </c>
      <c r="NO139" s="605" t="s">
        <v>62</v>
      </c>
      <c r="NP139" s="606">
        <v>-4.8800000000000003E-2</v>
      </c>
      <c r="NQ139" s="604" t="s">
        <v>62</v>
      </c>
      <c r="NR139" s="605" t="s">
        <v>62</v>
      </c>
      <c r="NS139" s="552">
        <v>-2.87E-2</v>
      </c>
      <c r="NT139" s="133" t="s">
        <v>62</v>
      </c>
      <c r="NU139" s="133" t="s">
        <v>62</v>
      </c>
      <c r="NV139" s="646">
        <v>-2.53E-2</v>
      </c>
      <c r="NW139" s="604" t="s">
        <v>62</v>
      </c>
      <c r="NX139" s="605" t="s">
        <v>62</v>
      </c>
      <c r="NY139" s="540">
        <v>-2.81E-2</v>
      </c>
      <c r="NZ139" s="604" t="s">
        <v>62</v>
      </c>
      <c r="OA139" s="605" t="s">
        <v>62</v>
      </c>
      <c r="OB139" s="645">
        <v>-5.04E-2</v>
      </c>
      <c r="OC139" s="604" t="s">
        <v>62</v>
      </c>
      <c r="OD139" s="605" t="s">
        <v>62</v>
      </c>
      <c r="OE139" s="671">
        <v>-3.0200000000000001E-2</v>
      </c>
      <c r="OF139" s="604" t="s">
        <v>62</v>
      </c>
      <c r="OG139" s="605" t="s">
        <v>62</v>
      </c>
      <c r="OH139" s="700">
        <v>-2.07E-2</v>
      </c>
      <c r="OI139" s="604" t="s">
        <v>62</v>
      </c>
      <c r="OJ139" s="605" t="s">
        <v>62</v>
      </c>
      <c r="OK139" s="706">
        <v>-2.7300000000000001E-2</v>
      </c>
      <c r="OL139" s="133" t="s">
        <v>62</v>
      </c>
      <c r="OM139" s="133" t="s">
        <v>62</v>
      </c>
      <c r="ON139" s="99">
        <v>-5.2200000000000003E-2</v>
      </c>
      <c r="OO139" s="132" t="s">
        <v>62</v>
      </c>
      <c r="OP139" s="133" t="s">
        <v>62</v>
      </c>
      <c r="OQ139" s="494"/>
      <c r="OR139" s="132" t="s">
        <v>62</v>
      </c>
      <c r="OS139" s="133" t="s">
        <v>62</v>
      </c>
      <c r="OT139" s="494"/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  <c r="AO140" s="572"/>
      <c r="AP140" s="572"/>
      <c r="AQ140" s="572"/>
      <c r="AR140" s="572"/>
      <c r="AS140" s="572"/>
      <c r="AT140" s="572"/>
      <c r="AU140" s="572"/>
      <c r="AV140" s="572"/>
      <c r="AW140" s="572"/>
      <c r="AX140" s="572"/>
      <c r="AY140" s="572"/>
      <c r="AZ140" s="572"/>
      <c r="BA140" s="572"/>
      <c r="BB140" s="572"/>
      <c r="BC140" s="572"/>
      <c r="BD140" s="572"/>
      <c r="BE140" s="572"/>
      <c r="BF140" s="572"/>
      <c r="BG140" s="572"/>
      <c r="BH140" s="572"/>
      <c r="BI140" s="572"/>
      <c r="BJ140" s="572"/>
      <c r="BK140" s="572"/>
      <c r="BL140" s="572"/>
      <c r="BM140" s="572"/>
      <c r="BN140" s="572"/>
      <c r="BO140" s="572"/>
      <c r="BP140" s="572"/>
      <c r="BQ140" s="572"/>
      <c r="BR140" s="572"/>
      <c r="BS140" s="572"/>
      <c r="BT140" s="572"/>
      <c r="BU140" s="572"/>
      <c r="BV140" s="572"/>
      <c r="BW140" s="572"/>
      <c r="BX140" s="572"/>
      <c r="BY140" s="572"/>
      <c r="BZ140" s="572"/>
      <c r="CA140" s="572"/>
      <c r="CB140" s="572"/>
      <c r="CC140" s="572"/>
      <c r="CD140" s="572"/>
      <c r="CE140" s="572"/>
      <c r="CF140" s="572"/>
      <c r="CG140" s="572"/>
      <c r="CH140" s="572"/>
      <c r="CI140" s="572"/>
      <c r="CJ140" s="572"/>
      <c r="CK140" s="572"/>
      <c r="CL140" s="572"/>
      <c r="CM140" s="572"/>
      <c r="CN140" s="572"/>
      <c r="CO140" s="572"/>
      <c r="CP140" s="572"/>
      <c r="CQ140" s="572"/>
      <c r="CR140" s="572"/>
      <c r="CS140" s="572"/>
      <c r="CT140" s="572"/>
      <c r="CU140" s="572"/>
      <c r="CV140" s="572"/>
      <c r="CW140" s="572"/>
      <c r="CX140" s="572"/>
      <c r="CY140" s="572"/>
      <c r="CZ140" s="572"/>
      <c r="DA140" s="572"/>
      <c r="DB140" s="572"/>
      <c r="DC140" s="572"/>
      <c r="DD140" s="572"/>
      <c r="DE140" s="572"/>
      <c r="DF140" s="572"/>
      <c r="DG140" s="572"/>
      <c r="DH140" s="572"/>
      <c r="DI140" s="572"/>
      <c r="DJ140" s="572"/>
      <c r="DK140" s="572"/>
      <c r="DL140" s="572"/>
      <c r="DM140" s="572"/>
      <c r="DN140" s="572"/>
      <c r="DO140" s="572"/>
      <c r="DP140" s="572"/>
      <c r="DQ140" s="572"/>
      <c r="DR140" s="572"/>
      <c r="DS140" s="572"/>
      <c r="DT140" s="572"/>
      <c r="DU140" s="572"/>
      <c r="DV140" s="572"/>
      <c r="DW140" s="572"/>
      <c r="DX140" s="572"/>
      <c r="DY140" s="572"/>
      <c r="DZ140" s="572"/>
      <c r="EA140" s="572"/>
      <c r="EB140" s="572"/>
      <c r="EC140" s="572"/>
      <c r="ED140" s="572"/>
      <c r="EE140" s="572"/>
      <c r="EF140" s="572"/>
      <c r="EG140" s="572"/>
      <c r="EH140" s="572"/>
      <c r="EI140" s="572"/>
      <c r="EJ140" s="572"/>
      <c r="EK140" s="572"/>
      <c r="EL140" s="572"/>
      <c r="EM140" s="572"/>
      <c r="EN140" s="572"/>
      <c r="EO140" s="572"/>
      <c r="EP140" s="572"/>
      <c r="EQ140" s="572"/>
      <c r="ER140" s="572"/>
      <c r="ES140" s="572"/>
      <c r="ET140" s="572"/>
      <c r="EU140" s="572"/>
      <c r="EV140" s="572"/>
      <c r="EW140" s="572"/>
      <c r="EX140" s="572"/>
      <c r="EY140" s="572"/>
      <c r="EZ140" s="572"/>
      <c r="FA140" s="572"/>
      <c r="FB140" s="572"/>
      <c r="FC140" s="572"/>
      <c r="FD140" s="572"/>
      <c r="FE140" s="572"/>
      <c r="FF140" s="572"/>
      <c r="FG140" s="572"/>
      <c r="FH140" s="572"/>
      <c r="FI140" s="572"/>
      <c r="FJ140" s="572"/>
      <c r="FK140" s="572"/>
      <c r="FL140" s="572"/>
      <c r="FM140" s="572"/>
      <c r="FN140" s="572"/>
      <c r="FO140" s="572"/>
      <c r="FP140" s="572"/>
      <c r="FQ140" s="572"/>
      <c r="FR140" s="572"/>
      <c r="FS140" s="572"/>
      <c r="FT140" s="572"/>
      <c r="FU140" s="572"/>
      <c r="FV140" s="572"/>
      <c r="FW140" s="572"/>
      <c r="FX140" s="572"/>
      <c r="FY140" s="572"/>
      <c r="FZ140" s="572"/>
      <c r="GA140" s="572"/>
      <c r="GB140" s="572"/>
      <c r="GC140" s="572"/>
      <c r="GD140" s="572"/>
      <c r="GE140" s="572"/>
      <c r="GF140" s="572"/>
      <c r="GG140" s="572"/>
      <c r="GH140" s="572"/>
      <c r="GI140" s="572"/>
      <c r="GJ140" s="572"/>
      <c r="GK140" s="572"/>
      <c r="GL140" s="572"/>
      <c r="GM140" s="572"/>
      <c r="GN140" s="572"/>
      <c r="GO140" s="572"/>
      <c r="GP140" s="572"/>
      <c r="GQ140" s="572"/>
      <c r="GR140" s="572"/>
      <c r="GS140" s="572"/>
      <c r="GT140" s="572"/>
      <c r="GU140" s="572"/>
      <c r="GV140" s="572"/>
      <c r="GW140" s="572"/>
      <c r="GX140" s="572"/>
      <c r="GY140" s="572"/>
      <c r="GZ140" s="572"/>
      <c r="HA140" s="572"/>
      <c r="HB140" s="572"/>
      <c r="HC140" s="572"/>
      <c r="HD140" s="572"/>
      <c r="HE140" s="572"/>
      <c r="HF140" s="572"/>
      <c r="HG140" s="572"/>
      <c r="HH140" s="572"/>
      <c r="HI140" s="572"/>
      <c r="HJ140" s="572"/>
      <c r="HK140" s="572"/>
      <c r="HL140" s="572"/>
      <c r="HM140" s="572"/>
      <c r="HN140" s="572"/>
      <c r="HO140" s="572"/>
      <c r="HP140" s="572"/>
      <c r="HQ140" s="572"/>
      <c r="HR140" s="572"/>
      <c r="HS140" s="572"/>
      <c r="HT140" s="572"/>
      <c r="HU140" s="572"/>
      <c r="HV140" s="572"/>
      <c r="HW140" s="572"/>
      <c r="HX140" s="572"/>
      <c r="HY140" s="572"/>
      <c r="HZ140" s="572"/>
      <c r="IA140" s="572"/>
      <c r="IB140" s="572"/>
      <c r="IC140" s="572"/>
      <c r="ID140" s="572"/>
      <c r="IE140" s="572"/>
      <c r="IF140" s="572"/>
      <c r="IG140" s="572"/>
      <c r="IH140" s="572"/>
      <c r="II140" s="572"/>
      <c r="IJ140" s="572"/>
      <c r="IK140" s="572"/>
      <c r="IL140" s="572"/>
      <c r="IM140" s="572"/>
      <c r="IN140" s="572"/>
      <c r="IO140" s="572"/>
      <c r="IP140" s="572"/>
      <c r="IQ140" s="572"/>
      <c r="IR140" s="572"/>
      <c r="IS140" s="572"/>
      <c r="IT140" s="572"/>
      <c r="IU140" s="572"/>
      <c r="IV140" s="572"/>
      <c r="IW140" s="572"/>
      <c r="IX140" s="572"/>
      <c r="IY140" s="572"/>
      <c r="IZ140" s="572"/>
      <c r="JA140" s="572"/>
      <c r="JB140" s="572"/>
      <c r="JC140" s="572"/>
      <c r="JD140" s="572"/>
      <c r="JE140" s="572"/>
      <c r="JF140" s="572"/>
      <c r="JG140" s="572"/>
      <c r="JH140" s="572"/>
      <c r="JI140" s="572"/>
      <c r="JJ140" s="572"/>
      <c r="JK140" s="572"/>
      <c r="JL140" s="572"/>
      <c r="JM140" s="572"/>
      <c r="JN140" s="572"/>
      <c r="JO140" s="572"/>
      <c r="JP140" s="572"/>
      <c r="JQ140" s="572"/>
      <c r="JR140" s="572"/>
      <c r="JS140" s="572"/>
      <c r="JT140" s="572"/>
      <c r="JU140" s="572"/>
      <c r="JV140" s="572"/>
      <c r="JW140" s="572"/>
      <c r="JX140" s="572"/>
      <c r="JY140" s="572"/>
      <c r="JZ140" s="572"/>
      <c r="KA140" s="572"/>
      <c r="KB140" s="572"/>
      <c r="KC140" s="572"/>
      <c r="KD140" s="572"/>
      <c r="KE140" s="572"/>
      <c r="KF140" s="572"/>
      <c r="KG140" s="572"/>
      <c r="KH140" s="572"/>
      <c r="KI140" s="572"/>
      <c r="KJ140" s="572"/>
      <c r="KK140" s="572"/>
      <c r="KL140" s="572"/>
      <c r="KM140" s="572"/>
      <c r="KN140" s="572"/>
      <c r="KO140" s="572"/>
      <c r="KP140" s="572"/>
      <c r="KQ140" s="572"/>
      <c r="KR140" s="572"/>
      <c r="KS140" s="572"/>
      <c r="KT140" s="572"/>
      <c r="KU140" s="572"/>
      <c r="KV140" s="572"/>
      <c r="KW140" s="572"/>
      <c r="KX140" s="572"/>
      <c r="KY140" s="572"/>
      <c r="KZ140" s="572"/>
      <c r="LA140" s="572"/>
      <c r="LB140" s="572"/>
      <c r="LC140" s="572"/>
      <c r="LD140" s="572"/>
      <c r="LE140" s="572"/>
      <c r="LF140" s="572"/>
      <c r="LG140" s="572"/>
      <c r="LH140" s="572"/>
      <c r="LI140" s="572"/>
      <c r="LJ140" s="572"/>
      <c r="LK140" s="572"/>
      <c r="LL140" s="572"/>
      <c r="LM140" s="572"/>
      <c r="LN140" s="572"/>
      <c r="LO140" s="572"/>
      <c r="LP140" s="572"/>
      <c r="LQ140" s="572"/>
      <c r="LR140" s="572"/>
      <c r="LS140" s="572"/>
      <c r="LT140" s="572"/>
      <c r="LU140" s="572"/>
      <c r="LV140" s="572"/>
      <c r="LW140" s="572"/>
      <c r="LX140" s="572"/>
      <c r="LY140" s="572"/>
      <c r="LZ140" s="572"/>
      <c r="MA140" s="572"/>
      <c r="MB140" s="572"/>
      <c r="MC140" s="572"/>
      <c r="MD140" s="572"/>
      <c r="ME140" s="572"/>
      <c r="MF140" s="572"/>
      <c r="MG140" s="572"/>
      <c r="MH140" s="572"/>
      <c r="MI140" s="572"/>
      <c r="MJ140" s="572"/>
      <c r="MK140" s="572"/>
      <c r="ML140" s="572"/>
      <c r="MM140" s="572"/>
      <c r="MN140" s="572"/>
      <c r="MO140" s="572"/>
      <c r="MP140" s="572"/>
      <c r="MQ140" s="572"/>
      <c r="MR140" s="572"/>
      <c r="MS140" s="572"/>
      <c r="MT140" s="572"/>
      <c r="MU140" s="572"/>
      <c r="MV140" s="572"/>
      <c r="MW140" s="572"/>
      <c r="MX140" s="572"/>
      <c r="MY140" s="572"/>
      <c r="MZ140" s="572"/>
      <c r="NA140" s="572"/>
      <c r="NB140" s="572"/>
      <c r="NC140" s="572"/>
      <c r="ND140" s="572"/>
      <c r="NE140" s="572"/>
      <c r="NF140" s="572"/>
      <c r="NG140" s="572"/>
      <c r="NH140" s="572"/>
      <c r="NI140" s="572"/>
      <c r="NJ140" s="572"/>
      <c r="NK140" s="572"/>
      <c r="NL140" s="572"/>
      <c r="NM140" s="572"/>
      <c r="NN140" s="572"/>
      <c r="NO140" s="572"/>
      <c r="NP140" s="572"/>
      <c r="NQ140" s="572"/>
      <c r="NR140" s="572"/>
      <c r="NS140" s="572"/>
      <c r="NT140" s="572"/>
      <c r="NU140" s="572"/>
      <c r="NV140" s="572"/>
      <c r="NW140" s="572"/>
      <c r="NX140" s="572"/>
      <c r="NY140" s="572"/>
      <c r="NZ140" s="572"/>
      <c r="OA140" s="572"/>
      <c r="OB140" s="572"/>
      <c r="OC140" s="572"/>
      <c r="OD140" s="572"/>
      <c r="OE140" s="572"/>
      <c r="OF140" s="572"/>
      <c r="OG140" s="572"/>
      <c r="OH140" s="572"/>
      <c r="OI140" s="572"/>
      <c r="OJ140" s="572"/>
      <c r="OK140" s="572"/>
      <c r="OL140" s="572"/>
      <c r="OM140" s="572"/>
      <c r="ON140" s="572"/>
      <c r="OO140" s="572"/>
      <c r="OP140" s="572"/>
      <c r="OQ140" s="572"/>
      <c r="OR140" s="572"/>
      <c r="OS140" s="572"/>
      <c r="OT140" s="572"/>
      <c r="OU140" s="572"/>
      <c r="OV140" s="572"/>
      <c r="OW140" s="572"/>
      <c r="OX140" s="572"/>
      <c r="OY140" s="572"/>
      <c r="OZ140" s="572"/>
      <c r="PA140" s="572"/>
      <c r="PB140" s="572"/>
      <c r="PC140" s="572"/>
      <c r="PD140" s="572"/>
      <c r="PE140" s="572"/>
      <c r="PF140" s="572"/>
      <c r="PG140" s="572"/>
      <c r="PH140" s="572"/>
      <c r="PI140" s="572"/>
      <c r="PJ140" s="572"/>
      <c r="PK140" s="572"/>
      <c r="PL140" s="572"/>
      <c r="PM140" s="572"/>
      <c r="PN140" s="572"/>
      <c r="PO140" s="572"/>
      <c r="PP140" s="572"/>
      <c r="PQ140" s="572"/>
      <c r="PR140" s="572"/>
      <c r="PS140" s="572"/>
      <c r="PT140" s="572"/>
      <c r="PU140" s="572"/>
      <c r="PV140" s="572"/>
      <c r="PW140" s="572"/>
      <c r="PX140" s="572"/>
      <c r="PY140" s="572"/>
      <c r="PZ140" s="572"/>
      <c r="QA140" s="572"/>
      <c r="QB140" s="572"/>
      <c r="QC140" s="572"/>
      <c r="QD140" s="572"/>
      <c r="QE140" s="572"/>
      <c r="QF140" s="572"/>
      <c r="QG140" s="572"/>
      <c r="QH140" s="572"/>
      <c r="QI140" s="572"/>
      <c r="QJ140" s="572"/>
      <c r="QK140" s="572"/>
      <c r="QL140" s="572"/>
      <c r="QM140" s="572"/>
      <c r="QN140" s="572"/>
      <c r="QO140" s="572"/>
      <c r="QP140" s="572"/>
      <c r="QQ140" s="572"/>
      <c r="QR140" s="572"/>
      <c r="QS140" s="572"/>
      <c r="QT140" s="572"/>
      <c r="QU140" s="572"/>
      <c r="QV140" s="572"/>
      <c r="QW140" s="572"/>
      <c r="QX140" s="572"/>
      <c r="QY140" s="572"/>
      <c r="QZ140" s="572"/>
      <c r="RA140" s="572"/>
      <c r="RB140" s="572"/>
      <c r="RC140" s="572"/>
      <c r="RD140" s="572"/>
      <c r="RE140" s="572"/>
      <c r="RF140" s="572"/>
      <c r="RG140" s="572"/>
      <c r="RH140" s="572"/>
      <c r="RI140" s="572"/>
      <c r="RJ140" s="572"/>
      <c r="RK140" s="572"/>
      <c r="RL140" s="572"/>
      <c r="RM140" s="572"/>
      <c r="RN140" s="572"/>
      <c r="RO140" s="572"/>
      <c r="RP140" s="572"/>
      <c r="RQ140" s="572"/>
      <c r="RR140" s="572"/>
      <c r="RS140" s="572"/>
      <c r="RT140" s="572"/>
      <c r="RU140" s="572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0" ht="15.75" thickBot="1" x14ac:dyDescent="0.3"/>
    <row r="147" spans="253:380" ht="15.75" thickBot="1" x14ac:dyDescent="0.3">
      <c r="MR147" s="531" t="s">
        <v>159</v>
      </c>
      <c r="MS147" s="532"/>
      <c r="MT147" s="532"/>
      <c r="MU147" s="532"/>
      <c r="MV147" s="533"/>
      <c r="MX147" t="s">
        <v>62</v>
      </c>
    </row>
    <row r="148" spans="253:380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0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0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0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0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0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0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0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0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0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0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</row>
    <row r="159" spans="253:380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</row>
    <row r="160" spans="253:380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</row>
    <row r="161" spans="40:38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</row>
    <row r="162" spans="40:38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</row>
    <row r="163" spans="40:38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</row>
    <row r="164" spans="40:38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</row>
    <row r="165" spans="40:38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</row>
    <row r="166" spans="40:38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</row>
    <row r="167" spans="40:38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</row>
    <row r="169" spans="40:38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</row>
    <row r="170" spans="40:38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</row>
    <row r="171" spans="40:38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</row>
    <row r="172" spans="40:38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</row>
    <row r="173" spans="40:38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</row>
    <row r="174" spans="40:38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</row>
    <row r="175" spans="40:38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</row>
    <row r="176" spans="40:38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1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1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</row>
    <row r="179" spans="7:381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</row>
    <row r="180" spans="7:381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</row>
    <row r="181" spans="7:381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</row>
    <row r="182" spans="7:381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</row>
    <row r="183" spans="7:381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</row>
    <row r="184" spans="7:381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</row>
    <row r="185" spans="7:381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</row>
    <row r="186" spans="7:381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1" ht="15.75" thickBot="1" x14ac:dyDescent="0.3">
      <c r="Y187" s="344" t="s">
        <v>107</v>
      </c>
      <c r="AU187" s="344" t="s">
        <v>107</v>
      </c>
      <c r="NP187" t="s">
        <v>62</v>
      </c>
    </row>
    <row r="188" spans="7:381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1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</row>
    <row r="190" spans="7:381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</row>
    <row r="191" spans="7:381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</row>
    <row r="192" spans="7:381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t="s">
        <v>62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2">
        <v>43623</v>
      </c>
      <c r="NN197" s="342">
        <v>43630</v>
      </c>
      <c r="NP197" t="s">
        <v>62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</row>
    <row r="245" spans="1:380" ht="15.75" thickBot="1" x14ac:dyDescent="0.3">
      <c r="A245" s="8" t="s">
        <v>126</v>
      </c>
      <c r="B245" s="505">
        <f t="shared" ref="B245:BM245" si="76">LINEST(B246:B247)</f>
        <v>1.9700000000000002E-2</v>
      </c>
      <c r="C245" s="505">
        <f t="shared" si="76"/>
        <v>6.7400000000000002E-2</v>
      </c>
      <c r="D245" s="505">
        <f t="shared" si="76"/>
        <v>0.1079</v>
      </c>
      <c r="E245" s="505">
        <f t="shared" si="76"/>
        <v>0.23270000000000002</v>
      </c>
      <c r="F245" s="505">
        <f t="shared" si="76"/>
        <v>0.2214000000000001</v>
      </c>
      <c r="G245" s="505">
        <f t="shared" si="76"/>
        <v>0.1736</v>
      </c>
      <c r="H245" s="505">
        <f t="shared" si="76"/>
        <v>0.13630000000000003</v>
      </c>
      <c r="I245" s="505">
        <f t="shared" si="76"/>
        <v>0.10050000000000005</v>
      </c>
      <c r="J245" s="505">
        <f t="shared" si="76"/>
        <v>-2.1600000000000001E-2</v>
      </c>
      <c r="K245" s="505">
        <f t="shared" si="76"/>
        <v>-2.930000000000002E-2</v>
      </c>
      <c r="L245" s="505">
        <f t="shared" si="76"/>
        <v>-3.1600000000000017E-2</v>
      </c>
      <c r="M245" s="505">
        <f t="shared" si="76"/>
        <v>-8.1000000000000016E-2</v>
      </c>
      <c r="N245" s="505">
        <f t="shared" si="76"/>
        <v>-7.0900000000000032E-2</v>
      </c>
      <c r="O245" s="505">
        <f t="shared" si="76"/>
        <v>-6.8999999999999978E-2</v>
      </c>
      <c r="P245" s="505">
        <f t="shared" si="76"/>
        <v>-8.0299999999999983E-2</v>
      </c>
      <c r="Q245" s="505">
        <f t="shared" si="76"/>
        <v>-0.11219999999999999</v>
      </c>
      <c r="R245" s="505">
        <f t="shared" si="76"/>
        <v>-0.12420000000000002</v>
      </c>
      <c r="S245" s="505">
        <f t="shared" si="76"/>
        <v>-7.2000000000000036E-2</v>
      </c>
      <c r="T245" s="505">
        <f t="shared" si="76"/>
        <v>-6.1199999999999997E-2</v>
      </c>
      <c r="U245" s="505">
        <f t="shared" si="76"/>
        <v>-8.7099999999999997E-2</v>
      </c>
      <c r="V245" s="505">
        <f t="shared" si="76"/>
        <v>-0.11320000000000004</v>
      </c>
      <c r="W245" s="505">
        <f t="shared" si="76"/>
        <v>-0.13910000000000006</v>
      </c>
      <c r="X245" s="505">
        <f t="shared" si="76"/>
        <v>-0.15460000000000002</v>
      </c>
      <c r="Y245" s="505">
        <f t="shared" si="76"/>
        <v>-0.1547</v>
      </c>
      <c r="Z245" s="505">
        <f t="shared" si="76"/>
        <v>-9.7100000000000047E-2</v>
      </c>
      <c r="AA245" s="505">
        <f t="shared" si="76"/>
        <v>-0.10930000000000002</v>
      </c>
      <c r="AB245" s="505">
        <f t="shared" si="76"/>
        <v>-0.11420000000000005</v>
      </c>
      <c r="AC245" s="505">
        <f t="shared" si="76"/>
        <v>-0.17460000000000003</v>
      </c>
      <c r="AD245" s="505">
        <f t="shared" si="76"/>
        <v>-0.12469999999999999</v>
      </c>
      <c r="AE245" s="505">
        <f t="shared" si="76"/>
        <v>-0.15630000000000002</v>
      </c>
      <c r="AF245" s="505">
        <f t="shared" si="76"/>
        <v>-0.16320000000000001</v>
      </c>
      <c r="AG245" s="505">
        <f t="shared" si="76"/>
        <v>-0.14269999999999999</v>
      </c>
      <c r="AH245" s="505">
        <f t="shared" si="76"/>
        <v>-0.15650000000000003</v>
      </c>
      <c r="AI245" s="505">
        <f t="shared" si="76"/>
        <v>-0.12040000000000005</v>
      </c>
      <c r="AJ245" s="505">
        <f t="shared" si="76"/>
        <v>-0.13590000000000002</v>
      </c>
      <c r="AK245" s="505">
        <f t="shared" si="76"/>
        <v>-0.1974000000000001</v>
      </c>
      <c r="AL245" s="505">
        <f t="shared" si="76"/>
        <v>-0.20940000000000006</v>
      </c>
      <c r="AM245" s="505">
        <f t="shared" si="76"/>
        <v>-0.22120000000000012</v>
      </c>
      <c r="AN245" s="505">
        <f t="shared" si="76"/>
        <v>-0.2045000000000001</v>
      </c>
      <c r="AO245" s="505">
        <f t="shared" si="76"/>
        <v>-0.20030000000000001</v>
      </c>
      <c r="AP245" s="505">
        <f t="shared" si="76"/>
        <v>-0.18330000000000005</v>
      </c>
      <c r="AQ245" s="505">
        <f t="shared" si="76"/>
        <v>-0.19660000000000002</v>
      </c>
      <c r="AR245" s="505">
        <f t="shared" si="76"/>
        <v>-0.1467</v>
      </c>
      <c r="AS245" s="505">
        <f t="shared" si="76"/>
        <v>-0.15310000000000007</v>
      </c>
      <c r="AT245" s="505">
        <f t="shared" si="76"/>
        <v>-0.13240000000000002</v>
      </c>
      <c r="AU245" s="505">
        <f t="shared" si="76"/>
        <v>-0.16900000000000001</v>
      </c>
      <c r="AV245" s="505">
        <f t="shared" si="76"/>
        <v>-0.17069999999999999</v>
      </c>
      <c r="AW245" s="505">
        <f t="shared" si="76"/>
        <v>-0.17089999999999997</v>
      </c>
      <c r="AX245" s="505">
        <f t="shared" si="76"/>
        <v>-0.1353</v>
      </c>
      <c r="AY245" s="505">
        <f t="shared" si="76"/>
        <v>-0.14000000000000007</v>
      </c>
      <c r="AZ245" s="505">
        <f t="shared" si="76"/>
        <v>-0.11770000000000004</v>
      </c>
      <c r="BA245" s="505">
        <f t="shared" si="76"/>
        <v>-0.13740000000000005</v>
      </c>
      <c r="BB245" s="505">
        <f t="shared" si="76"/>
        <v>-0.15740000000000004</v>
      </c>
      <c r="BC245" s="505">
        <f t="shared" si="76"/>
        <v>-0.20770000000000011</v>
      </c>
      <c r="BD245" s="505">
        <f t="shared" si="76"/>
        <v>-0.20430000000000009</v>
      </c>
      <c r="BE245" s="505">
        <f t="shared" si="76"/>
        <v>-0.19500000000000001</v>
      </c>
      <c r="BF245" s="505">
        <f t="shared" si="76"/>
        <v>-0.17849999999999999</v>
      </c>
      <c r="BG245" s="505">
        <f t="shared" si="76"/>
        <v>-0.16639999999999996</v>
      </c>
      <c r="BH245" s="505">
        <f t="shared" si="76"/>
        <v>-0.18679999999999999</v>
      </c>
      <c r="BI245" s="505">
        <f t="shared" si="76"/>
        <v>-0.16540000000000002</v>
      </c>
      <c r="BJ245" s="505">
        <f t="shared" si="76"/>
        <v>-0.20630000000000001</v>
      </c>
      <c r="BK245" s="505">
        <f t="shared" si="76"/>
        <v>-0.2162</v>
      </c>
      <c r="BL245" s="505">
        <f t="shared" si="76"/>
        <v>-0.24650000000000011</v>
      </c>
      <c r="BM245" s="505">
        <f t="shared" si="76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77">LINEST(BT246:BT247)</f>
        <v>-2.6200000000000005E-2</v>
      </c>
      <c r="BU245" s="505">
        <f t="shared" si="77"/>
        <v>-1.49E-2</v>
      </c>
      <c r="BV245" s="505">
        <f t="shared" si="77"/>
        <v>1.5700000000000002E-2</v>
      </c>
      <c r="BW245" s="505">
        <f t="shared" si="77"/>
        <v>3.1099999999999999E-2</v>
      </c>
      <c r="BX245" s="505">
        <f t="shared" si="77"/>
        <v>1.8099999999999995E-2</v>
      </c>
      <c r="BY245" s="505">
        <f t="shared" si="77"/>
        <v>2.5100000000000001E-2</v>
      </c>
      <c r="BZ245" s="505">
        <f t="shared" si="77"/>
        <v>6.0300000000000013E-2</v>
      </c>
      <c r="CA245" s="505">
        <f t="shared" si="77"/>
        <v>5.7700000000000022E-2</v>
      </c>
      <c r="CB245" s="505">
        <f t="shared" si="77"/>
        <v>4.1700000000000001E-2</v>
      </c>
      <c r="CC245" s="505">
        <f t="shared" si="77"/>
        <v>-8.3500000000000005E-2</v>
      </c>
      <c r="CD245" s="505">
        <f t="shared" si="77"/>
        <v>-7.9900000000000013E-2</v>
      </c>
      <c r="CE245" s="505">
        <f t="shared" si="77"/>
        <v>-9.2600000000000002E-2</v>
      </c>
      <c r="CF245" s="505">
        <f t="shared" si="77"/>
        <v>-0.1024</v>
      </c>
      <c r="CG245" s="505">
        <f t="shared" si="77"/>
        <v>-0.10410000000000004</v>
      </c>
      <c r="CH245" s="505">
        <f t="shared" si="77"/>
        <v>-0.10620000000000004</v>
      </c>
      <c r="CI245" s="505">
        <f t="shared" si="77"/>
        <v>-0.12859999999999999</v>
      </c>
      <c r="CJ245" s="505">
        <f t="shared" si="77"/>
        <v>-0.13050000000000006</v>
      </c>
      <c r="CK245" s="505">
        <f t="shared" si="77"/>
        <v>-0.12440000000000005</v>
      </c>
      <c r="CL245" s="505">
        <f t="shared" si="77"/>
        <v>-9.4100000000000059E-2</v>
      </c>
      <c r="CM245" s="505">
        <f t="shared" si="77"/>
        <v>-0.1033</v>
      </c>
      <c r="CN245" s="505">
        <f t="shared" si="77"/>
        <v>-0.10300000000000002</v>
      </c>
      <c r="CO245" s="505">
        <f t="shared" si="77"/>
        <v>-6.500000000000003E-2</v>
      </c>
      <c r="CP245" s="505">
        <f t="shared" si="77"/>
        <v>-6.7500000000000032E-2</v>
      </c>
      <c r="CQ245" s="505">
        <f t="shared" si="77"/>
        <v>-5.7400000000000007E-2</v>
      </c>
      <c r="CR245" s="505">
        <f t="shared" si="77"/>
        <v>-1.0100000000000005E-2</v>
      </c>
      <c r="CS245" s="505">
        <f t="shared" si="77"/>
        <v>-1.9000000000000003E-2</v>
      </c>
      <c r="CT245" s="505">
        <f t="shared" si="77"/>
        <v>-2.420000000000002E-2</v>
      </c>
      <c r="CU245" s="505">
        <f t="shared" si="77"/>
        <v>2.3100000000000006E-2</v>
      </c>
      <c r="CV245" s="505">
        <f t="shared" si="77"/>
        <v>-5.0000000000000066E-4</v>
      </c>
      <c r="CW245" s="505">
        <f t="shared" si="77"/>
        <v>-4.0699999999999993E-2</v>
      </c>
      <c r="CX245" s="505">
        <f t="shared" si="77"/>
        <v>-7.1600000000000025E-2</v>
      </c>
      <c r="CY245" s="505">
        <f t="shared" si="77"/>
        <v>-2.8600000000000007E-2</v>
      </c>
      <c r="CZ245" s="505">
        <f t="shared" si="77"/>
        <v>-3.2000000000000028E-3</v>
      </c>
      <c r="DA245" s="505">
        <f t="shared" si="77"/>
        <v>1.9199999999999995E-2</v>
      </c>
      <c r="DB245" s="505">
        <f t="shared" si="77"/>
        <v>2.7499999999999997E-2</v>
      </c>
      <c r="DC245" s="505">
        <f t="shared" si="77"/>
        <v>-4.9999999999999351E-4</v>
      </c>
      <c r="DD245" s="505">
        <f t="shared" si="77"/>
        <v>-1.7300000000000006E-2</v>
      </c>
      <c r="DE245" s="505">
        <f t="shared" si="77"/>
        <v>-1.3600000000000008E-2</v>
      </c>
      <c r="DF245" s="505">
        <f t="shared" si="77"/>
        <v>3.6600000000000001E-2</v>
      </c>
      <c r="DG245" s="505">
        <f t="shared" si="77"/>
        <v>5.7600000000000005E-2</v>
      </c>
      <c r="DH245" s="505">
        <f t="shared" si="77"/>
        <v>4.5700000000000005E-2</v>
      </c>
      <c r="DI245" s="505">
        <f t="shared" si="77"/>
        <v>5.5300000000000002E-2</v>
      </c>
      <c r="DJ245" s="505">
        <f t="shared" si="77"/>
        <v>-1.2999999999999958E-3</v>
      </c>
      <c r="DK245" s="505">
        <f t="shared" si="77"/>
        <v>-1.5400000000000013E-2</v>
      </c>
      <c r="DL245" s="505">
        <f t="shared" si="77"/>
        <v>-3.6400000000000002E-2</v>
      </c>
      <c r="DM245" s="505">
        <f t="shared" si="77"/>
        <v>-6.8999999999999929E-3</v>
      </c>
      <c r="DN245" s="505">
        <f t="shared" si="77"/>
        <v>2.2999999999999965E-3</v>
      </c>
      <c r="DO245" s="505">
        <f t="shared" si="77"/>
        <v>1.2999999999999958E-3</v>
      </c>
      <c r="DP245" s="505">
        <f t="shared" si="77"/>
        <v>5.9500000000000011E-2</v>
      </c>
      <c r="DQ245" s="505">
        <f t="shared" si="77"/>
        <v>7.9900000000000013E-2</v>
      </c>
      <c r="DR245" s="505">
        <f t="shared" si="77"/>
        <v>5.2300000000000013E-2</v>
      </c>
      <c r="DS245" s="505">
        <f t="shared" si="77"/>
        <v>4.7800000000000016E-2</v>
      </c>
      <c r="DT245" s="505">
        <f t="shared" si="77"/>
        <v>6.6700000000000023E-2</v>
      </c>
      <c r="DU245" s="505">
        <f t="shared" si="77"/>
        <v>5.2100000000000007E-2</v>
      </c>
      <c r="DV245" s="505">
        <f t="shared" si="77"/>
        <v>2.9900000000000006E-2</v>
      </c>
      <c r="DW245" s="505">
        <f t="shared" si="77"/>
        <v>4.8600000000000004E-2</v>
      </c>
      <c r="DX245" s="505">
        <f t="shared" si="77"/>
        <v>2.9400000000000009E-2</v>
      </c>
      <c r="DY245" s="505">
        <f t="shared" si="77"/>
        <v>3.9800000000000002E-2</v>
      </c>
      <c r="DZ245" s="505">
        <f t="shared" si="77"/>
        <v>3.4600000000000006E-2</v>
      </c>
      <c r="EN245" s="8" t="s">
        <v>126</v>
      </c>
      <c r="EO245" s="505">
        <f t="shared" ref="EO245:GY245" si="78">LINEST(EO246:EO247)</f>
        <v>-3.4200000000000001E-2</v>
      </c>
      <c r="EP245" s="505">
        <f t="shared" si="78"/>
        <v>-5.7700000000000022E-2</v>
      </c>
      <c r="EQ245" s="505">
        <f t="shared" si="78"/>
        <v>-2.46E-2</v>
      </c>
      <c r="ER245" s="505">
        <f t="shared" si="78"/>
        <v>-3.8500000000000006E-2</v>
      </c>
      <c r="ES245" s="505">
        <f t="shared" si="78"/>
        <v>-3.9599999999999996E-2</v>
      </c>
      <c r="ET245" s="505">
        <f t="shared" si="78"/>
        <v>-3.3500000000000002E-2</v>
      </c>
      <c r="EU245" s="505">
        <f t="shared" si="78"/>
        <v>-2.7300000000000008E-2</v>
      </c>
      <c r="EV245" s="505">
        <f t="shared" si="78"/>
        <v>-2.5200000000000004E-2</v>
      </c>
      <c r="EW245" s="505">
        <f t="shared" si="78"/>
        <v>-3.44E-2</v>
      </c>
      <c r="EX245" s="505">
        <f t="shared" si="78"/>
        <v>2.9700000000000011E-2</v>
      </c>
      <c r="EY245" s="505">
        <f t="shared" si="78"/>
        <v>2.8500000000000001E-2</v>
      </c>
      <c r="EZ245" s="505">
        <f t="shared" si="78"/>
        <v>3.4599999999999999E-2</v>
      </c>
      <c r="FA245" s="505">
        <f t="shared" si="78"/>
        <v>2.5100000000000001E-2</v>
      </c>
      <c r="FB245" s="505">
        <f t="shared" si="78"/>
        <v>1.9499999999999997E-2</v>
      </c>
      <c r="FC245" s="505">
        <f t="shared" si="78"/>
        <v>6.550000000000003E-2</v>
      </c>
      <c r="FD245" s="505">
        <f t="shared" si="78"/>
        <v>0.11510000000000006</v>
      </c>
      <c r="FE245" s="505">
        <f t="shared" si="78"/>
        <v>7.8800000000000009E-2</v>
      </c>
      <c r="FF245" s="505">
        <f t="shared" si="78"/>
        <v>5.6799999999999996E-2</v>
      </c>
      <c r="FG245" s="505">
        <f t="shared" si="78"/>
        <v>5.6100000000000011E-2</v>
      </c>
      <c r="FH245" s="505">
        <f t="shared" si="78"/>
        <v>5.0900000000000022E-2</v>
      </c>
      <c r="FI245" s="505">
        <f t="shared" si="78"/>
        <v>2.3100000000000006E-2</v>
      </c>
      <c r="FJ245" s="505">
        <f t="shared" si="78"/>
        <v>1.9600000000000003E-2</v>
      </c>
      <c r="FK245" s="505">
        <f t="shared" si="78"/>
        <v>2.1899999999999992E-2</v>
      </c>
      <c r="FL245" s="505">
        <f t="shared" si="78"/>
        <v>3.2999999999999987E-3</v>
      </c>
      <c r="FM245" s="505">
        <f t="shared" si="78"/>
        <v>3.3400000000000006E-2</v>
      </c>
      <c r="FN245" s="505">
        <f t="shared" si="78"/>
        <v>2.0100000000000003E-2</v>
      </c>
      <c r="FO245" s="505">
        <f t="shared" si="78"/>
        <v>-3.2000000000000002E-3</v>
      </c>
      <c r="FP245" s="505">
        <f t="shared" si="78"/>
        <v>2.2000000000000014E-3</v>
      </c>
      <c r="FQ245" s="505">
        <f t="shared" si="78"/>
        <v>1.0700000000000001E-2</v>
      </c>
      <c r="FR245" s="505">
        <f t="shared" si="78"/>
        <v>-1.1099999999999999E-2</v>
      </c>
      <c r="FS245" s="505">
        <f t="shared" si="78"/>
        <v>-3.5000000000000017E-2</v>
      </c>
      <c r="FT245" s="505">
        <f t="shared" si="78"/>
        <v>-2.9000000000000008E-2</v>
      </c>
      <c r="FU245" s="505">
        <f t="shared" si="78"/>
        <v>-2.2800000000000004E-2</v>
      </c>
      <c r="FV245" s="505">
        <f t="shared" si="78"/>
        <v>-6.9000000000000006E-2</v>
      </c>
      <c r="FW245" s="505">
        <f t="shared" si="78"/>
        <v>-5.5500000000000008E-2</v>
      </c>
      <c r="FX245" s="505">
        <f t="shared" si="78"/>
        <v>-4.3799999999999999E-2</v>
      </c>
      <c r="FY245" s="505">
        <f t="shared" si="78"/>
        <v>-2.9900000000000017E-2</v>
      </c>
      <c r="FZ245" s="505">
        <f t="shared" si="78"/>
        <v>-2.5000000000000012E-2</v>
      </c>
      <c r="GA245" s="505">
        <f t="shared" si="78"/>
        <v>-2.3700000000000013E-2</v>
      </c>
      <c r="GB245" s="505">
        <f t="shared" si="78"/>
        <v>-2.8300000000000006E-2</v>
      </c>
      <c r="GC245" s="505">
        <f t="shared" si="78"/>
        <v>-4.130000000000001E-2</v>
      </c>
      <c r="GD245" s="505">
        <f t="shared" si="78"/>
        <v>-5.7000000000000011E-3</v>
      </c>
      <c r="GE245" s="505">
        <f t="shared" si="78"/>
        <v>-2.3700000000000013E-2</v>
      </c>
      <c r="GF245" s="505">
        <f t="shared" si="78"/>
        <v>-1.0500000000000002E-2</v>
      </c>
      <c r="GG245" s="505">
        <f t="shared" si="78"/>
        <v>-8.7000000000000029E-3</v>
      </c>
      <c r="GH245" s="505">
        <f t="shared" si="78"/>
        <v>-5.000000000000001E-3</v>
      </c>
      <c r="GI245" s="505">
        <f t="shared" si="78"/>
        <v>4.4699999999999997E-2</v>
      </c>
      <c r="GJ245" s="505">
        <f t="shared" si="78"/>
        <v>9.0100000000000013E-2</v>
      </c>
      <c r="GK245" s="505">
        <f t="shared" si="78"/>
        <v>8.7099999999999997E-2</v>
      </c>
      <c r="GL245" s="505">
        <f t="shared" si="78"/>
        <v>5.3700000000000019E-2</v>
      </c>
      <c r="GM245" s="505">
        <f t="shared" si="78"/>
        <v>4.7600000000000003E-2</v>
      </c>
      <c r="GN245" s="505">
        <f t="shared" si="78"/>
        <v>2.4100000000000014E-2</v>
      </c>
      <c r="GO245" s="505">
        <f t="shared" si="78"/>
        <v>-3.1000000000000003E-3</v>
      </c>
      <c r="GP245" s="505">
        <f t="shared" si="78"/>
        <v>-2.6500000000000006E-2</v>
      </c>
      <c r="GQ245" s="505">
        <f t="shared" si="78"/>
        <v>1.1600000000000008E-2</v>
      </c>
      <c r="GR245" s="505">
        <f t="shared" si="78"/>
        <v>3.6199999999999989E-2</v>
      </c>
      <c r="GS245" s="505">
        <f t="shared" si="78"/>
        <v>3.7000000000000005E-2</v>
      </c>
      <c r="GT245" s="505">
        <f t="shared" si="78"/>
        <v>4.2300000000000004E-2</v>
      </c>
      <c r="GU245" s="505">
        <f t="shared" si="78"/>
        <v>4.7900000000000026E-2</v>
      </c>
      <c r="GV245" s="505">
        <f t="shared" si="78"/>
        <v>3.4000000000000016E-2</v>
      </c>
      <c r="GW245" s="505">
        <f t="shared" si="78"/>
        <v>6.800000000000004E-3</v>
      </c>
      <c r="GX245" s="505">
        <f t="shared" si="78"/>
        <v>3.0000000000000044E-3</v>
      </c>
      <c r="GY245" s="505">
        <f t="shared" si="78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79">LINEST(HC267:HC268)</f>
        <v>-5.5800000000000009E-2</v>
      </c>
      <c r="HD266" s="505">
        <f t="shared" si="79"/>
        <v>-3.6199999999999989E-2</v>
      </c>
      <c r="HE266" s="505">
        <f t="shared" si="79"/>
        <v>-6.0200000000000024E-2</v>
      </c>
      <c r="HF266" s="505">
        <f t="shared" si="79"/>
        <v>-2.0500000000000001E-2</v>
      </c>
      <c r="HG266" s="505">
        <f t="shared" si="79"/>
        <v>-3.0600000000000006E-2</v>
      </c>
      <c r="HH266" s="505">
        <f t="shared" si="79"/>
        <v>-1.2200000000000006E-2</v>
      </c>
      <c r="HI266" s="505">
        <f t="shared" si="79"/>
        <v>-7.8600000000000031E-2</v>
      </c>
      <c r="HJ266" s="505">
        <f t="shared" si="79"/>
        <v>-8.0299999999999983E-2</v>
      </c>
      <c r="HK266" s="505">
        <f t="shared" si="79"/>
        <v>-7.0800000000000002E-2</v>
      </c>
      <c r="HL266" s="505">
        <f t="shared" si="79"/>
        <v>-6.7700000000000038E-2</v>
      </c>
      <c r="HM266" s="505">
        <f t="shared" si="79"/>
        <v>-6.6000000000000003E-2</v>
      </c>
      <c r="HN266" s="505">
        <f t="shared" si="79"/>
        <v>-8.4799999999999986E-2</v>
      </c>
      <c r="HO266" s="505">
        <f t="shared" si="79"/>
        <v>-0.10070000000000003</v>
      </c>
      <c r="HP266" s="505">
        <f t="shared" si="79"/>
        <v>-9.2500000000000013E-2</v>
      </c>
      <c r="HQ266" s="505">
        <f t="shared" si="79"/>
        <v>-7.9699999999999993E-2</v>
      </c>
      <c r="HR266" s="505">
        <f t="shared" si="79"/>
        <v>-5.6099999999999997E-2</v>
      </c>
      <c r="HS266" s="505">
        <f t="shared" si="79"/>
        <v>-6.5900000000000014E-2</v>
      </c>
      <c r="HT266" s="505">
        <f t="shared" si="79"/>
        <v>-9.0600000000000014E-2</v>
      </c>
      <c r="HU266" s="505">
        <f t="shared" si="79"/>
        <v>-0.10280000000000002</v>
      </c>
      <c r="HV266" s="505">
        <f t="shared" si="79"/>
        <v>-0.1013</v>
      </c>
      <c r="HW266" s="505">
        <f t="shared" si="79"/>
        <v>-6.7100000000000007E-2</v>
      </c>
      <c r="HX266" s="505">
        <f t="shared" si="79"/>
        <v>-9.5200000000000007E-2</v>
      </c>
      <c r="HY266" s="505">
        <f t="shared" si="79"/>
        <v>-0.10010000000000002</v>
      </c>
      <c r="HZ266" s="505">
        <f t="shared" si="79"/>
        <v>-0.10690000000000001</v>
      </c>
      <c r="IA266" s="505">
        <f t="shared" si="79"/>
        <v>-0.10530000000000002</v>
      </c>
      <c r="IB266" s="505">
        <f t="shared" si="79"/>
        <v>-0.10310000000000001</v>
      </c>
      <c r="IC266" s="505">
        <f t="shared" si="79"/>
        <v>-0.10260000000000001</v>
      </c>
      <c r="ID266" s="505">
        <f t="shared" si="79"/>
        <v>-0.1216</v>
      </c>
      <c r="IE266" s="505">
        <f t="shared" si="79"/>
        <v>-0.1807</v>
      </c>
      <c r="IF266" s="505">
        <f t="shared" si="79"/>
        <v>-0.18440000000000004</v>
      </c>
      <c r="IG266" s="505">
        <f t="shared" si="79"/>
        <v>-0.17559999999999995</v>
      </c>
      <c r="IH266" s="505">
        <f t="shared" si="79"/>
        <v>-0.186</v>
      </c>
      <c r="II266" s="505">
        <f t="shared" si="79"/>
        <v>-0.18880000000000008</v>
      </c>
      <c r="IJ266" s="505">
        <f t="shared" si="79"/>
        <v>-0.15110000000000001</v>
      </c>
      <c r="IK266" s="505">
        <f t="shared" si="79"/>
        <v>-0.1648</v>
      </c>
      <c r="IL266" s="505">
        <f t="shared" si="79"/>
        <v>-0.1896000000000001</v>
      </c>
      <c r="IM266" s="505">
        <f t="shared" si="79"/>
        <v>-0.21000000000000005</v>
      </c>
      <c r="IN266" s="505">
        <f t="shared" si="79"/>
        <v>-0.20800000000000002</v>
      </c>
      <c r="IO266" s="505">
        <f t="shared" si="79"/>
        <v>-0.1974000000000001</v>
      </c>
      <c r="IP266" s="505">
        <f t="shared" si="79"/>
        <v>-0.1968</v>
      </c>
      <c r="IQ266" s="505">
        <f t="shared" si="79"/>
        <v>-0.1638</v>
      </c>
      <c r="IR266" s="505">
        <f t="shared" si="79"/>
        <v>-0.1598</v>
      </c>
      <c r="IS266" s="505">
        <f t="shared" si="79"/>
        <v>-0.16049999999999998</v>
      </c>
      <c r="IT266" s="505">
        <f t="shared" si="79"/>
        <v>-0.16349999999999998</v>
      </c>
      <c r="IU266" s="505">
        <f t="shared" si="79"/>
        <v>-0.16020000000000001</v>
      </c>
      <c r="IV266" s="505">
        <f t="shared" si="79"/>
        <v>-0.14810000000000006</v>
      </c>
      <c r="IW266" s="505">
        <f t="shared" si="79"/>
        <v>-0.1484</v>
      </c>
      <c r="IX266" s="505">
        <f t="shared" si="79"/>
        <v>-0.14650000000000002</v>
      </c>
      <c r="IY266" s="505">
        <f t="shared" si="79"/>
        <v>-0.12410000000000003</v>
      </c>
      <c r="IZ266" s="505">
        <f t="shared" si="79"/>
        <v>-0.1203</v>
      </c>
      <c r="JA266" s="505">
        <f t="shared" si="79"/>
        <v>-0.10510000000000001</v>
      </c>
      <c r="JB266" s="505">
        <f t="shared" si="79"/>
        <v>-2.5400000000000013E-2</v>
      </c>
      <c r="JC266" s="505">
        <f t="shared" si="79"/>
        <v>-2.3700000000000013E-2</v>
      </c>
      <c r="JD266" s="505">
        <f t="shared" si="79"/>
        <v>-2.470000000000001E-2</v>
      </c>
      <c r="JE266" s="505">
        <f t="shared" si="79"/>
        <v>-1.3500000000000002E-2</v>
      </c>
      <c r="JF266" s="505">
        <f t="shared" si="79"/>
        <v>1.0200000000000002E-2</v>
      </c>
      <c r="JG266" s="505">
        <f t="shared" si="79"/>
        <v>5.2999999999999992E-3</v>
      </c>
      <c r="JH266" s="505">
        <f t="shared" si="79"/>
        <v>-1.6E-2</v>
      </c>
      <c r="JI266" s="505">
        <f t="shared" si="79"/>
        <v>-3.2600000000000004E-2</v>
      </c>
      <c r="JJ266" s="505">
        <f t="shared" si="79"/>
        <v>-2.9100000000000004E-2</v>
      </c>
      <c r="JK266" s="505">
        <f t="shared" si="79"/>
        <v>-5.9800000000000006E-2</v>
      </c>
      <c r="JL266" s="505">
        <f t="shared" si="79"/>
        <v>-5.8200000000000009E-2</v>
      </c>
      <c r="JM266" s="505">
        <f t="shared" si="79"/>
        <v>-5.8000000000000003E-2</v>
      </c>
      <c r="JN266" s="505">
        <f t="shared" si="79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78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78" x14ac:dyDescent="0.25">
      <c r="CE274" t="s">
        <v>62</v>
      </c>
      <c r="CP274" t="s">
        <v>62</v>
      </c>
    </row>
    <row r="275" spans="2:378" x14ac:dyDescent="0.25">
      <c r="D275" t="s">
        <v>62</v>
      </c>
      <c r="CS275" t="s">
        <v>62</v>
      </c>
    </row>
    <row r="276" spans="2:378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78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78" x14ac:dyDescent="0.25">
      <c r="CD282" t="s">
        <v>62</v>
      </c>
      <c r="CF282" t="s">
        <v>62</v>
      </c>
      <c r="CL282" t="s">
        <v>62</v>
      </c>
    </row>
    <row r="283" spans="2:378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78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78" x14ac:dyDescent="0.25">
      <c r="CG285" t="s">
        <v>62</v>
      </c>
      <c r="CP285" t="s">
        <v>62</v>
      </c>
      <c r="CS285" t="s">
        <v>62</v>
      </c>
    </row>
    <row r="286" spans="2:378" ht="15.75" thickBot="1" x14ac:dyDescent="0.3">
      <c r="CH286" t="s">
        <v>62</v>
      </c>
      <c r="CK286" t="s">
        <v>62</v>
      </c>
      <c r="CO286" t="s">
        <v>62</v>
      </c>
    </row>
    <row r="287" spans="2:378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</row>
    <row r="288" spans="2:378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O304" s="11" t="s">
        <v>43</v>
      </c>
    </row>
    <row r="305" spans="83:379" ht="15.75" thickBot="1" x14ac:dyDescent="0.3">
      <c r="NO305" s="18" t="s">
        <v>50</v>
      </c>
    </row>
    <row r="306" spans="83:379" ht="15.75" thickBot="1" x14ac:dyDescent="0.3">
      <c r="NO306" s="23" t="s">
        <v>56</v>
      </c>
    </row>
    <row r="307" spans="83:379" ht="15.75" thickBot="1" x14ac:dyDescent="0.3">
      <c r="NO307" s="27" t="s">
        <v>61</v>
      </c>
    </row>
    <row r="308" spans="83:379" ht="15.75" thickBot="1" x14ac:dyDescent="0.3">
      <c r="NO308" s="44" t="s">
        <v>72</v>
      </c>
    </row>
    <row r="309" spans="83:379" ht="15.75" thickBot="1" x14ac:dyDescent="0.3">
      <c r="NO309" s="31" t="s">
        <v>66</v>
      </c>
    </row>
    <row r="310" spans="83:379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O310" s="35" t="s">
        <v>69</v>
      </c>
    </row>
    <row r="311" spans="83:379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O311" s="41" t="s">
        <v>71</v>
      </c>
    </row>
    <row r="312" spans="83:379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79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79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79" x14ac:dyDescent="0.25">
      <c r="CN315" t="s">
        <v>62</v>
      </c>
      <c r="CT315" t="s">
        <v>62</v>
      </c>
      <c r="DA315" t="s">
        <v>62</v>
      </c>
    </row>
    <row r="317" spans="83:379" x14ac:dyDescent="0.25">
      <c r="CS317" t="s">
        <v>62</v>
      </c>
      <c r="CT317" t="s">
        <v>62</v>
      </c>
      <c r="CV317" t="s">
        <v>62</v>
      </c>
    </row>
    <row r="318" spans="83:379" x14ac:dyDescent="0.25">
      <c r="CR318" t="s">
        <v>62</v>
      </c>
    </row>
    <row r="320" spans="83:379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80">LINEST(JU502:JU503)</f>
        <v>-1.1800000000000005E-2</v>
      </c>
      <c r="JV501" s="505">
        <f t="shared" si="80"/>
        <v>3.700000000000001E-3</v>
      </c>
      <c r="JW501" s="505">
        <f t="shared" si="80"/>
        <v>3.7500000000000006E-2</v>
      </c>
      <c r="JX501" s="505">
        <f t="shared" si="80"/>
        <v>1.8699999999999998E-2</v>
      </c>
      <c r="JY501" s="505">
        <f t="shared" si="80"/>
        <v>1.9299999999999998E-2</v>
      </c>
      <c r="JZ501" s="505">
        <f t="shared" si="80"/>
        <v>4.4600000000000001E-2</v>
      </c>
      <c r="KA501" s="505">
        <f t="shared" si="80"/>
        <v>5.4900000000000018E-2</v>
      </c>
      <c r="KB501" s="505">
        <f t="shared" si="80"/>
        <v>4.8300000000000017E-2</v>
      </c>
      <c r="KC501" s="505">
        <f t="shared" si="80"/>
        <v>4.6100000000000009E-2</v>
      </c>
      <c r="KD501" s="505">
        <f t="shared" si="80"/>
        <v>0.11140000000000004</v>
      </c>
      <c r="KE501" s="505">
        <f t="shared" si="80"/>
        <v>9.9799999999999986E-2</v>
      </c>
      <c r="KF501" s="505">
        <f t="shared" si="80"/>
        <v>8.9099999999999999E-2</v>
      </c>
      <c r="KG501" s="505">
        <f t="shared" si="80"/>
        <v>4.8500000000000029E-2</v>
      </c>
      <c r="KH501" s="505">
        <f t="shared" si="80"/>
        <v>6.4700000000000008E-2</v>
      </c>
      <c r="KI501" s="505">
        <f t="shared" si="80"/>
        <v>0.10620000000000004</v>
      </c>
      <c r="KJ501" s="505">
        <f t="shared" si="80"/>
        <v>0.12830000000000005</v>
      </c>
      <c r="KK501" s="505">
        <f t="shared" si="80"/>
        <v>0.12830000000000005</v>
      </c>
      <c r="KL501" s="505">
        <f t="shared" si="80"/>
        <v>0.14269999999999999</v>
      </c>
      <c r="KM501" s="505">
        <f t="shared" si="80"/>
        <v>0.17369999999999997</v>
      </c>
      <c r="KN501" s="505">
        <f t="shared" si="80"/>
        <v>0.17560000000000003</v>
      </c>
      <c r="KO501" s="505">
        <f t="shared" si="80"/>
        <v>0.16739999999999999</v>
      </c>
      <c r="KP501" s="505">
        <f t="shared" si="80"/>
        <v>0.15839999999999999</v>
      </c>
      <c r="KQ501" s="505">
        <f t="shared" si="80"/>
        <v>0.15940000000000007</v>
      </c>
      <c r="KR501" s="505">
        <f t="shared" si="80"/>
        <v>0.13700000000000001</v>
      </c>
      <c r="KS501" s="505">
        <f t="shared" si="80"/>
        <v>0.17629999999999998</v>
      </c>
      <c r="KT501" s="505">
        <f t="shared" si="80"/>
        <v>0.19410000000000011</v>
      </c>
      <c r="KU501" s="505">
        <f t="shared" si="80"/>
        <v>0.24349999999999999</v>
      </c>
      <c r="KV501" s="505">
        <f t="shared" si="80"/>
        <v>0.2117</v>
      </c>
      <c r="KW501" s="505">
        <f t="shared" si="80"/>
        <v>0.21610000000000001</v>
      </c>
      <c r="KX501" s="505">
        <f t="shared" si="80"/>
        <v>0.22110000000000013</v>
      </c>
      <c r="KY501" s="505">
        <f t="shared" si="80"/>
        <v>0.23050000000000001</v>
      </c>
      <c r="KZ501" s="505">
        <f t="shared" si="80"/>
        <v>0.26900000000000013</v>
      </c>
      <c r="LA501" s="505">
        <f t="shared" si="80"/>
        <v>0.24310000000000009</v>
      </c>
      <c r="LB501" s="505">
        <f t="shared" si="80"/>
        <v>0.26890000000000008</v>
      </c>
      <c r="LC501" s="505">
        <f t="shared" si="80"/>
        <v>0.24470000000000006</v>
      </c>
      <c r="LD501" s="505">
        <f t="shared" si="80"/>
        <v>0.2651</v>
      </c>
      <c r="LE501" s="505">
        <f t="shared" si="80"/>
        <v>0.29019999999999996</v>
      </c>
      <c r="LF501" s="505">
        <f t="shared" si="80"/>
        <v>0.29970000000000008</v>
      </c>
      <c r="LG501" s="505">
        <f t="shared" si="80"/>
        <v>0.2787</v>
      </c>
      <c r="LH501" s="505">
        <f t="shared" si="80"/>
        <v>0.20290000000000002</v>
      </c>
      <c r="LI501" s="505">
        <f t="shared" si="80"/>
        <v>0.23370000000000002</v>
      </c>
      <c r="LJ501" s="505">
        <f t="shared" si="80"/>
        <v>0.23290000000000011</v>
      </c>
      <c r="LK501" s="505">
        <f t="shared" si="80"/>
        <v>0.2556000000000001</v>
      </c>
      <c r="LL501" s="505">
        <f t="shared" si="80"/>
        <v>0.2477</v>
      </c>
      <c r="LM501" s="505">
        <f t="shared" si="80"/>
        <v>0.22640000000000007</v>
      </c>
      <c r="LN501" s="505">
        <f t="shared" si="80"/>
        <v>0.23190000000000008</v>
      </c>
      <c r="LO501" s="505">
        <f t="shared" si="80"/>
        <v>0.22830000000000003</v>
      </c>
      <c r="LP501" s="505">
        <f t="shared" si="80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80"/>
        <v>0.27300000000000002</v>
      </c>
      <c r="LT501" s="505">
        <f t="shared" si="80"/>
        <v>0.27979999999999999</v>
      </c>
      <c r="LU501" s="505">
        <f t="shared" si="80"/>
        <v>0.26380000000000003</v>
      </c>
      <c r="LV501" s="505">
        <f t="shared" si="80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80"/>
        <v>0.25370000000000004</v>
      </c>
      <c r="LZ501" s="505">
        <f t="shared" si="80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80"/>
        <v>0.2681</v>
      </c>
      <c r="MD501" s="505">
        <f t="shared" si="80"/>
        <v>0.26080000000000003</v>
      </c>
      <c r="ME501" s="505">
        <f t="shared" si="80"/>
        <v>0.24580000000000005</v>
      </c>
      <c r="MF501" s="505">
        <f t="shared" si="80"/>
        <v>0.21140000000000009</v>
      </c>
      <c r="MG501" s="505">
        <f t="shared" ref="MG501:MM501" si="81">LINEST(MG502:MG503)</f>
        <v>0.23190000000000008</v>
      </c>
      <c r="MH501" s="505">
        <f t="shared" si="81"/>
        <v>0.24929999999999999</v>
      </c>
      <c r="MI501" s="505">
        <f t="shared" si="81"/>
        <v>0.29560000000000008</v>
      </c>
      <c r="MJ501" s="505">
        <f t="shared" si="81"/>
        <v>0.31120000000000003</v>
      </c>
      <c r="MK501" s="505">
        <f t="shared" si="81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7">
        <v>-9.4000000000000004E-3</v>
      </c>
      <c r="MN505" s="301">
        <v>-1.7399999999999999E-2</v>
      </c>
      <c r="MO505" s="301">
        <v>-2.3699999999999999E-2</v>
      </c>
      <c r="MP505" s="537">
        <v>-1.7899999999999999E-2</v>
      </c>
      <c r="MQ505" s="301">
        <v>-3.09E-2</v>
      </c>
      <c r="MR505" s="304">
        <v>-4.1000000000000002E-2</v>
      </c>
      <c r="MS505" s="537">
        <v>-4.5600000000000002E-2</v>
      </c>
      <c r="MT505" s="301">
        <v>-5.8900000000000001E-2</v>
      </c>
      <c r="MU505" s="301">
        <v>-5.16E-2</v>
      </c>
      <c r="MV505" s="537">
        <v>-3.6400000000000002E-2</v>
      </c>
      <c r="MW505" s="301">
        <v>-4.4499999999999998E-2</v>
      </c>
      <c r="MX505" s="301">
        <v>-6.2100000000000002E-2</v>
      </c>
      <c r="MY505" s="537">
        <v>-6.6699999999999995E-2</v>
      </c>
      <c r="MZ505" s="301">
        <v>-6.83E-2</v>
      </c>
      <c r="NA505" s="301">
        <v>-7.7499999999999999E-2</v>
      </c>
      <c r="NB505" s="537">
        <v>-9.5100000000000004E-2</v>
      </c>
      <c r="NC505" s="301">
        <v>-8.6499999999999994E-2</v>
      </c>
      <c r="ND505" s="301">
        <v>-7.6399999999999996E-2</v>
      </c>
      <c r="NE505" s="537">
        <v>-8.43E-2</v>
      </c>
      <c r="NF505" s="301">
        <v>-9.1700000000000004E-2</v>
      </c>
      <c r="NG505" s="301">
        <v>-7.7899999999999997E-2</v>
      </c>
      <c r="NH505" s="537">
        <v>-6.6199999999999995E-2</v>
      </c>
      <c r="NI505" s="301">
        <v>-6.2600000000000003E-2</v>
      </c>
      <c r="NJ505" s="301">
        <v>-5.7099999999999998E-2</v>
      </c>
      <c r="NK505" s="537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531" t="s">
        <v>152</v>
      </c>
      <c r="KL533" s="532"/>
      <c r="KM533" s="532"/>
      <c r="KN533" s="532"/>
      <c r="KO533" s="532"/>
      <c r="KP533" s="532"/>
      <c r="KQ533" s="532"/>
      <c r="KR533" s="533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531" t="s">
        <v>153</v>
      </c>
      <c r="KL534" s="532"/>
      <c r="KM534" s="532"/>
      <c r="KN534" s="532"/>
      <c r="KO534" s="532"/>
      <c r="KP534" s="532"/>
      <c r="KQ534" s="532"/>
      <c r="KR534" s="533"/>
      <c r="ME534" t="s">
        <v>62</v>
      </c>
      <c r="ML534" s="519" t="s">
        <v>72</v>
      </c>
    </row>
    <row r="535" spans="281:384" ht="15.75" thickBot="1" x14ac:dyDescent="0.3">
      <c r="KK535" s="531" t="s">
        <v>150</v>
      </c>
      <c r="KL535" s="532"/>
      <c r="KM535" s="532"/>
      <c r="KN535" s="532"/>
      <c r="KO535" s="532"/>
      <c r="KP535" s="532"/>
      <c r="KQ535" s="532"/>
      <c r="KR535" s="533"/>
    </row>
    <row r="536" spans="281:384" ht="15.75" thickBot="1" x14ac:dyDescent="0.3">
      <c r="KK536" s="531" t="s">
        <v>147</v>
      </c>
      <c r="KL536" s="532"/>
      <c r="KM536" s="532"/>
      <c r="KN536" s="532"/>
      <c r="KO536" s="532"/>
      <c r="KP536" s="532"/>
      <c r="KQ536" s="532"/>
      <c r="KR536" s="533"/>
    </row>
    <row r="537" spans="281:384" ht="15.75" thickBot="1" x14ac:dyDescent="0.3">
      <c r="KK537" s="531" t="s">
        <v>148</v>
      </c>
      <c r="KL537" s="532"/>
      <c r="KM537" s="532"/>
      <c r="KN537" s="532"/>
      <c r="KO537" s="532"/>
      <c r="KP537" s="532"/>
      <c r="KQ537" s="532"/>
      <c r="KR537" s="533"/>
    </row>
    <row r="538" spans="281:384" ht="15.75" thickBot="1" x14ac:dyDescent="0.3">
      <c r="KK538" s="531" t="s">
        <v>149</v>
      </c>
      <c r="KL538" s="532"/>
      <c r="KM538" s="532"/>
      <c r="KN538" s="532"/>
      <c r="KO538" s="532"/>
      <c r="KP538" s="532"/>
      <c r="KQ538" s="532"/>
      <c r="KR538" s="533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531" t="s">
        <v>152</v>
      </c>
      <c r="LN542" s="532"/>
      <c r="LO542" s="532"/>
      <c r="LP542" s="532"/>
      <c r="LQ542" s="532"/>
      <c r="LR542" s="532"/>
      <c r="LS542" s="532"/>
      <c r="LT542" s="533"/>
    </row>
    <row r="543" spans="281:384" ht="15.75" thickBot="1" x14ac:dyDescent="0.3">
      <c r="JU543" t="s">
        <v>62</v>
      </c>
      <c r="LM543" s="531" t="s">
        <v>153</v>
      </c>
      <c r="LN543" s="532"/>
      <c r="LO543" s="532"/>
      <c r="LP543" s="532"/>
      <c r="LQ543" s="532"/>
      <c r="LR543" s="532"/>
      <c r="LS543" s="532"/>
      <c r="LT543" s="533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531" t="s">
        <v>150</v>
      </c>
      <c r="LN544" s="532"/>
      <c r="LO544" s="532"/>
      <c r="LP544" s="532"/>
      <c r="LQ544" s="532"/>
      <c r="LR544" s="532"/>
      <c r="LS544" s="532"/>
      <c r="LT544" s="533"/>
    </row>
    <row r="545" spans="12:410" ht="15.75" thickBot="1" x14ac:dyDescent="0.3">
      <c r="LM545" s="531" t="s">
        <v>151</v>
      </c>
      <c r="LN545" s="532"/>
      <c r="LO545" s="532"/>
      <c r="LP545" s="532"/>
      <c r="LQ545" s="532"/>
      <c r="LR545" s="532"/>
      <c r="LS545" s="532"/>
      <c r="LT545" s="533"/>
    </row>
    <row r="546" spans="12:410" ht="15.75" thickBot="1" x14ac:dyDescent="0.3">
      <c r="JZ546" t="s">
        <v>62</v>
      </c>
      <c r="LM546" s="531" t="s">
        <v>148</v>
      </c>
      <c r="LN546" s="532"/>
      <c r="LO546" s="532"/>
      <c r="LP546" s="532"/>
      <c r="LQ546" s="532"/>
      <c r="LR546" s="532"/>
      <c r="LS546" s="532"/>
      <c r="LT546" s="533"/>
    </row>
    <row r="547" spans="12:410" ht="15.75" thickBot="1" x14ac:dyDescent="0.3">
      <c r="LM547" s="531"/>
      <c r="LN547" s="532"/>
      <c r="LO547" s="532"/>
      <c r="LP547" s="532"/>
      <c r="LQ547" s="532"/>
      <c r="LR547" s="532"/>
      <c r="LS547" s="532"/>
      <c r="LT547" s="533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OD67">
      <selection activeCell="OP145" sqref="OP145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2019-06-27T07:17:33Z</dcterms:modified>
</cp:coreProperties>
</file>