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D205" i="1" l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C197" i="1" s="1"/>
  <c r="HD183" i="1"/>
  <c r="HD191" i="1" s="1"/>
  <c r="HD199" i="1" s="1"/>
  <c r="HC183" i="1"/>
  <c r="HC191" i="1" s="1"/>
  <c r="HC199" i="1" s="1"/>
  <c r="HD177" i="1"/>
  <c r="HD185" i="1" s="1"/>
  <c r="HC177" i="1"/>
  <c r="HC185" i="1" s="1"/>
  <c r="HC175" i="1"/>
  <c r="HD171" i="1"/>
  <c r="HD179" i="1" s="1"/>
  <c r="HC171" i="1"/>
  <c r="HC179" i="1" s="1"/>
  <c r="HD167" i="1"/>
  <c r="HD165" i="1"/>
  <c r="HD173" i="1" s="1"/>
  <c r="HC165" i="1"/>
  <c r="HC173" i="1" s="1"/>
  <c r="HD163" i="1"/>
  <c r="HD159" i="1"/>
  <c r="HC159" i="1"/>
  <c r="HC167" i="1" s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Y205" i="1"/>
  <c r="IW205" i="1"/>
  <c r="IQ205" i="1"/>
  <c r="IM205" i="1"/>
  <c r="IK205" i="1"/>
  <c r="IE205" i="1"/>
  <c r="IA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W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JI201" i="1"/>
  <c r="IW201" i="1"/>
  <c r="IK201" i="1"/>
  <c r="HY201" i="1"/>
  <c r="HM201" i="1"/>
  <c r="JR199" i="1"/>
  <c r="JO199" i="1"/>
  <c r="JI199" i="1"/>
  <c r="JC199" i="1"/>
  <c r="IW199" i="1"/>
  <c r="IQ199" i="1"/>
  <c r="IK199" i="1"/>
  <c r="IE199" i="1"/>
  <c r="HY199" i="1"/>
  <c r="HS199" i="1"/>
  <c r="HO199" i="1"/>
  <c r="HM199" i="1"/>
  <c r="HG199" i="1"/>
  <c r="JR197" i="1"/>
  <c r="JO197" i="1"/>
  <c r="JI197" i="1"/>
  <c r="JG197" i="1"/>
  <c r="JC197" i="1"/>
  <c r="IY197" i="1"/>
  <c r="IY201" i="1" s="1"/>
  <c r="IW197" i="1"/>
  <c r="IQ197" i="1"/>
  <c r="IK197" i="1"/>
  <c r="IE197" i="1"/>
  <c r="HY197" i="1"/>
  <c r="HS197" i="1"/>
  <c r="HP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X195" i="1"/>
  <c r="IV195" i="1"/>
  <c r="IU195" i="1"/>
  <c r="IT195" i="1"/>
  <c r="IS195" i="1"/>
  <c r="IS205" i="1" s="1"/>
  <c r="IR195" i="1"/>
  <c r="IP195" i="1"/>
  <c r="IO195" i="1"/>
  <c r="IN195" i="1"/>
  <c r="IM195" i="1"/>
  <c r="IL195" i="1"/>
  <c r="IJ195" i="1"/>
  <c r="II195" i="1"/>
  <c r="IH195" i="1"/>
  <c r="IG195" i="1"/>
  <c r="IG205" i="1" s="1"/>
  <c r="IF195" i="1"/>
  <c r="ID195" i="1"/>
  <c r="IC195" i="1"/>
  <c r="IB195" i="1"/>
  <c r="IA195" i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IT193" i="1"/>
  <c r="IH193" i="1"/>
  <c r="HP193" i="1"/>
  <c r="HH193" i="1"/>
  <c r="JR191" i="1"/>
  <c r="JO191" i="1"/>
  <c r="JJ191" i="1"/>
  <c r="JI191" i="1"/>
  <c r="JI203" i="1" s="1"/>
  <c r="JC191" i="1"/>
  <c r="IW191" i="1"/>
  <c r="IV191" i="1"/>
  <c r="IV199" i="1" s="1"/>
  <c r="IT191" i="1"/>
  <c r="IQ191" i="1"/>
  <c r="IL191" i="1"/>
  <c r="IK191" i="1"/>
  <c r="IK203" i="1" s="1"/>
  <c r="IE191" i="1"/>
  <c r="IC191" i="1"/>
  <c r="HY191" i="1"/>
  <c r="HY203" i="1" s="1"/>
  <c r="HX191" i="1"/>
  <c r="HV191" i="1"/>
  <c r="HS191" i="1"/>
  <c r="HM191" i="1"/>
  <c r="HM203" i="1" s="1"/>
  <c r="HG191" i="1"/>
  <c r="HE191" i="1"/>
  <c r="JS189" i="1"/>
  <c r="JS193" i="1" s="1"/>
  <c r="JQ189" i="1"/>
  <c r="JQ197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G189" i="1"/>
  <c r="IF189" i="1"/>
  <c r="IF193" i="1" s="1"/>
  <c r="ID189" i="1"/>
  <c r="IC189" i="1"/>
  <c r="IB189" i="1"/>
  <c r="IB193" i="1" s="1"/>
  <c r="IA189" i="1"/>
  <c r="IA193" i="1" s="1"/>
  <c r="HZ189" i="1"/>
  <c r="HZ197" i="1" s="1"/>
  <c r="HX189" i="1"/>
  <c r="HX193" i="1" s="1"/>
  <c r="HW189" i="1"/>
  <c r="HV189" i="1"/>
  <c r="HV197" i="1" s="1"/>
  <c r="HU189" i="1"/>
  <c r="HT189" i="1"/>
  <c r="HT193" i="1" s="1"/>
  <c r="HR189" i="1"/>
  <c r="HQ189" i="1"/>
  <c r="HP189" i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S187" i="1"/>
  <c r="JL187" i="1"/>
  <c r="JK187" i="1"/>
  <c r="JK197" i="1" s="1"/>
  <c r="JK201" i="1" s="1"/>
  <c r="JJ187" i="1"/>
  <c r="JH187" i="1"/>
  <c r="JG187" i="1"/>
  <c r="JB187" i="1"/>
  <c r="IY187" i="1"/>
  <c r="IV187" i="1"/>
  <c r="IU187" i="1"/>
  <c r="IT187" i="1"/>
  <c r="IR187" i="1"/>
  <c r="IM187" i="1"/>
  <c r="IM197" i="1" s="1"/>
  <c r="IM201" i="1" s="1"/>
  <c r="II187" i="1"/>
  <c r="IH187" i="1"/>
  <c r="ID187" i="1"/>
  <c r="IB187" i="1"/>
  <c r="IA187" i="1"/>
  <c r="IA197" i="1" s="1"/>
  <c r="IA201" i="1" s="1"/>
  <c r="HX187" i="1"/>
  <c r="HW187" i="1"/>
  <c r="HV187" i="1"/>
  <c r="HF187" i="1"/>
  <c r="JS185" i="1"/>
  <c r="JR185" i="1"/>
  <c r="JO185" i="1"/>
  <c r="JM185" i="1"/>
  <c r="JI185" i="1"/>
  <c r="JC185" i="1"/>
  <c r="IY185" i="1"/>
  <c r="IW185" i="1"/>
  <c r="IQ185" i="1"/>
  <c r="IM185" i="1"/>
  <c r="IK185" i="1"/>
  <c r="IE185" i="1"/>
  <c r="HY185" i="1"/>
  <c r="HS185" i="1"/>
  <c r="HQ185" i="1"/>
  <c r="HM185" i="1"/>
  <c r="HG185" i="1"/>
  <c r="JS183" i="1"/>
  <c r="JQ183" i="1"/>
  <c r="JP183" i="1"/>
  <c r="JN183" i="1"/>
  <c r="JN187" i="1" s="1"/>
  <c r="JM183" i="1"/>
  <c r="JM187" i="1" s="1"/>
  <c r="JL183" i="1"/>
  <c r="JK183" i="1"/>
  <c r="JJ183" i="1"/>
  <c r="JH183" i="1"/>
  <c r="JG183" i="1"/>
  <c r="JF183" i="1"/>
  <c r="JE183" i="1"/>
  <c r="JE187" i="1" s="1"/>
  <c r="JE197" i="1" s="1"/>
  <c r="JE201" i="1" s="1"/>
  <c r="JD183" i="1"/>
  <c r="JD197" i="1" s="1"/>
  <c r="JB183" i="1"/>
  <c r="JA183" i="1"/>
  <c r="IZ183" i="1"/>
  <c r="IZ187" i="1" s="1"/>
  <c r="IY183" i="1"/>
  <c r="IX183" i="1"/>
  <c r="IV183" i="1"/>
  <c r="IU183" i="1"/>
  <c r="IT183" i="1"/>
  <c r="IS183" i="1"/>
  <c r="IS187" i="1" s="1"/>
  <c r="IS197" i="1" s="1"/>
  <c r="IS201" i="1" s="1"/>
  <c r="IR183" i="1"/>
  <c r="IR197" i="1" s="1"/>
  <c r="IR201" i="1" s="1"/>
  <c r="IP183" i="1"/>
  <c r="IP187" i="1" s="1"/>
  <c r="IO183" i="1"/>
  <c r="IN183" i="1"/>
  <c r="IM183" i="1"/>
  <c r="IL183" i="1"/>
  <c r="IL187" i="1" s="1"/>
  <c r="IJ183" i="1"/>
  <c r="II183" i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HZ183" i="1"/>
  <c r="HZ191" i="1" s="1"/>
  <c r="HX183" i="1"/>
  <c r="HX197" i="1" s="1"/>
  <c r="HX201" i="1" s="1"/>
  <c r="HW183" i="1"/>
  <c r="HW191" i="1" s="1"/>
  <c r="HV183" i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N191" i="1" s="1"/>
  <c r="HL183" i="1"/>
  <c r="HK183" i="1"/>
  <c r="HJ183" i="1"/>
  <c r="HI183" i="1"/>
  <c r="HI187" i="1" s="1"/>
  <c r="HI197" i="1" s="1"/>
  <c r="HI201" i="1" s="1"/>
  <c r="HH183" i="1"/>
  <c r="HH197" i="1" s="1"/>
  <c r="HF183" i="1"/>
  <c r="HE183" i="1"/>
  <c r="HE187" i="1" s="1"/>
  <c r="JQ181" i="1"/>
  <c r="JL181" i="1"/>
  <c r="JK181" i="1"/>
  <c r="JK191" i="1" s="1"/>
  <c r="JE181" i="1"/>
  <c r="JE191" i="1" s="1"/>
  <c r="JA181" i="1"/>
  <c r="IS181" i="1"/>
  <c r="IS191" i="1" s="1"/>
  <c r="IO181" i="1"/>
  <c r="IJ181" i="1"/>
  <c r="IF181" i="1"/>
  <c r="IC181" i="1"/>
  <c r="HU181" i="1"/>
  <c r="HU191" i="1" s="1"/>
  <c r="HP181" i="1"/>
  <c r="HO181" i="1"/>
  <c r="HO191" i="1" s="1"/>
  <c r="HI181" i="1"/>
  <c r="HI191" i="1" s="1"/>
  <c r="HE181" i="1"/>
  <c r="JR179" i="1"/>
  <c r="JP179" i="1"/>
  <c r="JO179" i="1"/>
  <c r="JI179" i="1"/>
  <c r="JC179" i="1"/>
  <c r="JB179" i="1"/>
  <c r="IW179" i="1"/>
  <c r="IS179" i="1"/>
  <c r="IR179" i="1"/>
  <c r="IQ179" i="1"/>
  <c r="IN179" i="1"/>
  <c r="IK179" i="1"/>
  <c r="IE179" i="1"/>
  <c r="ID179" i="1"/>
  <c r="HY179" i="1"/>
  <c r="HT179" i="1"/>
  <c r="HS179" i="1"/>
  <c r="HM179" i="1"/>
  <c r="HG179" i="1"/>
  <c r="HF179" i="1"/>
  <c r="JS177" i="1"/>
  <c r="JS181" i="1" s="1"/>
  <c r="JQ177" i="1"/>
  <c r="JP177" i="1"/>
  <c r="JP185" i="1" s="1"/>
  <c r="JN177" i="1"/>
  <c r="JM177" i="1"/>
  <c r="JM181" i="1" s="1"/>
  <c r="JL177" i="1"/>
  <c r="JL185" i="1" s="1"/>
  <c r="JK177" i="1"/>
  <c r="JJ177" i="1"/>
  <c r="JH177" i="1"/>
  <c r="JG177" i="1"/>
  <c r="JG185" i="1" s="1"/>
  <c r="JF177" i="1"/>
  <c r="JE177" i="1"/>
  <c r="JD177" i="1"/>
  <c r="JB177" i="1"/>
  <c r="JA177" i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J185" i="1" s="1"/>
  <c r="II177" i="1"/>
  <c r="IH177" i="1"/>
  <c r="IG177" i="1"/>
  <c r="IG181" i="1" s="1"/>
  <c r="IG191" i="1" s="1"/>
  <c r="IF177" i="1"/>
  <c r="IF185" i="1" s="1"/>
  <c r="ID177" i="1"/>
  <c r="IC177" i="1"/>
  <c r="IB177" i="1"/>
  <c r="IA177" i="1"/>
  <c r="IA181" i="1" s="1"/>
  <c r="IA191" i="1" s="1"/>
  <c r="HZ177" i="1"/>
  <c r="HX177" i="1"/>
  <c r="HW177" i="1"/>
  <c r="HV177" i="1"/>
  <c r="HU177" i="1"/>
  <c r="HT177" i="1"/>
  <c r="HT185" i="1" s="1"/>
  <c r="HR177" i="1"/>
  <c r="HQ177" i="1"/>
  <c r="HQ181" i="1" s="1"/>
  <c r="HP177" i="1"/>
  <c r="HP185" i="1" s="1"/>
  <c r="HO177" i="1"/>
  <c r="HN177" i="1"/>
  <c r="HL177" i="1"/>
  <c r="HL181" i="1" s="1"/>
  <c r="HK177" i="1"/>
  <c r="HK185" i="1" s="1"/>
  <c r="HJ177" i="1"/>
  <c r="HI177" i="1"/>
  <c r="HH177" i="1"/>
  <c r="HF177" i="1"/>
  <c r="HE177" i="1"/>
  <c r="JQ175" i="1"/>
  <c r="JP175" i="1"/>
  <c r="JM175" i="1"/>
  <c r="JL175" i="1"/>
  <c r="JH175" i="1"/>
  <c r="JE175" i="1"/>
  <c r="JE185" i="1" s="1"/>
  <c r="JD175" i="1"/>
  <c r="JA175" i="1"/>
  <c r="IZ175" i="1"/>
  <c r="IV175" i="1"/>
  <c r="IS175" i="1"/>
  <c r="IS185" i="1" s="1"/>
  <c r="IR175" i="1"/>
  <c r="IO175" i="1"/>
  <c r="IN175" i="1"/>
  <c r="IJ175" i="1"/>
  <c r="IG175" i="1"/>
  <c r="IG185" i="1" s="1"/>
  <c r="IF175" i="1"/>
  <c r="IC175" i="1"/>
  <c r="IB175" i="1"/>
  <c r="HX175" i="1"/>
  <c r="HU175" i="1"/>
  <c r="HU185" i="1" s="1"/>
  <c r="HT175" i="1"/>
  <c r="HQ175" i="1"/>
  <c r="HP175" i="1"/>
  <c r="HL175" i="1"/>
  <c r="HI175" i="1"/>
  <c r="HI185" i="1" s="1"/>
  <c r="HH175" i="1"/>
  <c r="HE175" i="1"/>
  <c r="JR173" i="1"/>
  <c r="JO173" i="1"/>
  <c r="JN173" i="1"/>
  <c r="JI173" i="1"/>
  <c r="JF173" i="1"/>
  <c r="JC173" i="1"/>
  <c r="JB173" i="1"/>
  <c r="IW173" i="1"/>
  <c r="IT173" i="1"/>
  <c r="IQ173" i="1"/>
  <c r="IK173" i="1"/>
  <c r="IE173" i="1"/>
  <c r="HY173" i="1"/>
  <c r="HS173" i="1"/>
  <c r="HR173" i="1"/>
  <c r="HM173" i="1"/>
  <c r="HJ173" i="1"/>
  <c r="HG173" i="1"/>
  <c r="HF173" i="1"/>
  <c r="JS171" i="1"/>
  <c r="JQ171" i="1"/>
  <c r="JP171" i="1"/>
  <c r="JN171" i="1"/>
  <c r="JM171" i="1"/>
  <c r="JL171" i="1"/>
  <c r="JK171" i="1"/>
  <c r="JK175" i="1" s="1"/>
  <c r="JK185" i="1" s="1"/>
  <c r="JJ171" i="1"/>
  <c r="JH171" i="1"/>
  <c r="JG171" i="1"/>
  <c r="JF171" i="1"/>
  <c r="JF175" i="1" s="1"/>
  <c r="JE171" i="1"/>
  <c r="JD171" i="1"/>
  <c r="JB171" i="1"/>
  <c r="JB175" i="1" s="1"/>
  <c r="JA171" i="1"/>
  <c r="JA179" i="1" s="1"/>
  <c r="IZ171" i="1"/>
  <c r="IY171" i="1"/>
  <c r="IY175" i="1" s="1"/>
  <c r="IX171" i="1"/>
  <c r="IX175" i="1" s="1"/>
  <c r="IV171" i="1"/>
  <c r="IV179" i="1" s="1"/>
  <c r="IU171" i="1"/>
  <c r="IT171" i="1"/>
  <c r="IS171" i="1"/>
  <c r="IR171" i="1"/>
  <c r="IP171" i="1"/>
  <c r="IO171" i="1"/>
  <c r="IO185" i="1" s="1"/>
  <c r="IN171" i="1"/>
  <c r="IM171" i="1"/>
  <c r="IM175" i="1" s="1"/>
  <c r="IL171" i="1"/>
  <c r="IJ171" i="1"/>
  <c r="II171" i="1"/>
  <c r="IH171" i="1"/>
  <c r="IH175" i="1" s="1"/>
  <c r="IG171" i="1"/>
  <c r="IF171" i="1"/>
  <c r="IF179" i="1" s="1"/>
  <c r="ID171" i="1"/>
  <c r="ID175" i="1" s="1"/>
  <c r="IC171" i="1"/>
  <c r="IC185" i="1" s="1"/>
  <c r="IB171" i="1"/>
  <c r="IB179" i="1" s="1"/>
  <c r="IA171" i="1"/>
  <c r="IA175" i="1" s="1"/>
  <c r="IA185" i="1" s="1"/>
  <c r="HZ171" i="1"/>
  <c r="HZ175" i="1" s="1"/>
  <c r="HX171" i="1"/>
  <c r="HW171" i="1"/>
  <c r="HV171" i="1"/>
  <c r="HU171" i="1"/>
  <c r="HT171" i="1"/>
  <c r="HR171" i="1"/>
  <c r="HQ171" i="1"/>
  <c r="HP171" i="1"/>
  <c r="HO171" i="1"/>
  <c r="HO175" i="1" s="1"/>
  <c r="HO185" i="1" s="1"/>
  <c r="HN171" i="1"/>
  <c r="HL171" i="1"/>
  <c r="HK171" i="1"/>
  <c r="HJ171" i="1"/>
  <c r="HJ175" i="1" s="1"/>
  <c r="HI171" i="1"/>
  <c r="HH171" i="1"/>
  <c r="HF171" i="1"/>
  <c r="HF175" i="1" s="1"/>
  <c r="HE171" i="1"/>
  <c r="HE179" i="1" s="1"/>
  <c r="JS169" i="1"/>
  <c r="JP169" i="1"/>
  <c r="JK169" i="1"/>
  <c r="JK179" i="1" s="1"/>
  <c r="JG169" i="1"/>
  <c r="IZ169" i="1"/>
  <c r="IY169" i="1"/>
  <c r="IY179" i="1" s="1"/>
  <c r="IU169" i="1"/>
  <c r="IR169" i="1"/>
  <c r="IM169" i="1"/>
  <c r="IM179" i="1" s="1"/>
  <c r="IJ169" i="1"/>
  <c r="II169" i="1"/>
  <c r="IB169" i="1"/>
  <c r="IA169" i="1"/>
  <c r="IA179" i="1" s="1"/>
  <c r="HW169" i="1"/>
  <c r="HT169" i="1"/>
  <c r="HO169" i="1"/>
  <c r="HO179" i="1" s="1"/>
  <c r="HK169" i="1"/>
  <c r="JR167" i="1"/>
  <c r="JP167" i="1"/>
  <c r="JO167" i="1"/>
  <c r="JK167" i="1"/>
  <c r="JI167" i="1"/>
  <c r="JC167" i="1"/>
  <c r="IZ167" i="1"/>
  <c r="IW167" i="1"/>
  <c r="IU167" i="1"/>
  <c r="IQ167" i="1"/>
  <c r="IK167" i="1"/>
  <c r="IJ167" i="1"/>
  <c r="IE167" i="1"/>
  <c r="HY167" i="1"/>
  <c r="HT167" i="1"/>
  <c r="HS167" i="1"/>
  <c r="HO167" i="1"/>
  <c r="HM167" i="1"/>
  <c r="HG167" i="1"/>
  <c r="JS165" i="1"/>
  <c r="JQ165" i="1"/>
  <c r="JQ169" i="1" s="1"/>
  <c r="JP165" i="1"/>
  <c r="JN165" i="1"/>
  <c r="JN169" i="1" s="1"/>
  <c r="JM165" i="1"/>
  <c r="JM169" i="1" s="1"/>
  <c r="JL165" i="1"/>
  <c r="JL173" i="1" s="1"/>
  <c r="JK165" i="1"/>
  <c r="JJ165" i="1"/>
  <c r="JJ169" i="1" s="1"/>
  <c r="JH165" i="1"/>
  <c r="JH173" i="1" s="1"/>
  <c r="JG165" i="1"/>
  <c r="JG173" i="1" s="1"/>
  <c r="JF165" i="1"/>
  <c r="JF169" i="1" s="1"/>
  <c r="JE165" i="1"/>
  <c r="JE169" i="1" s="1"/>
  <c r="JE179" i="1" s="1"/>
  <c r="JD165" i="1"/>
  <c r="JD173" i="1" s="1"/>
  <c r="JB165" i="1"/>
  <c r="JB169" i="1" s="1"/>
  <c r="JA165" i="1"/>
  <c r="JA169" i="1" s="1"/>
  <c r="IZ165" i="1"/>
  <c r="IY165" i="1"/>
  <c r="IX165" i="1"/>
  <c r="IX169" i="1" s="1"/>
  <c r="IV165" i="1"/>
  <c r="IU165" i="1"/>
  <c r="IU173" i="1" s="1"/>
  <c r="IT165" i="1"/>
  <c r="IT169" i="1" s="1"/>
  <c r="IS165" i="1"/>
  <c r="IS169" i="1" s="1"/>
  <c r="IR165" i="1"/>
  <c r="IP165" i="1"/>
  <c r="IP169" i="1" s="1"/>
  <c r="IO165" i="1"/>
  <c r="IO169" i="1" s="1"/>
  <c r="IN165" i="1"/>
  <c r="IM165" i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A165" i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R165" i="1"/>
  <c r="HR169" i="1" s="1"/>
  <c r="HQ165" i="1"/>
  <c r="HQ169" i="1" s="1"/>
  <c r="HP165" i="1"/>
  <c r="HP173" i="1" s="1"/>
  <c r="HO165" i="1"/>
  <c r="HN165" i="1"/>
  <c r="HN169" i="1" s="1"/>
  <c r="HL165" i="1"/>
  <c r="HL173" i="1" s="1"/>
  <c r="HK165" i="1"/>
  <c r="HK173" i="1" s="1"/>
  <c r="HJ165" i="1"/>
  <c r="HJ169" i="1" s="1"/>
  <c r="HI165" i="1"/>
  <c r="HI169" i="1" s="1"/>
  <c r="HI179" i="1" s="1"/>
  <c r="HH165" i="1"/>
  <c r="HH173" i="1" s="1"/>
  <c r="HF165" i="1"/>
  <c r="HF169" i="1" s="1"/>
  <c r="HE165" i="1"/>
  <c r="HE169" i="1" s="1"/>
  <c r="JN163" i="1"/>
  <c r="JK163" i="1"/>
  <c r="JK173" i="1" s="1"/>
  <c r="JJ163" i="1"/>
  <c r="JF163" i="1"/>
  <c r="JB163" i="1"/>
  <c r="IY163" i="1"/>
  <c r="IY173" i="1" s="1"/>
  <c r="IX163" i="1"/>
  <c r="IU163" i="1"/>
  <c r="IT163" i="1"/>
  <c r="IP163" i="1"/>
  <c r="IM163" i="1"/>
  <c r="IM173" i="1" s="1"/>
  <c r="IL163" i="1"/>
  <c r="II163" i="1"/>
  <c r="IH163" i="1"/>
  <c r="ID163" i="1"/>
  <c r="HZ163" i="1"/>
  <c r="HW163" i="1"/>
  <c r="HV163" i="1"/>
  <c r="HR163" i="1"/>
  <c r="HO163" i="1"/>
  <c r="HO173" i="1" s="1"/>
  <c r="HN163" i="1"/>
  <c r="HJ163" i="1"/>
  <c r="HF163" i="1"/>
  <c r="JR161" i="1"/>
  <c r="JP161" i="1"/>
  <c r="JO161" i="1"/>
  <c r="JL161" i="1"/>
  <c r="JI161" i="1"/>
  <c r="JH161" i="1"/>
  <c r="JG161" i="1"/>
  <c r="JC161" i="1"/>
  <c r="IZ161" i="1"/>
  <c r="IW161" i="1"/>
  <c r="IV161" i="1"/>
  <c r="IR161" i="1"/>
  <c r="IQ161" i="1"/>
  <c r="IN161" i="1"/>
  <c r="IK161" i="1"/>
  <c r="IJ161" i="1"/>
  <c r="II161" i="1"/>
  <c r="IE161" i="1"/>
  <c r="IB161" i="1"/>
  <c r="HY161" i="1"/>
  <c r="HX161" i="1"/>
  <c r="HT161" i="1"/>
  <c r="HS161" i="1"/>
  <c r="HP161" i="1"/>
  <c r="HM161" i="1"/>
  <c r="HL161" i="1"/>
  <c r="HK161" i="1"/>
  <c r="HG161" i="1"/>
  <c r="JS159" i="1"/>
  <c r="JQ159" i="1"/>
  <c r="JQ163" i="1" s="1"/>
  <c r="JP159" i="1"/>
  <c r="JP163" i="1" s="1"/>
  <c r="JN159" i="1"/>
  <c r="JM159" i="1"/>
  <c r="JM167" i="1" s="1"/>
  <c r="JL159" i="1"/>
  <c r="JL163" i="1" s="1"/>
  <c r="JK159" i="1"/>
  <c r="JJ159" i="1"/>
  <c r="JI159" i="1"/>
  <c r="JI163" i="1" s="1"/>
  <c r="JH159" i="1"/>
  <c r="JH163" i="1" s="1"/>
  <c r="JG159" i="1"/>
  <c r="JG163" i="1" s="1"/>
  <c r="JF159" i="1"/>
  <c r="JE159" i="1"/>
  <c r="JE163" i="1" s="1"/>
  <c r="JE173" i="1" s="1"/>
  <c r="JD159" i="1"/>
  <c r="JD163" i="1" s="1"/>
  <c r="JB159" i="1"/>
  <c r="JA159" i="1"/>
  <c r="JA163" i="1" s="1"/>
  <c r="IZ159" i="1"/>
  <c r="IZ163" i="1" s="1"/>
  <c r="IY159" i="1"/>
  <c r="IX159" i="1"/>
  <c r="IW159" i="1"/>
  <c r="IW165" i="1" s="1"/>
  <c r="IV159" i="1"/>
  <c r="IV163" i="1" s="1"/>
  <c r="IU159" i="1"/>
  <c r="IT159" i="1"/>
  <c r="IS159" i="1"/>
  <c r="IS163" i="1" s="1"/>
  <c r="IS173" i="1" s="1"/>
  <c r="IR159" i="1"/>
  <c r="IR163" i="1" s="1"/>
  <c r="IP159" i="1"/>
  <c r="IO159" i="1"/>
  <c r="IO173" i="1" s="1"/>
  <c r="IN159" i="1"/>
  <c r="IN163" i="1" s="1"/>
  <c r="IM159" i="1"/>
  <c r="IL159" i="1"/>
  <c r="IK159" i="1"/>
  <c r="IK165" i="1" s="1"/>
  <c r="IJ159" i="1"/>
  <c r="IJ163" i="1" s="1"/>
  <c r="II159" i="1"/>
  <c r="IH159" i="1"/>
  <c r="IG159" i="1"/>
  <c r="IG163" i="1" s="1"/>
  <c r="IG173" i="1" s="1"/>
  <c r="IF159" i="1"/>
  <c r="IF163" i="1" s="1"/>
  <c r="ID159" i="1"/>
  <c r="IC159" i="1"/>
  <c r="IC167" i="1" s="1"/>
  <c r="IB159" i="1"/>
  <c r="IB163" i="1" s="1"/>
  <c r="IA159" i="1"/>
  <c r="IA163" i="1" s="1"/>
  <c r="IA173" i="1" s="1"/>
  <c r="HZ159" i="1"/>
  <c r="HY159" i="1"/>
  <c r="HY165" i="1" s="1"/>
  <c r="HX159" i="1"/>
  <c r="HX163" i="1" s="1"/>
  <c r="HW159" i="1"/>
  <c r="HW167" i="1" s="1"/>
  <c r="HV159" i="1"/>
  <c r="HU159" i="1"/>
  <c r="HU163" i="1" s="1"/>
  <c r="HU173" i="1" s="1"/>
  <c r="HT159" i="1"/>
  <c r="HT163" i="1" s="1"/>
  <c r="HR159" i="1"/>
  <c r="HQ159" i="1"/>
  <c r="HQ167" i="1" s="1"/>
  <c r="HP159" i="1"/>
  <c r="HP163" i="1" s="1"/>
  <c r="HO159" i="1"/>
  <c r="HN159" i="1"/>
  <c r="HM159" i="1"/>
  <c r="HM163" i="1" s="1"/>
  <c r="HL159" i="1"/>
  <c r="HL163" i="1" s="1"/>
  <c r="HK159" i="1"/>
  <c r="HK163" i="1" s="1"/>
  <c r="HJ159" i="1"/>
  <c r="HI159" i="1"/>
  <c r="HI163" i="1" s="1"/>
  <c r="HI173" i="1" s="1"/>
  <c r="HH159" i="1"/>
  <c r="HH163" i="1" s="1"/>
  <c r="HF159" i="1"/>
  <c r="HE159" i="1"/>
  <c r="HE163" i="1" s="1"/>
  <c r="JQ157" i="1"/>
  <c r="JP157" i="1"/>
  <c r="JL157" i="1"/>
  <c r="JH157" i="1"/>
  <c r="JA157" i="1"/>
  <c r="IZ157" i="1"/>
  <c r="IV157" i="1"/>
  <c r="IU157" i="1"/>
  <c r="IR157" i="1"/>
  <c r="IQ157" i="1"/>
  <c r="IN157" i="1"/>
  <c r="IM157" i="1"/>
  <c r="IM167" i="1" s="1"/>
  <c r="IJ157" i="1"/>
  <c r="II157" i="1"/>
  <c r="IF157" i="1"/>
  <c r="IE157" i="1"/>
  <c r="IB157" i="1"/>
  <c r="IA157" i="1"/>
  <c r="IA167" i="1" s="1"/>
  <c r="HX157" i="1"/>
  <c r="HW157" i="1"/>
  <c r="HT157" i="1"/>
  <c r="HS157" i="1"/>
  <c r="HP157" i="1"/>
  <c r="HO157" i="1"/>
  <c r="HL157" i="1"/>
  <c r="HK157" i="1"/>
  <c r="HH157" i="1"/>
  <c r="HG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O153" i="1"/>
  <c r="JO157" i="1" s="1"/>
  <c r="JN153" i="1"/>
  <c r="JN161" i="1" s="1"/>
  <c r="JM153" i="1"/>
  <c r="JM161" i="1" s="1"/>
  <c r="JL153" i="1"/>
  <c r="JK153" i="1"/>
  <c r="JK157" i="1" s="1"/>
  <c r="JJ153" i="1"/>
  <c r="JJ161" i="1" s="1"/>
  <c r="JI153" i="1"/>
  <c r="JI157" i="1" s="1"/>
  <c r="JH153" i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Y153" i="1"/>
  <c r="IY157" i="1" s="1"/>
  <c r="IY167" i="1" s="1"/>
  <c r="IX153" i="1"/>
  <c r="IX157" i="1" s="1"/>
  <c r="IW153" i="1"/>
  <c r="IW157" i="1" s="1"/>
  <c r="IV153" i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M153" i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A153" i="1"/>
  <c r="HZ153" i="1"/>
  <c r="HZ157" i="1" s="1"/>
  <c r="HY153" i="1"/>
  <c r="HY157" i="1" s="1"/>
  <c r="HX153" i="1"/>
  <c r="HW153" i="1"/>
  <c r="HW161" i="1" s="1"/>
  <c r="HV153" i="1"/>
  <c r="HV157" i="1" s="1"/>
  <c r="HU153" i="1"/>
  <c r="HU157" i="1" s="1"/>
  <c r="HU167" i="1" s="1"/>
  <c r="HT153" i="1"/>
  <c r="HS153" i="1"/>
  <c r="HS159" i="1" s="1"/>
  <c r="HR153" i="1"/>
  <c r="HR161" i="1" s="1"/>
  <c r="HQ153" i="1"/>
  <c r="HQ161" i="1" s="1"/>
  <c r="HP153" i="1"/>
  <c r="HO153" i="1"/>
  <c r="HN153" i="1"/>
  <c r="HN161" i="1" s="1"/>
  <c r="HM153" i="1"/>
  <c r="HM157" i="1" s="1"/>
  <c r="HL153" i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IL129" i="1"/>
  <c r="IK129" i="1"/>
  <c r="IJ129" i="1"/>
  <c r="IL125" i="1"/>
  <c r="IK125" i="1"/>
  <c r="IJ125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C205" i="1" l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71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F199" i="1" s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F199" i="1" s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HH199" i="1" s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D199" i="1" s="1"/>
  <c r="IH185" i="1"/>
  <c r="IH181" i="1"/>
  <c r="IL185" i="1"/>
  <c r="IL199" i="1" s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K199" i="1" s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IC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W201" i="1" l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FM205" i="1"/>
  <c r="FG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GZ199" i="1"/>
  <c r="GW199" i="1"/>
  <c r="GQ199" i="1"/>
  <c r="GK199" i="1"/>
  <c r="GE199" i="1"/>
  <c r="FY199" i="1"/>
  <c r="FS199" i="1"/>
  <c r="FM199" i="1"/>
  <c r="FG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GZ191" i="1"/>
  <c r="GZ203" i="1" s="1"/>
  <c r="GW191" i="1"/>
  <c r="GQ191" i="1"/>
  <c r="GK191" i="1"/>
  <c r="GE191" i="1"/>
  <c r="FY191" i="1"/>
  <c r="FS191" i="1"/>
  <c r="FM191" i="1"/>
  <c r="FG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GZ185" i="1"/>
  <c r="GW185" i="1"/>
  <c r="GQ185" i="1"/>
  <c r="GK185" i="1"/>
  <c r="GE185" i="1"/>
  <c r="FY185" i="1"/>
  <c r="FS185" i="1"/>
  <c r="FM185" i="1"/>
  <c r="FG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GZ179" i="1"/>
  <c r="GW179" i="1"/>
  <c r="GQ179" i="1"/>
  <c r="GK179" i="1"/>
  <c r="GE179" i="1"/>
  <c r="FY179" i="1"/>
  <c r="FS179" i="1"/>
  <c r="FM179" i="1"/>
  <c r="FG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GZ173" i="1"/>
  <c r="GW173" i="1"/>
  <c r="GQ173" i="1"/>
  <c r="GK173" i="1"/>
  <c r="GE173" i="1"/>
  <c r="FY173" i="1"/>
  <c r="FS173" i="1"/>
  <c r="FM173" i="1"/>
  <c r="FG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GZ167" i="1"/>
  <c r="GW167" i="1"/>
  <c r="GQ167" i="1"/>
  <c r="GK167" i="1"/>
  <c r="GE167" i="1"/>
  <c r="FY167" i="1"/>
  <c r="FS167" i="1"/>
  <c r="FM167" i="1"/>
  <c r="FG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GZ161" i="1"/>
  <c r="GW161" i="1"/>
  <c r="GQ161" i="1"/>
  <c r="GK161" i="1"/>
  <c r="GE161" i="1"/>
  <c r="FY161" i="1"/>
  <c r="FS161" i="1"/>
  <c r="FM161" i="1"/>
  <c r="FG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GZ114" i="1"/>
  <c r="GW114" i="1"/>
  <c r="GQ114" i="1"/>
  <c r="GK114" i="1"/>
  <c r="GE114" i="1"/>
  <c r="FY114" i="1"/>
  <c r="FS114" i="1"/>
  <c r="FM114" i="1"/>
  <c r="FG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GZ106" i="1"/>
  <c r="GW106" i="1"/>
  <c r="GQ106" i="1"/>
  <c r="GK106" i="1"/>
  <c r="GE106" i="1"/>
  <c r="FY106" i="1"/>
  <c r="FS106" i="1"/>
  <c r="FM106" i="1"/>
  <c r="FG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GZ100" i="1"/>
  <c r="GW100" i="1"/>
  <c r="GQ100" i="1"/>
  <c r="GK100" i="1"/>
  <c r="GE100" i="1"/>
  <c r="FY100" i="1"/>
  <c r="FS100" i="1"/>
  <c r="FM100" i="1"/>
  <c r="FG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GZ94" i="1"/>
  <c r="GW94" i="1"/>
  <c r="GQ94" i="1"/>
  <c r="GK94" i="1"/>
  <c r="GE94" i="1"/>
  <c r="FY94" i="1"/>
  <c r="FS94" i="1"/>
  <c r="FM94" i="1"/>
  <c r="FG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GZ88" i="1"/>
  <c r="GW88" i="1"/>
  <c r="GQ88" i="1"/>
  <c r="GK88" i="1"/>
  <c r="GE88" i="1"/>
  <c r="FY88" i="1"/>
  <c r="FS88" i="1"/>
  <c r="FM88" i="1"/>
  <c r="FG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GZ82" i="1"/>
  <c r="GW82" i="1"/>
  <c r="GQ82" i="1"/>
  <c r="GK82" i="1"/>
  <c r="GE82" i="1"/>
  <c r="FY82" i="1"/>
  <c r="FS82" i="1"/>
  <c r="FM82" i="1"/>
  <c r="FG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GZ76" i="1"/>
  <c r="GW76" i="1"/>
  <c r="GQ76" i="1"/>
  <c r="GK76" i="1"/>
  <c r="GE76" i="1"/>
  <c r="FY76" i="1"/>
  <c r="FS76" i="1"/>
  <c r="FM76" i="1"/>
  <c r="FG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195" i="1" l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FS40" i="1"/>
  <c r="GY197" i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V167" i="1"/>
  <c r="GT167" i="1"/>
  <c r="GD197" i="1"/>
  <c r="GD201" i="1" s="1"/>
  <c r="FG159" i="1"/>
  <c r="FG165" i="1" s="1"/>
  <c r="FG169" i="1" s="1"/>
  <c r="FK167" i="1"/>
  <c r="IW72" i="1"/>
  <c r="GQ159" i="1"/>
  <c r="GQ165" i="1" s="1"/>
  <c r="GQ169" i="1" s="1"/>
  <c r="GU167" i="1"/>
  <c r="FJ167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FF161" i="1"/>
  <c r="FF157" i="1"/>
  <c r="JL76" i="1"/>
  <c r="JL72" i="1"/>
  <c r="GI173" i="1"/>
  <c r="FK181" i="1"/>
  <c r="FK185" i="1"/>
  <c r="FP185" i="1"/>
  <c r="GN179" i="1"/>
  <c r="GX179" i="1"/>
  <c r="FV157" i="1"/>
  <c r="GQ203" i="1"/>
  <c r="IK22" i="1"/>
  <c r="IK37" i="1"/>
  <c r="GL157" i="1"/>
  <c r="FW167" i="1"/>
  <c r="FW163" i="1"/>
  <c r="FT173" i="1"/>
  <c r="FX173" i="1"/>
  <c r="GV173" i="1"/>
  <c r="FF191" i="1"/>
  <c r="GX191" i="1"/>
  <c r="FE167" i="1"/>
  <c r="FQ167" i="1"/>
  <c r="GC167" i="1"/>
  <c r="GO167" i="1"/>
  <c r="FH173" i="1"/>
  <c r="GF173" i="1"/>
  <c r="GJ173" i="1"/>
  <c r="GO185" i="1"/>
  <c r="GY191" i="1"/>
  <c r="GY205" i="1" s="1"/>
  <c r="FG203" i="1"/>
  <c r="GF100" i="1"/>
  <c r="FS129" i="1"/>
  <c r="HQ72" i="1"/>
  <c r="FL167" i="1"/>
  <c r="FP167" i="1"/>
  <c r="GJ167" i="1"/>
  <c r="GN167" i="1"/>
  <c r="GL167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GF72" i="1"/>
  <c r="FX82" i="1"/>
  <c r="GZ74" i="1"/>
  <c r="GB88" i="1"/>
  <c r="GM108" i="1"/>
  <c r="GM114" i="1"/>
  <c r="FQ185" i="1"/>
  <c r="FQ181" i="1"/>
  <c r="FV185" i="1"/>
  <c r="FV181" i="1"/>
  <c r="GT185" i="1"/>
  <c r="GT181" i="1"/>
  <c r="GW203" i="1"/>
  <c r="GW201" i="1"/>
  <c r="GF88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GO88" i="1"/>
  <c r="FR9" i="1"/>
  <c r="FT27" i="1"/>
  <c r="FS31" i="1"/>
  <c r="FG72" i="1"/>
  <c r="FX72" i="1"/>
  <c r="FH82" i="1"/>
  <c r="FL82" i="1"/>
  <c r="GE74" i="1"/>
  <c r="GE78" i="1" s="1"/>
  <c r="HA96" i="1"/>
  <c r="FX100" i="1"/>
  <c r="FO114" i="1"/>
  <c r="GT169" i="1"/>
  <c r="GT173" i="1"/>
  <c r="FE185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FJ157" i="1"/>
  <c r="FZ157" i="1"/>
  <c r="GP157" i="1"/>
  <c r="FR167" i="1"/>
  <c r="GP167" i="1"/>
  <c r="FP175" i="1"/>
  <c r="FN181" i="1"/>
  <c r="FV191" i="1"/>
  <c r="FW191" i="1"/>
  <c r="GE203" i="1"/>
  <c r="FP88" i="1"/>
  <c r="HP72" i="1"/>
  <c r="IV72" i="1"/>
  <c r="JQ82" i="1"/>
  <c r="ED167" i="1"/>
  <c r="FN157" i="1"/>
  <c r="GD157" i="1"/>
  <c r="GT157" i="1"/>
  <c r="FK163" i="1"/>
  <c r="FN167" i="1"/>
  <c r="GH167" i="1"/>
  <c r="GV169" i="1"/>
  <c r="FH179" i="1"/>
  <c r="FQ179" i="1"/>
  <c r="GT179" i="1"/>
  <c r="FQ175" i="1"/>
  <c r="GN175" i="1"/>
  <c r="GT175" i="1"/>
  <c r="GC185" i="1"/>
  <c r="FE181" i="1"/>
  <c r="FR191" i="1"/>
  <c r="FW197" i="1"/>
  <c r="FW201" i="1" s="1"/>
  <c r="GL191" i="1"/>
  <c r="FR187" i="1"/>
  <c r="FL191" i="1"/>
  <c r="GM193" i="1"/>
  <c r="GK203" i="1"/>
  <c r="FY118" i="1"/>
  <c r="JI74" i="1"/>
  <c r="JI80" i="1" s="1"/>
  <c r="JI84" i="1" s="1"/>
  <c r="ID100" i="1"/>
  <c r="IN100" i="1"/>
  <c r="EB169" i="1"/>
  <c r="FR157" i="1"/>
  <c r="GH157" i="1"/>
  <c r="GX157" i="1"/>
  <c r="FH167" i="1"/>
  <c r="FT167" i="1"/>
  <c r="GF167" i="1"/>
  <c r="GR167" i="1"/>
  <c r="GU163" i="1"/>
  <c r="FP173" i="1"/>
  <c r="GN173" i="1"/>
  <c r="GP179" i="1"/>
  <c r="GX175" i="1"/>
  <c r="FF185" i="1"/>
  <c r="GI191" i="1"/>
  <c r="GX185" i="1"/>
  <c r="GL179" i="1"/>
  <c r="FF181" i="1"/>
  <c r="GL181" i="1"/>
  <c r="GU181" i="1"/>
  <c r="GH191" i="1"/>
  <c r="FW187" i="1"/>
  <c r="GY187" i="1"/>
  <c r="GC191" i="1"/>
  <c r="GR191" i="1"/>
  <c r="FO193" i="1"/>
  <c r="GZ165" i="1"/>
  <c r="GZ163" i="1"/>
  <c r="FG171" i="1"/>
  <c r="FH161" i="1"/>
  <c r="FP161" i="1"/>
  <c r="FX161" i="1"/>
  <c r="GF161" i="1"/>
  <c r="GR161" i="1"/>
  <c r="FJ169" i="1"/>
  <c r="FJ173" i="1"/>
  <c r="FR169" i="1"/>
  <c r="FR173" i="1"/>
  <c r="FV169" i="1"/>
  <c r="FV173" i="1"/>
  <c r="FZ169" i="1"/>
  <c r="FZ173" i="1"/>
  <c r="FX167" i="1"/>
  <c r="GB167" i="1"/>
  <c r="GV167" i="1"/>
  <c r="HA167" i="1"/>
  <c r="FK157" i="1"/>
  <c r="FW157" i="1"/>
  <c r="GI157" i="1"/>
  <c r="GU157" i="1"/>
  <c r="GY157" i="1"/>
  <c r="FE161" i="1"/>
  <c r="FQ161" i="1"/>
  <c r="GC161" i="1"/>
  <c r="GO161" i="1"/>
  <c r="HA161" i="1"/>
  <c r="FH163" i="1"/>
  <c r="FT163" i="1"/>
  <c r="GF163" i="1"/>
  <c r="GR163" i="1"/>
  <c r="FK173" i="1"/>
  <c r="FW173" i="1"/>
  <c r="FW169" i="1"/>
  <c r="GU173" i="1"/>
  <c r="FF167" i="1"/>
  <c r="GD167" i="1"/>
  <c r="FH169" i="1"/>
  <c r="GJ169" i="1"/>
  <c r="FR179" i="1"/>
  <c r="FV175" i="1"/>
  <c r="FV179" i="1"/>
  <c r="GF179" i="1"/>
  <c r="GF175" i="1"/>
  <c r="GJ179" i="1"/>
  <c r="GJ175" i="1"/>
  <c r="FH175" i="1"/>
  <c r="FJ185" i="1"/>
  <c r="GH185" i="1"/>
  <c r="FJ179" i="1"/>
  <c r="FX179" i="1"/>
  <c r="GV179" i="1"/>
  <c r="GN187" i="1"/>
  <c r="GN191" i="1"/>
  <c r="FL161" i="1"/>
  <c r="FT161" i="1"/>
  <c r="GB161" i="1"/>
  <c r="GJ161" i="1"/>
  <c r="GN161" i="1"/>
  <c r="GV161" i="1"/>
  <c r="FF169" i="1"/>
  <c r="FF173" i="1"/>
  <c r="FE191" i="1"/>
  <c r="FE187" i="1"/>
  <c r="FL157" i="1"/>
  <c r="FP157" i="1"/>
  <c r="GJ157" i="1"/>
  <c r="GN157" i="1"/>
  <c r="GZ157" i="1"/>
  <c r="FV161" i="1"/>
  <c r="FZ161" i="1"/>
  <c r="GT161" i="1"/>
  <c r="GX161" i="1"/>
  <c r="FE163" i="1"/>
  <c r="FQ163" i="1"/>
  <c r="GC163" i="1"/>
  <c r="GO163" i="1"/>
  <c r="FL173" i="1"/>
  <c r="FL169" i="1"/>
  <c r="GB173" i="1"/>
  <c r="GB169" i="1"/>
  <c r="GR173" i="1"/>
  <c r="GR169" i="1"/>
  <c r="FP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FR163" i="1"/>
  <c r="GP163" i="1"/>
  <c r="FE173" i="1"/>
  <c r="FQ169" i="1"/>
  <c r="FQ173" i="1"/>
  <c r="GC173" i="1"/>
  <c r="HA173" i="1"/>
  <c r="FK169" i="1"/>
  <c r="GF169" i="1"/>
  <c r="GN169" i="1"/>
  <c r="GU169" i="1"/>
  <c r="HA169" i="1"/>
  <c r="FF175" i="1"/>
  <c r="FF179" i="1"/>
  <c r="FP179" i="1"/>
  <c r="FT179" i="1"/>
  <c r="GU175" i="1"/>
  <c r="GU179" i="1"/>
  <c r="FN173" i="1"/>
  <c r="FN179" i="1"/>
  <c r="GB179" i="1"/>
  <c r="FN191" i="1"/>
  <c r="FN187" i="1"/>
  <c r="FN197" i="1"/>
  <c r="GF185" i="1"/>
  <c r="FH197" i="1"/>
  <c r="FH193" i="1"/>
  <c r="FL197" i="1"/>
  <c r="FL193" i="1"/>
  <c r="HA179" i="1"/>
  <c r="GP173" i="1"/>
  <c r="FK179" i="1"/>
  <c r="GI179" i="1"/>
  <c r="GR179" i="1"/>
  <c r="FT187" i="1"/>
  <c r="FT191" i="1"/>
  <c r="GO191" i="1"/>
  <c r="GO187" i="1"/>
  <c r="GT191" i="1"/>
  <c r="GT187" i="1"/>
  <c r="FL185" i="1"/>
  <c r="FW185" i="1"/>
  <c r="GB185" i="1"/>
  <c r="GR185" i="1"/>
  <c r="FF187" i="1"/>
  <c r="GL187" i="1"/>
  <c r="GX193" i="1"/>
  <c r="GX197" i="1"/>
  <c r="FX191" i="1"/>
  <c r="GL197" i="1"/>
  <c r="FU199" i="1"/>
  <c r="GO179" i="1"/>
  <c r="GL173" i="1"/>
  <c r="GC181" i="1"/>
  <c r="FP187" i="1"/>
  <c r="FP191" i="1"/>
  <c r="GP191" i="1"/>
  <c r="GP187" i="1"/>
  <c r="GY201" i="1"/>
  <c r="FH185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FQ191" i="1"/>
  <c r="GG199" i="1"/>
  <c r="GC179" i="1"/>
  <c r="GH173" i="1"/>
  <c r="GX173" i="1"/>
  <c r="GY179" i="1"/>
  <c r="GI181" i="1"/>
  <c r="GO181" i="1"/>
  <c r="GY181" i="1"/>
  <c r="FZ191" i="1"/>
  <c r="FZ187" i="1"/>
  <c r="GD191" i="1"/>
  <c r="GD187" i="1"/>
  <c r="GV187" i="1"/>
  <c r="GV191" i="1"/>
  <c r="FT185" i="1"/>
  <c r="GJ185" i="1"/>
  <c r="GU185" i="1"/>
  <c r="GH18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FQ197" i="1"/>
  <c r="FZ193" i="1"/>
  <c r="FZ197" i="1"/>
  <c r="GR197" i="1"/>
  <c r="GV197" i="1"/>
  <c r="GV193" i="1"/>
  <c r="FE197" i="1"/>
  <c r="FE193" i="1"/>
  <c r="GF197" i="1"/>
  <c r="GF193" i="1"/>
  <c r="GJ197" i="1"/>
  <c r="GN197" i="1"/>
  <c r="HA197" i="1"/>
  <c r="HA193" i="1"/>
  <c r="FK191" i="1"/>
  <c r="FR197" i="1"/>
  <c r="FY203" i="1"/>
  <c r="GA193" i="1"/>
  <c r="FM203" i="1"/>
  <c r="FS203" i="1"/>
  <c r="GQ78" i="1"/>
  <c r="GQ80" i="1"/>
  <c r="GQ86" i="1" s="1"/>
  <c r="FG78" i="1"/>
  <c r="FG80" i="1"/>
  <c r="FG84" i="1" s="1"/>
  <c r="GJ88" i="1"/>
  <c r="GJ84" i="1"/>
  <c r="DO199" i="1"/>
  <c r="DO193" i="1"/>
  <c r="FR40" i="1"/>
  <c r="FS22" i="1"/>
  <c r="FS34" i="1"/>
  <c r="FT37" i="1"/>
  <c r="FT88" i="1"/>
  <c r="FX88" i="1"/>
  <c r="HA88" i="1"/>
  <c r="GO84" i="1"/>
  <c r="FP100" i="1"/>
  <c r="FZ102" i="1"/>
  <c r="IN90" i="1"/>
  <c r="EG175" i="1"/>
  <c r="FR16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FH78" i="1"/>
  <c r="FE88" i="1"/>
  <c r="GN88" i="1"/>
  <c r="GD106" i="1"/>
  <c r="GD102" i="1"/>
  <c r="GI106" i="1"/>
  <c r="GI102" i="1"/>
  <c r="FK112" i="1"/>
  <c r="FK116" i="1" s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R27" i="1"/>
  <c r="FR36" i="1"/>
  <c r="FL72" i="1"/>
  <c r="FT72" i="1"/>
  <c r="GB72" i="1"/>
  <c r="GJ72" i="1"/>
  <c r="GR7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M74" i="1"/>
  <c r="FM72" i="1"/>
  <c r="FY74" i="1"/>
  <c r="FY72" i="1"/>
  <c r="GK74" i="1"/>
  <c r="GK72" i="1"/>
  <c r="GW74" i="1"/>
  <c r="GW72" i="1"/>
  <c r="GL88" i="1"/>
  <c r="GL78" i="1"/>
  <c r="GL82" i="1"/>
  <c r="FK84" i="1"/>
  <c r="FK88" i="1"/>
  <c r="GP88" i="1"/>
  <c r="FQ82" i="1"/>
  <c r="FZ78" i="1"/>
  <c r="FZ88" i="1"/>
  <c r="FZ82" i="1"/>
  <c r="GD82" i="1"/>
  <c r="GD88" i="1"/>
  <c r="GD78" i="1"/>
  <c r="GH88" i="1"/>
  <c r="GH78" i="1"/>
  <c r="GH82" i="1"/>
  <c r="FE76" i="1"/>
  <c r="FQ76" i="1"/>
  <c r="GC76" i="1"/>
  <c r="GO76" i="1"/>
  <c r="GU88" i="1"/>
  <c r="GU84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FR88" i="1"/>
  <c r="GI84" i="1"/>
  <c r="GI88" i="1"/>
  <c r="GC82" i="1"/>
  <c r="GP78" i="1"/>
  <c r="GP82" i="1"/>
  <c r="GT82" i="1"/>
  <c r="GT78" i="1"/>
  <c r="GT88" i="1"/>
  <c r="GY88" i="1"/>
  <c r="GY84" i="1"/>
  <c r="FR31" i="1"/>
  <c r="FT31" i="1"/>
  <c r="FT22" i="1"/>
  <c r="FR34" i="1"/>
  <c r="FT34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GI82" i="1"/>
  <c r="FP84" i="1"/>
  <c r="GU90" i="1"/>
  <c r="FS9" i="1"/>
  <c r="FT36" i="1"/>
  <c r="FL84" i="1"/>
  <c r="FQ84" i="1"/>
  <c r="GB84" i="1"/>
  <c r="GR84" i="1"/>
  <c r="FQ90" i="1"/>
  <c r="FQ94" i="1"/>
  <c r="GC90" i="1"/>
  <c r="GC94" i="1"/>
  <c r="GO94" i="1"/>
  <c r="FV100" i="1"/>
  <c r="FV96" i="1"/>
  <c r="GI100" i="1"/>
  <c r="GI96" i="1"/>
  <c r="GN100" i="1"/>
  <c r="GN96" i="1"/>
  <c r="FE94" i="1"/>
  <c r="HA106" i="1"/>
  <c r="HA102" i="1"/>
  <c r="HA112" i="1"/>
  <c r="GI94" i="1"/>
  <c r="GI90" i="1"/>
  <c r="FS27" i="1"/>
  <c r="FK82" i="1"/>
  <c r="FW82" i="1"/>
  <c r="GU82" i="1"/>
  <c r="GY82" i="1"/>
  <c r="GF84" i="1"/>
  <c r="GV84" i="1"/>
  <c r="HA94" i="1"/>
  <c r="HA90" i="1"/>
  <c r="FH88" i="1"/>
  <c r="FS16" i="1"/>
  <c r="GX88" i="1"/>
  <c r="FR84" i="1"/>
  <c r="FX84" i="1"/>
  <c r="GC84" i="1"/>
  <c r="GN84" i="1"/>
  <c r="GX84" i="1"/>
  <c r="GO90" i="1"/>
  <c r="FN100" i="1"/>
  <c r="FN106" i="1"/>
  <c r="FR100" i="1"/>
  <c r="FR96" i="1"/>
  <c r="FN9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FF100" i="1"/>
  <c r="FJ100" i="1"/>
  <c r="FW100" i="1"/>
  <c r="FW96" i="1"/>
  <c r="GO100" i="1"/>
  <c r="GX100" i="1"/>
  <c r="FF94" i="1"/>
  <c r="FV94" i="1"/>
  <c r="GL94" i="1"/>
  <c r="FJ96" i="1"/>
  <c r="FP96" i="1"/>
  <c r="GP96" i="1"/>
  <c r="FE106" i="1"/>
  <c r="FE102" i="1"/>
  <c r="FR106" i="1"/>
  <c r="FW106" i="1"/>
  <c r="FW114" i="1" s="1"/>
  <c r="GF106" i="1"/>
  <c r="GJ106" i="1"/>
  <c r="GN106" i="1"/>
  <c r="FE112" i="1"/>
  <c r="FJ106" i="1"/>
  <c r="FX106" i="1"/>
  <c r="GQ118" i="1"/>
  <c r="GQ116" i="1"/>
  <c r="FL90" i="1"/>
  <c r="FK100" i="1"/>
  <c r="FK96" i="1"/>
  <c r="GC100" i="1"/>
  <c r="GY100" i="1"/>
  <c r="GY96" i="1"/>
  <c r="FR94" i="1"/>
  <c r="GH94" i="1"/>
  <c r="GX94" i="1"/>
  <c r="FF96" i="1"/>
  <c r="GL9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FQ100" i="1"/>
  <c r="FZ100" i="1"/>
  <c r="FZ114" i="1" s="1"/>
  <c r="GD100" i="1"/>
  <c r="GH100" i="1"/>
  <c r="GH114" i="1" s="1"/>
  <c r="GU100" i="1"/>
  <c r="GU96" i="1"/>
  <c r="FN94" i="1"/>
  <c r="GD94" i="1"/>
  <c r="GT94" i="1"/>
  <c r="GH96" i="1"/>
  <c r="GT96" i="1"/>
  <c r="FH106" i="1"/>
  <c r="FL106" i="1"/>
  <c r="FP106" i="1"/>
  <c r="GC106" i="1"/>
  <c r="GC102" i="1"/>
  <c r="GP106" i="1"/>
  <c r="GL106" i="1"/>
  <c r="FH102" i="1"/>
  <c r="FL102" i="1"/>
  <c r="FP102" i="1"/>
  <c r="FT102" i="1"/>
  <c r="GF102" i="1"/>
  <c r="GJ102" i="1"/>
  <c r="GT102" i="1"/>
  <c r="GU112" i="1"/>
  <c r="GR106" i="1"/>
  <c r="FU108" i="1"/>
  <c r="GA108" i="1"/>
  <c r="FL112" i="1"/>
  <c r="FS118" i="1"/>
  <c r="GK116" i="1"/>
  <c r="GK118" i="1"/>
  <c r="GR112" i="1"/>
  <c r="GY112" i="1"/>
  <c r="FT108" i="1"/>
  <c r="FT112" i="1"/>
  <c r="GJ108" i="1"/>
  <c r="GJ112" i="1"/>
  <c r="FG118" i="1"/>
  <c r="GF112" i="1"/>
  <c r="FM118" i="1"/>
  <c r="FI114" i="1"/>
  <c r="FI108" i="1"/>
  <c r="GO112" i="1"/>
  <c r="GO108" i="1"/>
  <c r="GU106" i="1"/>
  <c r="GY106" i="1"/>
  <c r="GS108" i="1"/>
  <c r="HA108" i="1"/>
  <c r="FH112" i="1"/>
  <c r="FP112" i="1"/>
  <c r="GB112" i="1"/>
  <c r="GN112" i="1"/>
  <c r="GV112" i="1"/>
  <c r="FG116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E195" i="1" l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H114" i="1"/>
  <c r="FV199" i="1"/>
  <c r="EI199" i="1"/>
  <c r="GP199" i="1"/>
  <c r="GQ171" i="1"/>
  <c r="GQ175" i="1" s="1"/>
  <c r="GQ84" i="1"/>
  <c r="GL199" i="1"/>
  <c r="IV114" i="1"/>
  <c r="FZ199" i="1"/>
  <c r="HT114" i="1"/>
  <c r="JI86" i="1"/>
  <c r="JI90" i="1" s="1"/>
  <c r="GD114" i="1"/>
  <c r="HA114" i="1"/>
  <c r="HY84" i="1"/>
  <c r="FG163" i="1"/>
  <c r="GR114" i="1"/>
  <c r="GE80" i="1"/>
  <c r="GE84" i="1" s="1"/>
  <c r="FS163" i="1"/>
  <c r="FG86" i="1"/>
  <c r="FG90" i="1" s="1"/>
  <c r="GD205" i="1"/>
  <c r="GK169" i="1"/>
  <c r="ED199" i="1"/>
  <c r="FM169" i="1"/>
  <c r="GP114" i="1"/>
  <c r="JL114" i="1"/>
  <c r="IF114" i="1"/>
  <c r="HP114" i="1"/>
  <c r="GX199" i="1"/>
  <c r="GF114" i="1"/>
  <c r="IW86" i="1"/>
  <c r="IW92" i="1" s="1"/>
  <c r="GI199" i="1"/>
  <c r="FE199" i="1"/>
  <c r="GE169" i="1"/>
  <c r="FF199" i="1"/>
  <c r="GL114" i="1"/>
  <c r="GB114" i="1"/>
  <c r="HL114" i="1"/>
  <c r="IK44" i="1"/>
  <c r="GE163" i="1"/>
  <c r="GQ163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JB114" i="1"/>
  <c r="FL199" i="1"/>
  <c r="FJ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GU114" i="1"/>
  <c r="FR114" i="1"/>
  <c r="FR44" i="1"/>
  <c r="JQ114" i="1"/>
  <c r="IT114" i="1"/>
  <c r="HM86" i="1"/>
  <c r="HM92" i="1" s="1"/>
  <c r="GI205" i="1"/>
  <c r="FH199" i="1"/>
  <c r="FW205" i="1"/>
  <c r="ID114" i="1"/>
  <c r="HM78" i="1"/>
  <c r="GU205" i="1"/>
  <c r="GZ80" i="1"/>
  <c r="GZ78" i="1"/>
  <c r="FX114" i="1"/>
  <c r="FK114" i="1"/>
  <c r="FJ114" i="1"/>
  <c r="FE114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FE205" i="1"/>
  <c r="FE201" i="1"/>
  <c r="GV205" i="1"/>
  <c r="GV201" i="1"/>
  <c r="FQ205" i="1"/>
  <c r="FQ201" i="1"/>
  <c r="GD199" i="1"/>
  <c r="FK205" i="1"/>
  <c r="FX205" i="1"/>
  <c r="FX201" i="1"/>
  <c r="GL201" i="1"/>
  <c r="GL205" i="1"/>
  <c r="FX199" i="1"/>
  <c r="FT199" i="1"/>
  <c r="FH205" i="1"/>
  <c r="FH201" i="1"/>
  <c r="GJ199" i="1"/>
  <c r="FY177" i="1"/>
  <c r="FY175" i="1"/>
  <c r="GE175" i="1"/>
  <c r="GE177" i="1"/>
  <c r="FG175" i="1"/>
  <c r="FG177" i="1"/>
  <c r="GW177" i="1"/>
  <c r="GW175" i="1"/>
  <c r="GR205" i="1"/>
  <c r="GR201" i="1"/>
  <c r="GT201" i="1"/>
  <c r="GT205" i="1"/>
  <c r="GH201" i="1"/>
  <c r="GH205" i="1"/>
  <c r="FP205" i="1"/>
  <c r="FP201" i="1"/>
  <c r="GO205" i="1"/>
  <c r="GO201" i="1"/>
  <c r="GN199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FV201" i="1"/>
  <c r="FV205" i="1"/>
  <c r="FF201" i="1"/>
  <c r="FF205" i="1"/>
  <c r="FT205" i="1"/>
  <c r="FT201" i="1"/>
  <c r="GX201" i="1"/>
  <c r="GX205" i="1"/>
  <c r="FL205" i="1"/>
  <c r="FL201" i="1"/>
  <c r="FN201" i="1"/>
  <c r="FN205" i="1"/>
  <c r="FJ201" i="1"/>
  <c r="FJ205" i="1"/>
  <c r="GF199" i="1"/>
  <c r="FM177" i="1"/>
  <c r="FM175" i="1"/>
  <c r="GQ177" i="1"/>
  <c r="GK177" i="1"/>
  <c r="GK175" i="1"/>
  <c r="GZ171" i="1"/>
  <c r="GZ169" i="1"/>
  <c r="FW120" i="1"/>
  <c r="FS44" i="1"/>
  <c r="IR114" i="1"/>
  <c r="EG199" i="1"/>
  <c r="EE165" i="1"/>
  <c r="EE163" i="1"/>
  <c r="FK120" i="1"/>
  <c r="FL114" i="1"/>
  <c r="FN114" i="1"/>
  <c r="GV114" i="1"/>
  <c r="FT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FL116" i="1"/>
  <c r="FL120" i="1"/>
  <c r="FY80" i="1"/>
  <c r="FY78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FV114" i="1"/>
  <c r="GW80" i="1"/>
  <c r="GW78" i="1"/>
  <c r="GX120" i="1"/>
  <c r="GX116" i="1"/>
  <c r="GH120" i="1"/>
  <c r="GH116" i="1"/>
  <c r="FR120" i="1"/>
  <c r="FR116" i="1"/>
  <c r="FR129" i="1" s="1"/>
  <c r="GV116" i="1"/>
  <c r="GV120" i="1"/>
  <c r="GT120" i="1"/>
  <c r="GT116" i="1"/>
  <c r="GD120" i="1"/>
  <c r="GD116" i="1"/>
  <c r="FN120" i="1"/>
  <c r="FN116" i="1"/>
  <c r="GN116" i="1"/>
  <c r="GN120" i="1"/>
  <c r="GY114" i="1"/>
  <c r="GF116" i="1"/>
  <c r="GF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GL120" i="1"/>
  <c r="GL116" i="1"/>
  <c r="FF120" i="1"/>
  <c r="FF116" i="1"/>
  <c r="FP116" i="1"/>
  <c r="FP120" i="1"/>
  <c r="GR116" i="1"/>
  <c r="GR120" i="1"/>
  <c r="GP120" i="1"/>
  <c r="GP116" i="1"/>
  <c r="FZ120" i="1"/>
  <c r="FZ116" i="1"/>
  <c r="FJ120" i="1"/>
  <c r="FJ116" i="1"/>
  <c r="GB116" i="1"/>
  <c r="GB120" i="1"/>
  <c r="GJ116" i="1"/>
  <c r="GJ120" i="1"/>
  <c r="GY120" i="1"/>
  <c r="GY116" i="1"/>
  <c r="GO114" i="1"/>
  <c r="GN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FG92" i="1"/>
  <c r="FG98" i="1" s="1"/>
  <c r="JI92" i="1"/>
  <c r="JI96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GK86" i="1"/>
  <c r="GK84" i="1"/>
  <c r="GW86" i="1"/>
  <c r="GW84" i="1"/>
  <c r="GE98" i="1"/>
  <c r="GE96" i="1"/>
  <c r="FY84" i="1"/>
  <c r="FY86" i="1"/>
  <c r="FG9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FM189" i="1"/>
  <c r="FM187" i="1"/>
  <c r="FG189" i="1"/>
  <c r="FG187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G193" i="1"/>
  <c r="FG195" i="1"/>
  <c r="FS195" i="1"/>
  <c r="FS193" i="1"/>
  <c r="GK195" i="1"/>
  <c r="GK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FY98" i="1"/>
  <c r="FY96" i="1"/>
  <c r="GK98" i="1"/>
  <c r="GK96" i="1"/>
  <c r="FG110" i="1"/>
  <c r="FG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<sst xmlns="http://schemas.openxmlformats.org/spreadsheetml/2006/main" count="8476" uniqueCount="107">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</sst>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10" fontId="0" fillId="0" borderId="0" xfId="0" applyNumberFormat="1"/>
    <xf numFmtId="0" fontId="2" fillId="1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ED62064-FF76-462B-AE5B-95ED6E42A4AE}" diskRevisions="1" revisionId="397" version="2" protected="1">
  <header guid="{779FCF3E-637D-4854-8481-B569F81C8E58}" dateTime="2019-03-08T17:22:13" maxSheetId="2" userName="Mike Wolski" r:id="rId1">
    <sheetIdMap count="1">
      <sheetId val="1"/>
    </sheetIdMap>
  </header>
  <header guid="{FDBCBF89-4DA5-4AF8-991C-2439E9599D03}" dateTime="2019-03-11T03:23:25" maxSheetId="2" userName="Mike Wolski" r:id="rId2" minRId="1" maxRId="209">
    <sheetIdMap count="1">
      <sheetId val="1"/>
    </sheetIdMap>
  </header>
  <header guid="{3ED62064-FF76-462B-AE5B-95ED6E42A4AE}" dateTime="2019-03-11T08:16:51" maxSheetId="2" userName="Mike Wolski" r:id="rId3" minRId="210" maxRId="39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EW2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EW3">
      <v>-2.3E-3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3" sId="1" odxf="1" dxf="1" numFmtId="14">
    <nc r="EW4">
      <v>5.0000000000000001E-4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4" sId="1" odxf="1" dxf="1" numFmtId="14">
    <nc r="EW5">
      <v>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5" sId="1" odxf="1" dxf="1" numFmtId="14">
    <nc r="EW6">
      <v>0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6" sId="1" odxf="1" dxf="1" numFmtId="14">
    <nc r="EW7">
      <v>5.0000000000000001E-4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7" sId="1" odxf="1" dxf="1" numFmtId="14">
    <nc r="EW8">
      <v>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8" sId="1" odxf="1" dxf="1" numFmtId="14">
    <nc r="EW10">
      <v>3.3E-3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9" sId="1" odxf="1" dxf="1" numFmtId="14">
    <nc r="EW11">
      <v>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0" sId="1" odxf="1" dxf="1" numFmtId="14">
    <nc r="EW12">
      <v>8.9999999999999998E-4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1" sId="1" odxf="1" dxf="1" numFmtId="14">
    <nc r="EW13">
      <v>1.6999999999999999E-3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2" sId="1" odxf="1" dxf="1" numFmtId="14">
    <nc r="EW14">
      <v>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3" sId="1" odxf="1" dxf="1" numFmtId="14">
    <nc r="EW15">
      <v>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4" sId="1" odxf="1" dxf="1" numFmtId="14">
    <nc r="EW17">
      <v>-1.9E-3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15" sId="1" odxf="1" dxf="1" numFmtId="14">
    <nc r="EW18">
      <v>-2.0999999999999999E-3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6" sId="1" odxf="1" dxf="1" numFmtId="14">
    <nc r="EW19">
      <v>-1.6999999999999999E-3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7" sId="1" odxf="1" dxf="1" numFmtId="14">
    <nc r="EW20">
      <v>-2.5999999999999999E-3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8" sId="1" odxf="1" dxf="1" numFmtId="14">
    <nc r="EW21">
      <v>-1.6000000000000001E-3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9" sId="1" odxf="1" dxf="1" numFmtId="14">
    <nc r="EW23">
      <v>-2.0000000000000001E-4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0" sId="1" odxf="1" dxf="1" numFmtId="14">
    <nc r="EW24">
      <v>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1" sId="1" odxf="1" dxf="1" numFmtId="14">
    <nc r="EW25">
      <v>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2" sId="1" odxf="1" dxf="1" numFmtId="14">
    <nc r="EW26">
      <v>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3" sId="1" odxf="1" dxf="1" numFmtId="14">
    <nc r="EW28">
      <v>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4" sId="1" odxf="1" dxf="1" numFmtId="14">
    <nc r="EW29">
      <v>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5" sId="1" odxf="1" dxf="1" numFmtId="14">
    <nc r="EW30">
      <v>5.9999999999999995E-4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6" sId="1" odxf="1" dxf="1" numFmtId="14">
    <nc r="EW32">
      <v>6.9999999999999999E-4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7" sId="1" odxf="1" dxf="1" numFmtId="14">
    <nc r="EW33">
      <v>8.9999999999999998E-4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8" sId="1" odxf="1" dxf="1" numFmtId="14">
    <nc r="EW35">
      <v>-1E-4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numFmt numFmtId="14" formatCode="0.00%"/>
      <alignment horizontal="general" vertical="bottom"/>
      <border outline="0">
        <left/>
        <right/>
      </border>
    </ndxf>
  </rcc>
  <rfmt sheetId="1" sqref="FC51" start="0" length="0">
    <dxf>
      <fill>
        <patternFill patternType="solid">
          <bgColor theme="4" tint="-0.249977111117893"/>
        </patternFill>
      </fill>
    </dxf>
  </rfmt>
  <rfmt sheetId="1" sqref="FC52" start="0" length="0">
    <dxf>
      <fill>
        <patternFill patternType="solid">
          <bgColor rgb="FFC00000"/>
        </patternFill>
      </fill>
    </dxf>
  </rfmt>
  <rfmt sheetId="1" sqref="FC53" start="0" length="0">
    <dxf>
      <fill>
        <patternFill patternType="solid">
          <bgColor theme="5" tint="-0.249977111117893"/>
        </patternFill>
      </fill>
    </dxf>
  </rfmt>
  <rfmt sheetId="1" sqref="FC54" start="0" length="0">
    <dxf>
      <fill>
        <patternFill patternType="solid">
          <bgColor rgb="FFFF0000"/>
        </patternFill>
      </fill>
    </dxf>
  </rfmt>
  <rfmt sheetId="1" sqref="FC55" start="0" length="0">
    <dxf>
      <fill>
        <patternFill patternType="solid">
          <bgColor theme="2"/>
        </patternFill>
      </fill>
    </dxf>
  </rfmt>
  <rfmt sheetId="1" sqref="FC56" start="0" length="0">
    <dxf>
      <fill>
        <patternFill patternType="solid">
          <bgColor rgb="FFFFFF00"/>
        </patternFill>
      </fill>
    </dxf>
  </rfmt>
  <rfmt sheetId="1" sqref="FC57" start="0" length="0">
    <dxf>
      <fill>
        <patternFill patternType="solid">
          <bgColor rgb="FF7030A0"/>
        </patternFill>
      </fill>
    </dxf>
  </rfmt>
  <rfmt sheetId="1" sqref="FC58" start="0" length="0">
    <dxf>
      <fill>
        <patternFill patternType="solid">
          <bgColor theme="5" tint="0.39997558519241921"/>
        </patternFill>
      </fill>
    </dxf>
  </rfmt>
  <rfmt sheetId="1" sqref="FD51" start="0" length="0">
    <dxf>
      <fill>
        <patternFill patternType="solid">
          <bgColor theme="4" tint="-0.249977111117893"/>
        </patternFill>
      </fill>
    </dxf>
  </rfmt>
  <rfmt sheetId="1" sqref="FD52" start="0" length="0">
    <dxf>
      <fill>
        <patternFill patternType="solid">
          <bgColor rgb="FFC00000"/>
        </patternFill>
      </fill>
    </dxf>
  </rfmt>
  <rfmt sheetId="1" sqref="FD53" start="0" length="0">
    <dxf>
      <fill>
        <patternFill patternType="solid">
          <bgColor theme="5" tint="-0.249977111117893"/>
        </patternFill>
      </fill>
    </dxf>
  </rfmt>
  <rfmt sheetId="1" sqref="FD54" start="0" length="0">
    <dxf>
      <fill>
        <patternFill patternType="solid">
          <bgColor rgb="FFFF0000"/>
        </patternFill>
      </fill>
    </dxf>
  </rfmt>
  <rfmt sheetId="1" sqref="FD55" start="0" length="0">
    <dxf>
      <fill>
        <patternFill patternType="solid">
          <bgColor theme="2"/>
        </patternFill>
      </fill>
    </dxf>
  </rfmt>
  <rfmt sheetId="1" sqref="FD56" start="0" length="0">
    <dxf>
      <fill>
        <patternFill patternType="solid">
          <bgColor rgb="FFFFFF00"/>
        </patternFill>
      </fill>
    </dxf>
  </rfmt>
  <rfmt sheetId="1" sqref="FD57" start="0" length="0">
    <dxf>
      <fill>
        <patternFill patternType="solid">
          <bgColor rgb="FF7030A0"/>
        </patternFill>
      </fill>
    </dxf>
  </rfmt>
  <rfmt sheetId="1" sqref="FD58" start="0" length="0">
    <dxf>
      <fill>
        <patternFill patternType="solid">
          <bgColor theme="5" tint="0.39997558519241921"/>
        </patternFill>
      </fill>
    </dxf>
  </rfmt>
  <rfmt sheetId="1" sqref="FE51" start="0" length="0">
    <dxf>
      <fill>
        <patternFill patternType="solid">
          <bgColor theme="4" tint="-0.249977111117893"/>
        </patternFill>
      </fill>
    </dxf>
  </rfmt>
  <rfmt sheetId="1" sqref="FE52" start="0" length="0">
    <dxf>
      <fill>
        <patternFill patternType="solid">
          <bgColor rgb="FFC00000"/>
        </patternFill>
      </fill>
    </dxf>
  </rfmt>
  <rfmt sheetId="1" sqref="FE53" start="0" length="0">
    <dxf>
      <fill>
        <patternFill patternType="solid">
          <bgColor theme="5" tint="-0.249977111117893"/>
        </patternFill>
      </fill>
    </dxf>
  </rfmt>
  <rfmt sheetId="1" sqref="FE54" start="0" length="0">
    <dxf>
      <fill>
        <patternFill patternType="solid">
          <bgColor rgb="FFFF0000"/>
        </patternFill>
      </fill>
    </dxf>
  </rfmt>
  <rfmt sheetId="1" sqref="FE55" start="0" length="0">
    <dxf>
      <fill>
        <patternFill patternType="solid">
          <bgColor theme="2"/>
        </patternFill>
      </fill>
    </dxf>
  </rfmt>
  <rfmt sheetId="1" sqref="FE56" start="0" length="0">
    <dxf>
      <fill>
        <patternFill patternType="solid">
          <bgColor rgb="FFFFFF00"/>
        </patternFill>
      </fill>
    </dxf>
  </rfmt>
  <rfmt sheetId="1" sqref="FE57" start="0" length="0">
    <dxf>
      <fill>
        <patternFill patternType="solid">
          <bgColor rgb="FF7030A0"/>
        </patternFill>
      </fill>
    </dxf>
  </rfmt>
  <rfmt sheetId="1" sqref="FE58" start="0" length="0">
    <dxf>
      <fill>
        <patternFill patternType="solid">
          <bgColor theme="5" tint="0.39997558519241921"/>
        </patternFill>
      </fill>
    </dxf>
  </rfmt>
  <rfmt sheetId="1" sqref="FF51" start="0" length="0">
    <dxf>
      <fill>
        <patternFill patternType="solid">
          <bgColor theme="4" tint="-0.249977111117893"/>
        </patternFill>
      </fill>
    </dxf>
  </rfmt>
  <rfmt sheetId="1" sqref="FG51" start="0" length="0">
    <dxf>
      <fill>
        <patternFill patternType="solid">
          <bgColor theme="4" tint="-0.249977111117893"/>
        </patternFill>
      </fill>
    </dxf>
  </rfmt>
  <rfmt sheetId="1" sqref="FH51" start="0" length="0">
    <dxf>
      <fill>
        <patternFill patternType="solid">
          <bgColor theme="4" tint="-0.249977111117893"/>
        </patternFill>
      </fill>
    </dxf>
  </rfmt>
  <rfmt sheetId="1" sqref="FF52" start="0" length="0">
    <dxf>
      <fill>
        <patternFill patternType="solid">
          <bgColor rgb="FFC00000"/>
        </patternFill>
      </fill>
    </dxf>
  </rfmt>
  <rfmt sheetId="1" sqref="FG52" start="0" length="0">
    <dxf>
      <fill>
        <patternFill patternType="solid">
          <bgColor rgb="FFC00000"/>
        </patternFill>
      </fill>
    </dxf>
  </rfmt>
  <rfmt sheetId="1" sqref="FH52" start="0" length="0">
    <dxf>
      <fill>
        <patternFill patternType="solid">
          <bgColor rgb="FFC00000"/>
        </patternFill>
      </fill>
    </dxf>
  </rfmt>
  <rfmt sheetId="1" sqref="FF53" start="0" length="0">
    <dxf>
      <fill>
        <patternFill patternType="solid">
          <bgColor theme="5" tint="-0.249977111117893"/>
        </patternFill>
      </fill>
    </dxf>
  </rfmt>
  <rfmt sheetId="1" sqref="FG53" start="0" length="0">
    <dxf>
      <fill>
        <patternFill patternType="solid">
          <bgColor theme="5" tint="-0.249977111117893"/>
        </patternFill>
      </fill>
    </dxf>
  </rfmt>
  <rfmt sheetId="1" sqref="FH53" start="0" length="0">
    <dxf>
      <fill>
        <patternFill patternType="solid">
          <bgColor theme="5" tint="-0.249977111117893"/>
        </patternFill>
      </fill>
    </dxf>
  </rfmt>
  <rfmt sheetId="1" sqref="FF54" start="0" length="0">
    <dxf>
      <fill>
        <patternFill patternType="solid">
          <bgColor rgb="FFFF0000"/>
        </patternFill>
      </fill>
    </dxf>
  </rfmt>
  <rfmt sheetId="1" sqref="FG54" start="0" length="0">
    <dxf>
      <fill>
        <patternFill patternType="solid">
          <bgColor rgb="FFFF0000"/>
        </patternFill>
      </fill>
    </dxf>
  </rfmt>
  <rfmt sheetId="1" sqref="FH54" start="0" length="0">
    <dxf>
      <fill>
        <patternFill patternType="solid">
          <bgColor rgb="FFFF0000"/>
        </patternFill>
      </fill>
    </dxf>
  </rfmt>
  <rfmt sheetId="1" sqref="FF55" start="0" length="0">
    <dxf>
      <fill>
        <patternFill patternType="solid">
          <bgColor theme="2"/>
        </patternFill>
      </fill>
    </dxf>
  </rfmt>
  <rfmt sheetId="1" sqref="FG55" start="0" length="0">
    <dxf>
      <fill>
        <patternFill patternType="solid">
          <bgColor theme="2"/>
        </patternFill>
      </fill>
    </dxf>
  </rfmt>
  <rfmt sheetId="1" sqref="FH55" start="0" length="0">
    <dxf>
      <fill>
        <patternFill patternType="solid">
          <bgColor theme="2"/>
        </patternFill>
      </fill>
    </dxf>
  </rfmt>
  <rfmt sheetId="1" sqref="FF56" start="0" length="0">
    <dxf>
      <fill>
        <patternFill patternType="solid">
          <bgColor rgb="FFFFFF00"/>
        </patternFill>
      </fill>
    </dxf>
  </rfmt>
  <rfmt sheetId="1" sqref="FG56" start="0" length="0">
    <dxf>
      <fill>
        <patternFill patternType="solid">
          <bgColor rgb="FFFFFF00"/>
        </patternFill>
      </fill>
    </dxf>
  </rfmt>
  <rfmt sheetId="1" sqref="FH56" start="0" length="0">
    <dxf>
      <fill>
        <patternFill patternType="solid">
          <bgColor rgb="FFFFFF00"/>
        </patternFill>
      </fill>
    </dxf>
  </rfmt>
  <rfmt sheetId="1" sqref="FF57" start="0" length="0">
    <dxf>
      <fill>
        <patternFill patternType="solid">
          <bgColor rgb="FF7030A0"/>
        </patternFill>
      </fill>
    </dxf>
  </rfmt>
  <rfmt sheetId="1" sqref="FG57" start="0" length="0">
    <dxf>
      <fill>
        <patternFill patternType="solid">
          <bgColor rgb="FF7030A0"/>
        </patternFill>
      </fill>
    </dxf>
  </rfmt>
  <rfmt sheetId="1" sqref="FH57" start="0" length="0">
    <dxf>
      <fill>
        <patternFill patternType="solid">
          <bgColor rgb="FF7030A0"/>
        </patternFill>
      </fill>
    </dxf>
  </rfmt>
  <rfmt sheetId="1" sqref="FF58" start="0" length="0">
    <dxf>
      <fill>
        <patternFill patternType="solid">
          <bgColor theme="5" tint="0.39997558519241921"/>
        </patternFill>
      </fill>
    </dxf>
  </rfmt>
  <rfmt sheetId="1" sqref="FG58" start="0" length="0">
    <dxf>
      <fill>
        <patternFill patternType="solid">
          <bgColor theme="5" tint="0.39997558519241921"/>
        </patternFill>
      </fill>
    </dxf>
  </rfmt>
  <rfmt sheetId="1" sqref="FH58" start="0" length="0">
    <dxf>
      <fill>
        <patternFill patternType="solid">
          <bgColor theme="5" tint="0.39997558519241921"/>
        </patternFill>
      </fill>
    </dxf>
  </rfmt>
  <rfmt sheetId="1" sqref="FI51" start="0" length="0">
    <dxf>
      <fill>
        <patternFill patternType="solid">
          <bgColor theme="4" tint="-0.249977111117893"/>
        </patternFill>
      </fill>
    </dxf>
  </rfmt>
  <rfmt sheetId="1" sqref="FJ51" start="0" length="0">
    <dxf>
      <fill>
        <patternFill patternType="solid">
          <bgColor theme="4" tint="-0.249977111117893"/>
        </patternFill>
      </fill>
    </dxf>
  </rfmt>
  <rfmt sheetId="1" sqref="FK51" start="0" length="0">
    <dxf>
      <fill>
        <patternFill patternType="solid">
          <bgColor theme="4" tint="-0.249977111117893"/>
        </patternFill>
      </fill>
    </dxf>
  </rfmt>
  <rfmt sheetId="1" sqref="FI52" start="0" length="0">
    <dxf>
      <fill>
        <patternFill patternType="solid">
          <bgColor rgb="FFC00000"/>
        </patternFill>
      </fill>
    </dxf>
  </rfmt>
  <rfmt sheetId="1" sqref="FJ52" start="0" length="0">
    <dxf>
      <fill>
        <patternFill patternType="solid">
          <bgColor rgb="FFC00000"/>
        </patternFill>
      </fill>
    </dxf>
  </rfmt>
  <rfmt sheetId="1" sqref="FK52" start="0" length="0">
    <dxf>
      <fill>
        <patternFill patternType="solid">
          <bgColor rgb="FFC00000"/>
        </patternFill>
      </fill>
    </dxf>
  </rfmt>
  <rfmt sheetId="1" sqref="FI53" start="0" length="0">
    <dxf>
      <fill>
        <patternFill patternType="solid">
          <bgColor theme="5" tint="-0.249977111117893"/>
        </patternFill>
      </fill>
    </dxf>
  </rfmt>
  <rfmt sheetId="1" sqref="FJ53" start="0" length="0">
    <dxf>
      <fill>
        <patternFill patternType="solid">
          <bgColor theme="5" tint="-0.249977111117893"/>
        </patternFill>
      </fill>
    </dxf>
  </rfmt>
  <rfmt sheetId="1" sqref="FK53" start="0" length="0">
    <dxf>
      <fill>
        <patternFill patternType="solid">
          <bgColor theme="5" tint="-0.249977111117893"/>
        </patternFill>
      </fill>
    </dxf>
  </rfmt>
  <rfmt sheetId="1" sqref="FI54" start="0" length="0">
    <dxf>
      <fill>
        <patternFill patternType="solid">
          <bgColor rgb="FFFF0000"/>
        </patternFill>
      </fill>
    </dxf>
  </rfmt>
  <rfmt sheetId="1" sqref="FJ54" start="0" length="0">
    <dxf>
      <fill>
        <patternFill patternType="solid">
          <bgColor rgb="FFFF0000"/>
        </patternFill>
      </fill>
    </dxf>
  </rfmt>
  <rfmt sheetId="1" sqref="FK54" start="0" length="0">
    <dxf>
      <fill>
        <patternFill patternType="solid">
          <bgColor rgb="FFFF0000"/>
        </patternFill>
      </fill>
    </dxf>
  </rfmt>
  <rfmt sheetId="1" sqref="FI55" start="0" length="0">
    <dxf>
      <fill>
        <patternFill patternType="solid">
          <bgColor theme="2"/>
        </patternFill>
      </fill>
    </dxf>
  </rfmt>
  <rfmt sheetId="1" sqref="FJ55" start="0" length="0">
    <dxf>
      <fill>
        <patternFill patternType="solid">
          <bgColor theme="2"/>
        </patternFill>
      </fill>
    </dxf>
  </rfmt>
  <rfmt sheetId="1" sqref="FK55" start="0" length="0">
    <dxf>
      <fill>
        <patternFill patternType="solid">
          <bgColor theme="2"/>
        </patternFill>
      </fill>
    </dxf>
  </rfmt>
  <rfmt sheetId="1" sqref="FI56" start="0" length="0">
    <dxf>
      <fill>
        <patternFill patternType="solid">
          <bgColor rgb="FFFFFF00"/>
        </patternFill>
      </fill>
    </dxf>
  </rfmt>
  <rfmt sheetId="1" sqref="FJ56" start="0" length="0">
    <dxf>
      <fill>
        <patternFill patternType="solid">
          <bgColor rgb="FFFFFF00"/>
        </patternFill>
      </fill>
    </dxf>
  </rfmt>
  <rfmt sheetId="1" sqref="FK56" start="0" length="0">
    <dxf>
      <fill>
        <patternFill patternType="solid">
          <bgColor rgb="FFFFFF00"/>
        </patternFill>
      </fill>
    </dxf>
  </rfmt>
  <rfmt sheetId="1" sqref="FI57" start="0" length="0">
    <dxf>
      <fill>
        <patternFill patternType="solid">
          <bgColor rgb="FF7030A0"/>
        </patternFill>
      </fill>
    </dxf>
  </rfmt>
  <rfmt sheetId="1" sqref="FJ57" start="0" length="0">
    <dxf>
      <fill>
        <patternFill patternType="solid">
          <bgColor rgb="FF7030A0"/>
        </patternFill>
      </fill>
    </dxf>
  </rfmt>
  <rfmt sheetId="1" sqref="FK57" start="0" length="0">
    <dxf>
      <fill>
        <patternFill patternType="solid">
          <bgColor rgb="FF7030A0"/>
        </patternFill>
      </fill>
    </dxf>
  </rfmt>
  <rfmt sheetId="1" sqref="FI58" start="0" length="0">
    <dxf>
      <fill>
        <patternFill patternType="solid">
          <bgColor theme="5" tint="0.39997558519241921"/>
        </patternFill>
      </fill>
    </dxf>
  </rfmt>
  <rfmt sheetId="1" sqref="FJ58" start="0" length="0">
    <dxf>
      <fill>
        <patternFill patternType="solid">
          <bgColor theme="5" tint="0.39997558519241921"/>
        </patternFill>
      </fill>
    </dxf>
  </rfmt>
  <rfmt sheetId="1" sqref="FK58" start="0" length="0">
    <dxf>
      <fill>
        <patternFill patternType="solid">
          <bgColor theme="5" tint="0.39997558519241921"/>
        </patternFill>
      </fill>
    </dxf>
  </rfmt>
  <rfmt sheetId="1" sqref="FL51" start="0" length="0">
    <dxf>
      <fill>
        <patternFill patternType="solid">
          <bgColor theme="4" tint="-0.249977111117893"/>
        </patternFill>
      </fill>
    </dxf>
  </rfmt>
  <rfmt sheetId="1" sqref="FM51" start="0" length="0">
    <dxf>
      <fill>
        <patternFill patternType="solid">
          <bgColor theme="4" tint="-0.249977111117893"/>
        </patternFill>
      </fill>
    </dxf>
  </rfmt>
  <rfmt sheetId="1" sqref="FN51" start="0" length="0">
    <dxf>
      <fill>
        <patternFill patternType="solid">
          <bgColor theme="4" tint="-0.249977111117893"/>
        </patternFill>
      </fill>
    </dxf>
  </rfmt>
  <rfmt sheetId="1" sqref="FL52" start="0" length="0">
    <dxf>
      <fill>
        <patternFill patternType="solid">
          <bgColor rgb="FFC00000"/>
        </patternFill>
      </fill>
    </dxf>
  </rfmt>
  <rfmt sheetId="1" sqref="FM52" start="0" length="0">
    <dxf>
      <fill>
        <patternFill patternType="solid">
          <bgColor rgb="FFC00000"/>
        </patternFill>
      </fill>
    </dxf>
  </rfmt>
  <rfmt sheetId="1" sqref="FN52" start="0" length="0">
    <dxf>
      <fill>
        <patternFill patternType="solid">
          <bgColor rgb="FFC00000"/>
        </patternFill>
      </fill>
    </dxf>
  </rfmt>
  <rfmt sheetId="1" sqref="FL53" start="0" length="0">
    <dxf>
      <fill>
        <patternFill patternType="solid">
          <bgColor theme="5" tint="-0.249977111117893"/>
        </patternFill>
      </fill>
    </dxf>
  </rfmt>
  <rfmt sheetId="1" sqref="FM53" start="0" length="0">
    <dxf>
      <fill>
        <patternFill patternType="solid">
          <bgColor theme="5" tint="-0.249977111117893"/>
        </patternFill>
      </fill>
    </dxf>
  </rfmt>
  <rfmt sheetId="1" sqref="FN53" start="0" length="0">
    <dxf>
      <fill>
        <patternFill patternType="solid">
          <bgColor theme="5" tint="-0.249977111117893"/>
        </patternFill>
      </fill>
    </dxf>
  </rfmt>
  <rfmt sheetId="1" sqref="FL54" start="0" length="0">
    <dxf>
      <fill>
        <patternFill patternType="solid">
          <bgColor rgb="FFFF0000"/>
        </patternFill>
      </fill>
    </dxf>
  </rfmt>
  <rfmt sheetId="1" sqref="FM54" start="0" length="0">
    <dxf>
      <fill>
        <patternFill patternType="solid">
          <bgColor rgb="FFFF0000"/>
        </patternFill>
      </fill>
    </dxf>
  </rfmt>
  <rfmt sheetId="1" sqref="FN54" start="0" length="0">
    <dxf>
      <fill>
        <patternFill patternType="solid">
          <bgColor rgb="FFFF0000"/>
        </patternFill>
      </fill>
    </dxf>
  </rfmt>
  <rfmt sheetId="1" sqref="FL55" start="0" length="0">
    <dxf>
      <fill>
        <patternFill patternType="solid">
          <bgColor theme="2"/>
        </patternFill>
      </fill>
    </dxf>
  </rfmt>
  <rfmt sheetId="1" sqref="FM55" start="0" length="0">
    <dxf>
      <fill>
        <patternFill patternType="solid">
          <bgColor theme="2"/>
        </patternFill>
      </fill>
    </dxf>
  </rfmt>
  <rfmt sheetId="1" sqref="FN55" start="0" length="0">
    <dxf>
      <fill>
        <patternFill patternType="solid">
          <bgColor theme="2"/>
        </patternFill>
      </fill>
    </dxf>
  </rfmt>
  <rfmt sheetId="1" sqref="FL56" start="0" length="0">
    <dxf>
      <fill>
        <patternFill patternType="solid">
          <bgColor rgb="FFFFFF00"/>
        </patternFill>
      </fill>
    </dxf>
  </rfmt>
  <rfmt sheetId="1" sqref="FM56" start="0" length="0">
    <dxf>
      <fill>
        <patternFill patternType="solid">
          <bgColor rgb="FFFFFF00"/>
        </patternFill>
      </fill>
    </dxf>
  </rfmt>
  <rfmt sheetId="1" sqref="FN56" start="0" length="0">
    <dxf>
      <fill>
        <patternFill patternType="solid">
          <bgColor rgb="FFFFFF00"/>
        </patternFill>
      </fill>
    </dxf>
  </rfmt>
  <rfmt sheetId="1" sqref="FL57" start="0" length="0">
    <dxf>
      <fill>
        <patternFill patternType="solid">
          <bgColor rgb="FF7030A0"/>
        </patternFill>
      </fill>
    </dxf>
  </rfmt>
  <rfmt sheetId="1" sqref="FM57" start="0" length="0">
    <dxf>
      <fill>
        <patternFill patternType="solid">
          <bgColor rgb="FF7030A0"/>
        </patternFill>
      </fill>
    </dxf>
  </rfmt>
  <rfmt sheetId="1" sqref="FN57" start="0" length="0">
    <dxf>
      <fill>
        <patternFill patternType="solid">
          <bgColor rgb="FF7030A0"/>
        </patternFill>
      </fill>
    </dxf>
  </rfmt>
  <rfmt sheetId="1" sqref="FL58" start="0" length="0">
    <dxf>
      <fill>
        <patternFill patternType="solid">
          <bgColor theme="5" tint="0.39997558519241921"/>
        </patternFill>
      </fill>
    </dxf>
  </rfmt>
  <rfmt sheetId="1" sqref="FM58" start="0" length="0">
    <dxf>
      <fill>
        <patternFill patternType="solid">
          <bgColor theme="5" tint="0.39997558519241921"/>
        </patternFill>
      </fill>
    </dxf>
  </rfmt>
  <rfmt sheetId="1" sqref="FN58" start="0" length="0">
    <dxf>
      <fill>
        <patternFill patternType="solid">
          <bgColor theme="5" tint="0.39997558519241921"/>
        </patternFill>
      </fill>
    </dxf>
  </rfmt>
  <rfmt sheetId="1" sqref="FO51" start="0" length="0">
    <dxf>
      <fill>
        <patternFill patternType="solid">
          <bgColor theme="4" tint="-0.249977111117893"/>
        </patternFill>
      </fill>
    </dxf>
  </rfmt>
  <rfmt sheetId="1" sqref="FP51" start="0" length="0">
    <dxf>
      <fill>
        <patternFill patternType="solid">
          <bgColor theme="4" tint="-0.249977111117893"/>
        </patternFill>
      </fill>
    </dxf>
  </rfmt>
  <rfmt sheetId="1" sqref="FQ51" start="0" length="0">
    <dxf>
      <fill>
        <patternFill patternType="solid">
          <bgColor theme="4" tint="-0.249977111117893"/>
        </patternFill>
      </fill>
    </dxf>
  </rfmt>
  <rfmt sheetId="1" sqref="FO52" start="0" length="0">
    <dxf>
      <fill>
        <patternFill patternType="solid">
          <bgColor rgb="FFC00000"/>
        </patternFill>
      </fill>
    </dxf>
  </rfmt>
  <rfmt sheetId="1" sqref="FP52" start="0" length="0">
    <dxf>
      <fill>
        <patternFill patternType="solid">
          <bgColor rgb="FFC00000"/>
        </patternFill>
      </fill>
    </dxf>
  </rfmt>
  <rfmt sheetId="1" sqref="FQ52" start="0" length="0">
    <dxf>
      <fill>
        <patternFill patternType="solid">
          <bgColor rgb="FFC00000"/>
        </patternFill>
      </fill>
    </dxf>
  </rfmt>
  <rfmt sheetId="1" sqref="FO53" start="0" length="0">
    <dxf>
      <fill>
        <patternFill patternType="solid">
          <bgColor theme="5" tint="-0.249977111117893"/>
        </patternFill>
      </fill>
    </dxf>
  </rfmt>
  <rfmt sheetId="1" sqref="FP53" start="0" length="0">
    <dxf>
      <fill>
        <patternFill patternType="solid">
          <bgColor theme="5" tint="-0.249977111117893"/>
        </patternFill>
      </fill>
    </dxf>
  </rfmt>
  <rfmt sheetId="1" sqref="FQ53" start="0" length="0">
    <dxf>
      <fill>
        <patternFill patternType="solid">
          <bgColor theme="5" tint="-0.249977111117893"/>
        </patternFill>
      </fill>
    </dxf>
  </rfmt>
  <rfmt sheetId="1" sqref="FO54" start="0" length="0">
    <dxf>
      <fill>
        <patternFill patternType="solid">
          <bgColor rgb="FFFF0000"/>
        </patternFill>
      </fill>
    </dxf>
  </rfmt>
  <rfmt sheetId="1" sqref="FP54" start="0" length="0">
    <dxf>
      <fill>
        <patternFill patternType="solid">
          <bgColor rgb="FFFF0000"/>
        </patternFill>
      </fill>
    </dxf>
  </rfmt>
  <rfmt sheetId="1" sqref="FQ54" start="0" length="0">
    <dxf>
      <fill>
        <patternFill patternType="solid">
          <bgColor rgb="FFFF0000"/>
        </patternFill>
      </fill>
    </dxf>
  </rfmt>
  <rfmt sheetId="1" sqref="FO55" start="0" length="0">
    <dxf>
      <fill>
        <patternFill patternType="solid">
          <bgColor theme="2"/>
        </patternFill>
      </fill>
    </dxf>
  </rfmt>
  <rfmt sheetId="1" sqref="FP55" start="0" length="0">
    <dxf>
      <fill>
        <patternFill patternType="solid">
          <bgColor theme="2"/>
        </patternFill>
      </fill>
    </dxf>
  </rfmt>
  <rfmt sheetId="1" sqref="FQ55" start="0" length="0">
    <dxf>
      <fill>
        <patternFill patternType="solid">
          <bgColor theme="2"/>
        </patternFill>
      </fill>
    </dxf>
  </rfmt>
  <rfmt sheetId="1" sqref="FO56" start="0" length="0">
    <dxf>
      <fill>
        <patternFill patternType="solid">
          <bgColor rgb="FFFFFF00"/>
        </patternFill>
      </fill>
    </dxf>
  </rfmt>
  <rfmt sheetId="1" sqref="FP56" start="0" length="0">
    <dxf>
      <fill>
        <patternFill patternType="solid">
          <bgColor rgb="FFFFFF00"/>
        </patternFill>
      </fill>
    </dxf>
  </rfmt>
  <rfmt sheetId="1" sqref="FQ56" start="0" length="0">
    <dxf>
      <fill>
        <patternFill patternType="solid">
          <bgColor rgb="FFFFFF00"/>
        </patternFill>
      </fill>
    </dxf>
  </rfmt>
  <rfmt sheetId="1" sqref="FO57" start="0" length="0">
    <dxf>
      <fill>
        <patternFill patternType="solid">
          <bgColor rgb="FF7030A0"/>
        </patternFill>
      </fill>
    </dxf>
  </rfmt>
  <rfmt sheetId="1" sqref="FP57" start="0" length="0">
    <dxf>
      <fill>
        <patternFill patternType="solid">
          <bgColor rgb="FF7030A0"/>
        </patternFill>
      </fill>
    </dxf>
  </rfmt>
  <rfmt sheetId="1" sqref="FQ57" start="0" length="0">
    <dxf>
      <fill>
        <patternFill patternType="solid">
          <bgColor rgb="FF7030A0"/>
        </patternFill>
      </fill>
    </dxf>
  </rfmt>
  <rfmt sheetId="1" sqref="FO58" start="0" length="0">
    <dxf>
      <fill>
        <patternFill patternType="solid">
          <bgColor theme="5" tint="0.39997558519241921"/>
        </patternFill>
      </fill>
    </dxf>
  </rfmt>
  <rfmt sheetId="1" sqref="FP58" start="0" length="0">
    <dxf>
      <fill>
        <patternFill patternType="solid">
          <bgColor theme="5" tint="0.39997558519241921"/>
        </patternFill>
      </fill>
    </dxf>
  </rfmt>
  <rfmt sheetId="1" sqref="FQ58" start="0" length="0">
    <dxf>
      <fill>
        <patternFill patternType="solid">
          <bgColor theme="5" tint="0.39997558519241921"/>
        </patternFill>
      </fill>
    </dxf>
  </rfmt>
  <rcc rId="29" sId="1" numFmtId="14">
    <nc r="FC51">
      <v>0.22289999999999999</v>
    </nc>
  </rcc>
  <rcc rId="30" sId="1" numFmtId="14">
    <nc r="FC52">
      <v>0.1288</v>
    </nc>
  </rcc>
  <rcc rId="31" sId="1" numFmtId="14">
    <nc r="FC53">
      <v>8.8700000000000001E-2</v>
    </nc>
  </rcc>
  <rcc rId="32" sId="1" numFmtId="14">
    <nc r="FC54">
      <v>5.2699999999999997E-2</v>
    </nc>
  </rcc>
  <rcc rId="33" sId="1" numFmtId="14">
    <nc r="FC55">
      <v>8.0999999999999996E-3</v>
    </nc>
  </rcc>
  <rcc rId="34" sId="1" numFmtId="14">
    <nc r="FC56">
      <v>-6.1600000000000002E-2</v>
    </nc>
  </rcc>
  <rcc rId="35" sId="1" numFmtId="14">
    <nc r="FC57">
      <v>9.1700000000000004E-2</v>
    </nc>
  </rcc>
  <rcc rId="36" sId="1" numFmtId="14">
    <nc r="FC58">
      <v>-0.24790000000000001</v>
    </nc>
  </rcc>
  <rcc rId="37" sId="1">
    <nc r="FC59" t="inlineStr">
      <is>
        <t xml:space="preserve"> -1.l84</t>
      </is>
    </nc>
  </rcc>
  <rcc rId="38" sId="1">
    <nc r="FC59">
      <v>-1.84</v>
    </nc>
  </rcc>
  <rfmt sheetId="1" sqref="FC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C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9" sId="1">
    <nc r="FD60" t="inlineStr">
      <is>
        <t xml:space="preserve"> </t>
      </is>
    </nc>
  </rcc>
  <rcc rId="40" sId="1" numFmtId="14">
    <oc r="FC60" t="inlineStr">
      <is>
        <t xml:space="preserve"> </t>
      </is>
    </oc>
    <nc r="FC60">
      <v>1.0699999999999999E-2</v>
    </nc>
  </rcc>
  <rfmt sheetId="1" sqref="FC60">
    <dxf>
      <fill>
        <patternFill>
          <bgColor rgb="FFFFFF00"/>
        </patternFill>
      </fill>
    </dxf>
  </rfmt>
  <rcc rId="41" sId="1" numFmtId="14">
    <nc r="FC61">
      <v>-1.55</v>
    </nc>
  </rcc>
  <rcc rId="42" sId="1" numFmtId="14">
    <nc r="FC61">
      <v>-1.55E-2</v>
    </nc>
  </rcc>
  <rfmt sheetId="1" sqref="FC61">
    <dxf>
      <fill>
        <patternFill>
          <bgColor theme="4" tint="-0.249977111117893"/>
        </patternFill>
      </fill>
    </dxf>
  </rfmt>
  <rfmt sheetId="1" sqref="FC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3" sId="1" odxf="1" dxf="1">
    <nc r="FC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FC66">
      <f>SUM(FC51, -FC58,)</f>
    </oc>
    <nc r="FC66">
      <f>SUM(FC51, -FC58)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FC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6" sId="1" odxf="1" dxf="1">
    <oc r="FC68">
      <f>SUM(FC51, -FC57)</f>
    </oc>
    <nc r="FC68">
      <f>SUM(FC51, -FC57)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7" sId="1" odxf="1" dxf="1">
    <nc r="FC6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8" sId="1" odxf="1" dxf="1">
    <oc r="FC70">
      <f>SUM(FC51, -FC56)</f>
    </oc>
    <nc r="FC70">
      <f>SUM(FC52, -FC58)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9" sId="1" odxf="1" dxf="1">
    <nc r="FC7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FC72">
      <f>SUM(FC57, -FC68,)</f>
    </oc>
    <nc r="FC72">
      <f>SUM(FC53, -FC58)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FC7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2" sId="1" odxf="1" dxf="1">
    <oc r="FC74">
      <f>SUM(FC57, -FC67)</f>
    </oc>
    <nc r="FC74">
      <f>SUM(FC52, -FC57)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3" sId="1" odxf="1" dxf="1">
    <nc r="FC7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4" sId="1" odxf="1" dxf="1">
    <oc r="FC76">
      <f>SUM(FC57, -FC66)</f>
    </oc>
    <nc r="FC76">
      <f>SUM(FC51, -FC56)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FC77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6" sId="1" odxf="1" dxf="1">
    <oc r="FC78">
      <f>SUM(FC67, -FC74,)</f>
    </oc>
    <nc r="FC78">
      <f>SUM(FC54, -FC58)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7" sId="1" odxf="1" dxf="1">
    <nc r="FC7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8" sId="1" odxf="1" dxf="1">
    <oc r="FC80">
      <f>SUM(FC67, -FC73)</f>
    </oc>
    <nc r="FC80">
      <f>SUM(FC53, -FC57)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FC8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0" sId="1" odxf="1" dxf="1">
    <oc r="FC82">
      <f>SUM(FC67, -FC72)</f>
    </oc>
    <nc r="FC82">
      <f>SUM(FC55, -FC58)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1" sId="1" odxf="1" dxf="1">
    <nc r="FC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2" sId="1" odxf="1" dxf="1">
    <oc r="FC84">
      <f>SUM(FC73, -FC80,)</f>
    </oc>
    <nc r="FC84">
      <f>SUM(FC54, -FC57)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3" sId="1" odxf="1" dxf="1">
    <nc r="FC8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4" sId="1" odxf="1" dxf="1">
    <oc r="FC86">
      <f>SUM(FC73, -FC79)</f>
    </oc>
    <nc r="FC86">
      <f>SUM(FC51, -FC55)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FC8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6" sId="1" odxf="1" dxf="1">
    <oc r="FC88">
      <f>SUM(FC73, -FC78)</f>
    </oc>
    <nc r="FC88">
      <f>SUM(FC55, -FC57)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7" sId="1" odxf="1" dxf="1">
    <nc r="FC8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8" sId="1" odxf="1" dxf="1">
    <oc r="FC90">
      <f>SUM(FC79, -FC86,)</f>
    </oc>
    <nc r="FC90">
      <f>SUM(FC52, -FC56)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FC9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0" sId="1" odxf="1" dxf="1">
    <oc r="FC92">
      <f>SUM(FC79, -FC85)</f>
    </oc>
    <nc r="FC92">
      <f>SUM(FC51, -FC54)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FC9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2" sId="1" odxf="1" dxf="1">
    <oc r="FC94">
      <f>SUM(FC79, -FC84)</f>
    </oc>
    <nc r="FC94">
      <f>SUM(FC56, -FC58)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FC9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4" sId="1" odxf="1" dxf="1">
    <oc r="FC96">
      <f>SUM(FC85, -FC92,)</f>
    </oc>
    <nc r="FC96">
      <f>SUM(FC53, -FC56)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FC9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6" sId="1" odxf="1" dxf="1">
    <oc r="FC98">
      <f>SUM(FC85, -FC91)</f>
    </oc>
    <nc r="FC98">
      <f>SUM(FC51, -FC53)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7" sId="1" odxf="1" dxf="1">
    <nc r="FC9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8" sId="1" odxf="1" dxf="1">
    <oc r="FC100">
      <f>SUM(FC85, -FC90)</f>
    </oc>
    <nc r="FC100">
      <f>SUM(FC54, -FC56)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FC10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0" sId="1" odxf="1" dxf="1">
    <oc r="FC102">
      <f>SUM(FC91, -FC98,)</f>
    </oc>
    <nc r="FC102">
      <f>SUM(FC56, -FC57)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1" sId="1" odxf="1" dxf="1">
    <nc r="FC10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2" sId="1" odxf="1" dxf="1">
    <oc r="FC104">
      <f>SUM(FC91, -FC97)</f>
    </oc>
    <nc r="FC104">
      <f>SUM(FC52, -FC55)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FC10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84" sId="1" odxf="1" dxf="1">
    <oc r="FC106">
      <f>SUM(FC91, -FC96)</f>
    </oc>
    <nc r="FC106">
      <f>SUM(FC51, -FC52)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FC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6" sId="1" odxf="1" dxf="1">
    <oc r="FC108">
      <f>SUM(FC97, -FC104,)</f>
    </oc>
    <nc r="FC108">
      <f>SUM(FC53, -FC55)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FC10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8" sId="1" odxf="1" dxf="1">
    <oc r="FC110">
      <f>SUM(FC97, -FC103)</f>
    </oc>
    <nc r="FC110">
      <f>SUM(FC55, -FC56)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9" sId="1" odxf="1" dxf="1">
    <nc r="FC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0" sId="1" odxf="1" dxf="1">
    <oc r="FC112">
      <f>SUM(FC97, -FC102)</f>
    </oc>
    <nc r="FC112">
      <f>SUM(FC52, -FC54)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FC11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92" sId="1" odxf="1" dxf="1">
    <oc r="FC114">
      <f>SUM(FC99, -FC104)</f>
    </oc>
    <nc r="FC114">
      <f>SUM(FC57, -FC58)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FC11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4" sId="1" odxf="1" dxf="1">
    <oc r="FC116">
      <f>SUM(FC105, -FC112,)</f>
    </oc>
    <nc r="FC116">
      <f>SUM(FC54, -FC55)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FC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6" sId="1" odxf="1" dxf="1">
    <oc r="FC118">
      <f>SUM(FC105, -FC111)</f>
    </oc>
    <nc r="FC118">
      <f>SUM(FC53, -FC54)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7" sId="1" odxf="1" dxf="1">
    <nc r="FC11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8" sId="1" odxf="1" dxf="1">
    <oc r="FC120">
      <f>SUM(FC105, -FC110)</f>
    </oc>
    <nc r="FC120">
      <f>SUM(FC52, -FC53)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9" sId="1" numFmtId="14">
    <nc r="FC57">
      <v>-9.1700000000000004E-2</v>
    </nc>
  </rcc>
  <rcc rId="100" sId="1" numFmtId="14">
    <nc r="FC57">
      <v>-0.19170000000000001</v>
    </nc>
  </rcc>
  <rm rId="101" sheetId="1" source="FC117:FC118" destination="FC121:FC122" sourceSheetId="1"/>
  <rm rId="102" sheetId="1" source="FC113:FC116" destination="FC115:FC118" sourceSheetId="1"/>
  <rm rId="103" sheetId="1" source="FC109:FC110" destination="FC113:FC114" sourceSheetId="1"/>
  <rm rId="104" sheetId="1" source="FC105:FC108" destination="FC107:FC110" sourceSheetId="1"/>
  <rm rId="105" sheetId="1" source="FC99:FC100" destination="FC105:FC106" sourceSheetId="1"/>
  <rm rId="106" sheetId="1" source="FC95:FC98" destination="FC97:FC100" sourceSheetId="1"/>
  <rm rId="107" sheetId="1" source="FC91:FC92" destination="FC95:FC96" sourceSheetId="1"/>
  <rm rId="108" sheetId="1" source="FC79:FC90" destination="FC81:FC92" sourceSheetId="1"/>
  <rm rId="109" sheetId="1" source="FC75:FC76" destination="FC79:FC80" sourceSheetId="1"/>
  <rm rId="110" sheetId="1" source="FC77:FC122" destination="FC75:FC120" sourceSheetId="1"/>
  <rcc rId="111" sId="1" odxf="1" dxf="1" numFmtId="14">
    <nc r="FC145">
      <v>1.0699999999999999E-2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2" sId="1" odxf="1" dxf="1" numFmtId="14">
    <nc r="FC146">
      <v>-1.55E-2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3" sId="1">
    <nc r="FD145" t="inlineStr">
      <is>
        <t xml:space="preserve"> </t>
      </is>
    </nc>
  </rcc>
  <rfmt sheetId="1" sqref="FC136" start="0" length="0">
    <dxf>
      <fill>
        <patternFill patternType="solid">
          <bgColor rgb="FFC00000"/>
        </patternFill>
      </fill>
    </dxf>
  </rfmt>
  <rfmt sheetId="1" sqref="FC137" start="0" length="0">
    <dxf>
      <fill>
        <patternFill patternType="solid">
          <bgColor rgb="FF7030A0"/>
        </patternFill>
      </fill>
    </dxf>
  </rfmt>
  <rfmt sheetId="1" sqref="FC138" start="0" length="0">
    <dxf>
      <fill>
        <patternFill patternType="solid">
          <bgColor theme="2"/>
        </patternFill>
      </fill>
    </dxf>
  </rfmt>
  <rfmt sheetId="1" sqref="FC139" start="0" length="0">
    <dxf>
      <fill>
        <patternFill patternType="solid">
          <bgColor rgb="FFFF0000"/>
        </patternFill>
      </fill>
    </dxf>
  </rfmt>
  <rfmt sheetId="1" sqref="FC141" start="0" length="0">
    <dxf>
      <fill>
        <patternFill patternType="solid">
          <bgColor theme="5" tint="0.39997558519241921"/>
        </patternFill>
      </fill>
    </dxf>
  </rfmt>
  <rfmt sheetId="1" sqref="FC140" start="0" length="0">
    <dxf>
      <fill>
        <patternFill patternType="solid">
          <bgColor rgb="FFFFFF00"/>
        </patternFill>
      </fill>
    </dxf>
  </rfmt>
  <rfmt sheetId="1" sqref="FC142" start="0" length="0">
    <dxf>
      <fill>
        <patternFill patternType="solid">
          <bgColor theme="4" tint="-0.249977111117893"/>
        </patternFill>
      </fill>
    </dxf>
  </rfmt>
  <rfmt sheetId="1" sqref="FC143" start="0" length="0">
    <dxf>
      <fill>
        <patternFill patternType="solid">
          <bgColor theme="5" tint="-0.249977111117893"/>
        </patternFill>
      </fill>
    </dxf>
  </rfmt>
  <rfmt sheetId="1" sqref="FD136" start="0" length="0">
    <dxf>
      <fill>
        <patternFill patternType="solid">
          <bgColor rgb="FFC00000"/>
        </patternFill>
      </fill>
    </dxf>
  </rfmt>
  <rfmt sheetId="1" sqref="FD137" start="0" length="0">
    <dxf>
      <fill>
        <patternFill patternType="solid">
          <bgColor rgb="FF7030A0"/>
        </patternFill>
      </fill>
    </dxf>
  </rfmt>
  <rfmt sheetId="1" sqref="FD138" start="0" length="0">
    <dxf>
      <fill>
        <patternFill patternType="solid">
          <bgColor theme="2"/>
        </patternFill>
      </fill>
    </dxf>
  </rfmt>
  <rfmt sheetId="1" sqref="FD139" start="0" length="0">
    <dxf>
      <fill>
        <patternFill patternType="solid">
          <bgColor rgb="FFFF0000"/>
        </patternFill>
      </fill>
    </dxf>
  </rfmt>
  <rfmt sheetId="1" sqref="FD141" start="0" length="0">
    <dxf>
      <fill>
        <patternFill patternType="solid">
          <bgColor theme="5" tint="0.39997558519241921"/>
        </patternFill>
      </fill>
    </dxf>
  </rfmt>
  <rfmt sheetId="1" sqref="FD140" start="0" length="0">
    <dxf>
      <fill>
        <patternFill patternType="solid">
          <bgColor rgb="FFFFFF00"/>
        </patternFill>
      </fill>
    </dxf>
  </rfmt>
  <rfmt sheetId="1" sqref="FD142" start="0" length="0">
    <dxf>
      <fill>
        <patternFill patternType="solid">
          <bgColor theme="4" tint="-0.249977111117893"/>
        </patternFill>
      </fill>
    </dxf>
  </rfmt>
  <rfmt sheetId="1" sqref="FD143" start="0" length="0">
    <dxf>
      <fill>
        <patternFill patternType="solid">
          <bgColor theme="5" tint="-0.249977111117893"/>
        </patternFill>
      </fill>
    </dxf>
  </rfmt>
  <rfmt sheetId="1" sqref="FE136" start="0" length="0">
    <dxf>
      <fill>
        <patternFill patternType="solid">
          <bgColor rgb="FFC00000"/>
        </patternFill>
      </fill>
    </dxf>
  </rfmt>
  <rfmt sheetId="1" sqref="FE137" start="0" length="0">
    <dxf>
      <fill>
        <patternFill patternType="solid">
          <bgColor rgb="FF7030A0"/>
        </patternFill>
      </fill>
    </dxf>
  </rfmt>
  <rfmt sheetId="1" sqref="FE138" start="0" length="0">
    <dxf>
      <fill>
        <patternFill patternType="solid">
          <bgColor theme="2"/>
        </patternFill>
      </fill>
    </dxf>
  </rfmt>
  <rfmt sheetId="1" sqref="FE139" start="0" length="0">
    <dxf>
      <fill>
        <patternFill patternType="solid">
          <bgColor rgb="FFFF0000"/>
        </patternFill>
      </fill>
    </dxf>
  </rfmt>
  <rfmt sheetId="1" sqref="FE141" start="0" length="0">
    <dxf>
      <fill>
        <patternFill patternType="solid">
          <bgColor theme="5" tint="0.39997558519241921"/>
        </patternFill>
      </fill>
    </dxf>
  </rfmt>
  <rfmt sheetId="1" sqref="FE140" start="0" length="0">
    <dxf>
      <fill>
        <patternFill patternType="solid">
          <bgColor rgb="FFFFFF00"/>
        </patternFill>
      </fill>
    </dxf>
  </rfmt>
  <rfmt sheetId="1" sqref="FE142" start="0" length="0">
    <dxf>
      <fill>
        <patternFill patternType="solid">
          <bgColor theme="4" tint="-0.249977111117893"/>
        </patternFill>
      </fill>
    </dxf>
  </rfmt>
  <rfmt sheetId="1" sqref="FE143" start="0" length="0">
    <dxf>
      <fill>
        <patternFill patternType="solid">
          <bgColor theme="5" tint="-0.249977111117893"/>
        </patternFill>
      </fill>
    </dxf>
  </rfmt>
  <rfmt sheetId="1" sqref="FF136" start="0" length="0">
    <dxf>
      <fill>
        <patternFill patternType="solid">
          <bgColor rgb="FFC00000"/>
        </patternFill>
      </fill>
    </dxf>
  </rfmt>
  <rfmt sheetId="1" sqref="FG136" start="0" length="0">
    <dxf>
      <fill>
        <patternFill patternType="solid">
          <bgColor rgb="FFC00000"/>
        </patternFill>
      </fill>
    </dxf>
  </rfmt>
  <rfmt sheetId="1" sqref="FH136" start="0" length="0">
    <dxf>
      <fill>
        <patternFill patternType="solid">
          <bgColor rgb="FFC00000"/>
        </patternFill>
      </fill>
    </dxf>
  </rfmt>
  <rfmt sheetId="1" sqref="FF137" start="0" length="0">
    <dxf>
      <fill>
        <patternFill patternType="solid">
          <bgColor rgb="FF7030A0"/>
        </patternFill>
      </fill>
    </dxf>
  </rfmt>
  <rfmt sheetId="1" sqref="FG137" start="0" length="0">
    <dxf>
      <fill>
        <patternFill patternType="solid">
          <bgColor rgb="FF7030A0"/>
        </patternFill>
      </fill>
    </dxf>
  </rfmt>
  <rfmt sheetId="1" sqref="FH137" start="0" length="0">
    <dxf>
      <fill>
        <patternFill patternType="solid">
          <bgColor rgb="FF7030A0"/>
        </patternFill>
      </fill>
    </dxf>
  </rfmt>
  <rfmt sheetId="1" sqref="FF138" start="0" length="0">
    <dxf>
      <fill>
        <patternFill patternType="solid">
          <bgColor theme="2"/>
        </patternFill>
      </fill>
    </dxf>
  </rfmt>
  <rfmt sheetId="1" sqref="FG138" start="0" length="0">
    <dxf>
      <fill>
        <patternFill patternType="solid">
          <bgColor theme="2"/>
        </patternFill>
      </fill>
    </dxf>
  </rfmt>
  <rfmt sheetId="1" sqref="FH138" start="0" length="0">
    <dxf>
      <fill>
        <patternFill patternType="solid">
          <bgColor theme="2"/>
        </patternFill>
      </fill>
    </dxf>
  </rfmt>
  <rfmt sheetId="1" sqref="FF139" start="0" length="0">
    <dxf>
      <fill>
        <patternFill patternType="solid">
          <bgColor rgb="FFFF0000"/>
        </patternFill>
      </fill>
    </dxf>
  </rfmt>
  <rfmt sheetId="1" sqref="FG139" start="0" length="0">
    <dxf>
      <fill>
        <patternFill patternType="solid">
          <bgColor rgb="FFFF0000"/>
        </patternFill>
      </fill>
    </dxf>
  </rfmt>
  <rfmt sheetId="1" sqref="FH139" start="0" length="0">
    <dxf>
      <fill>
        <patternFill patternType="solid">
          <bgColor rgb="FFFF0000"/>
        </patternFill>
      </fill>
    </dxf>
  </rfmt>
  <rfmt sheetId="1" sqref="FF141" start="0" length="0">
    <dxf>
      <fill>
        <patternFill patternType="solid">
          <bgColor theme="5" tint="0.39997558519241921"/>
        </patternFill>
      </fill>
    </dxf>
  </rfmt>
  <rfmt sheetId="1" sqref="FG141" start="0" length="0">
    <dxf>
      <fill>
        <patternFill patternType="solid">
          <bgColor theme="5" tint="0.39997558519241921"/>
        </patternFill>
      </fill>
    </dxf>
  </rfmt>
  <rfmt sheetId="1" sqref="FH141" start="0" length="0">
    <dxf>
      <fill>
        <patternFill patternType="solid">
          <bgColor theme="5" tint="0.39997558519241921"/>
        </patternFill>
      </fill>
    </dxf>
  </rfmt>
  <rfmt sheetId="1" sqref="FF140" start="0" length="0">
    <dxf>
      <fill>
        <patternFill patternType="solid">
          <bgColor rgb="FFFFFF00"/>
        </patternFill>
      </fill>
    </dxf>
  </rfmt>
  <rfmt sheetId="1" sqref="FG140" start="0" length="0">
    <dxf>
      <fill>
        <patternFill patternType="solid">
          <bgColor rgb="FFFFFF00"/>
        </patternFill>
      </fill>
    </dxf>
  </rfmt>
  <rfmt sheetId="1" sqref="FH140" start="0" length="0">
    <dxf>
      <fill>
        <patternFill patternType="solid">
          <bgColor rgb="FFFFFF00"/>
        </patternFill>
      </fill>
    </dxf>
  </rfmt>
  <rfmt sheetId="1" sqref="FF142" start="0" length="0">
    <dxf>
      <fill>
        <patternFill patternType="solid">
          <bgColor theme="4" tint="-0.249977111117893"/>
        </patternFill>
      </fill>
    </dxf>
  </rfmt>
  <rfmt sheetId="1" sqref="FG142" start="0" length="0">
    <dxf>
      <fill>
        <patternFill patternType="solid">
          <bgColor theme="4" tint="-0.249977111117893"/>
        </patternFill>
      </fill>
    </dxf>
  </rfmt>
  <rfmt sheetId="1" sqref="FH142" start="0" length="0">
    <dxf>
      <fill>
        <patternFill patternType="solid">
          <bgColor theme="4" tint="-0.249977111117893"/>
        </patternFill>
      </fill>
    </dxf>
  </rfmt>
  <rfmt sheetId="1" sqref="FF143" start="0" length="0">
    <dxf>
      <fill>
        <patternFill patternType="solid">
          <bgColor theme="5" tint="-0.249977111117893"/>
        </patternFill>
      </fill>
    </dxf>
  </rfmt>
  <rfmt sheetId="1" sqref="FG143" start="0" length="0">
    <dxf>
      <fill>
        <patternFill patternType="solid">
          <bgColor theme="5" tint="-0.249977111117893"/>
        </patternFill>
      </fill>
    </dxf>
  </rfmt>
  <rfmt sheetId="1" sqref="FH143" start="0" length="0">
    <dxf>
      <fill>
        <patternFill patternType="solid">
          <bgColor theme="5" tint="-0.249977111117893"/>
        </patternFill>
      </fill>
    </dxf>
  </rfmt>
  <rfmt sheetId="1" sqref="FI136" start="0" length="0">
    <dxf>
      <fill>
        <patternFill patternType="solid">
          <bgColor rgb="FFC00000"/>
        </patternFill>
      </fill>
    </dxf>
  </rfmt>
  <rfmt sheetId="1" sqref="FJ136" start="0" length="0">
    <dxf>
      <fill>
        <patternFill patternType="solid">
          <bgColor rgb="FFC00000"/>
        </patternFill>
      </fill>
    </dxf>
  </rfmt>
  <rfmt sheetId="1" sqref="FK136" start="0" length="0">
    <dxf>
      <fill>
        <patternFill patternType="solid">
          <bgColor rgb="FFC00000"/>
        </patternFill>
      </fill>
    </dxf>
  </rfmt>
  <rfmt sheetId="1" sqref="FI137" start="0" length="0">
    <dxf>
      <fill>
        <patternFill patternType="solid">
          <bgColor rgb="FF7030A0"/>
        </patternFill>
      </fill>
    </dxf>
  </rfmt>
  <rfmt sheetId="1" sqref="FJ137" start="0" length="0">
    <dxf>
      <fill>
        <patternFill patternType="solid">
          <bgColor rgb="FF7030A0"/>
        </patternFill>
      </fill>
    </dxf>
  </rfmt>
  <rfmt sheetId="1" sqref="FK137" start="0" length="0">
    <dxf>
      <fill>
        <patternFill patternType="solid">
          <bgColor rgb="FF7030A0"/>
        </patternFill>
      </fill>
    </dxf>
  </rfmt>
  <rfmt sheetId="1" sqref="FI138" start="0" length="0">
    <dxf>
      <fill>
        <patternFill patternType="solid">
          <bgColor theme="2"/>
        </patternFill>
      </fill>
    </dxf>
  </rfmt>
  <rfmt sheetId="1" sqref="FJ138" start="0" length="0">
    <dxf>
      <fill>
        <patternFill patternType="solid">
          <bgColor theme="2"/>
        </patternFill>
      </fill>
    </dxf>
  </rfmt>
  <rfmt sheetId="1" sqref="FK138" start="0" length="0">
    <dxf>
      <fill>
        <patternFill patternType="solid">
          <bgColor theme="2"/>
        </patternFill>
      </fill>
    </dxf>
  </rfmt>
  <rfmt sheetId="1" sqref="FI139" start="0" length="0">
    <dxf>
      <fill>
        <patternFill patternType="solid">
          <bgColor rgb="FFFF0000"/>
        </patternFill>
      </fill>
    </dxf>
  </rfmt>
  <rfmt sheetId="1" sqref="FJ139" start="0" length="0">
    <dxf>
      <fill>
        <patternFill patternType="solid">
          <bgColor rgb="FFFF0000"/>
        </patternFill>
      </fill>
    </dxf>
  </rfmt>
  <rfmt sheetId="1" sqref="FK139" start="0" length="0">
    <dxf>
      <fill>
        <patternFill patternType="solid">
          <bgColor rgb="FFFF0000"/>
        </patternFill>
      </fill>
    </dxf>
  </rfmt>
  <rfmt sheetId="1" sqref="FI141" start="0" length="0">
    <dxf>
      <fill>
        <patternFill patternType="solid">
          <bgColor theme="5" tint="0.39997558519241921"/>
        </patternFill>
      </fill>
    </dxf>
  </rfmt>
  <rfmt sheetId="1" sqref="FJ141" start="0" length="0">
    <dxf>
      <fill>
        <patternFill patternType="solid">
          <bgColor theme="5" tint="0.39997558519241921"/>
        </patternFill>
      </fill>
    </dxf>
  </rfmt>
  <rfmt sheetId="1" sqref="FK141" start="0" length="0">
    <dxf>
      <fill>
        <patternFill patternType="solid">
          <bgColor theme="5" tint="0.39997558519241921"/>
        </patternFill>
      </fill>
    </dxf>
  </rfmt>
  <rfmt sheetId="1" sqref="FI140" start="0" length="0">
    <dxf>
      <fill>
        <patternFill patternType="solid">
          <bgColor rgb="FFFFFF00"/>
        </patternFill>
      </fill>
    </dxf>
  </rfmt>
  <rfmt sheetId="1" sqref="FJ140" start="0" length="0">
    <dxf>
      <fill>
        <patternFill patternType="solid">
          <bgColor rgb="FFFFFF00"/>
        </patternFill>
      </fill>
    </dxf>
  </rfmt>
  <rfmt sheetId="1" sqref="FK140" start="0" length="0">
    <dxf>
      <fill>
        <patternFill patternType="solid">
          <bgColor rgb="FFFFFF00"/>
        </patternFill>
      </fill>
    </dxf>
  </rfmt>
  <rfmt sheetId="1" sqref="FI142" start="0" length="0">
    <dxf>
      <fill>
        <patternFill patternType="solid">
          <bgColor theme="4" tint="-0.249977111117893"/>
        </patternFill>
      </fill>
    </dxf>
  </rfmt>
  <rfmt sheetId="1" sqref="FJ142" start="0" length="0">
    <dxf>
      <fill>
        <patternFill patternType="solid">
          <bgColor theme="4" tint="-0.249977111117893"/>
        </patternFill>
      </fill>
    </dxf>
  </rfmt>
  <rfmt sheetId="1" sqref="FK142" start="0" length="0">
    <dxf>
      <fill>
        <patternFill patternType="solid">
          <bgColor theme="4" tint="-0.249977111117893"/>
        </patternFill>
      </fill>
    </dxf>
  </rfmt>
  <rfmt sheetId="1" sqref="FI143" start="0" length="0">
    <dxf>
      <fill>
        <patternFill patternType="solid">
          <bgColor theme="5" tint="-0.249977111117893"/>
        </patternFill>
      </fill>
    </dxf>
  </rfmt>
  <rfmt sheetId="1" sqref="FJ143" start="0" length="0">
    <dxf>
      <fill>
        <patternFill patternType="solid">
          <bgColor theme="5" tint="-0.249977111117893"/>
        </patternFill>
      </fill>
    </dxf>
  </rfmt>
  <rfmt sheetId="1" sqref="FK143" start="0" length="0">
    <dxf>
      <fill>
        <patternFill patternType="solid">
          <bgColor theme="5" tint="-0.249977111117893"/>
        </patternFill>
      </fill>
    </dxf>
  </rfmt>
  <rfmt sheetId="1" sqref="FL136" start="0" length="0">
    <dxf>
      <fill>
        <patternFill patternType="solid">
          <bgColor rgb="FFC00000"/>
        </patternFill>
      </fill>
    </dxf>
  </rfmt>
  <rfmt sheetId="1" sqref="FM136" start="0" length="0">
    <dxf>
      <fill>
        <patternFill patternType="solid">
          <bgColor rgb="FFC00000"/>
        </patternFill>
      </fill>
    </dxf>
  </rfmt>
  <rfmt sheetId="1" sqref="FN136" start="0" length="0">
    <dxf>
      <fill>
        <patternFill patternType="solid">
          <bgColor rgb="FFC00000"/>
        </patternFill>
      </fill>
    </dxf>
  </rfmt>
  <rfmt sheetId="1" sqref="FL137" start="0" length="0">
    <dxf>
      <fill>
        <patternFill patternType="solid">
          <bgColor rgb="FF7030A0"/>
        </patternFill>
      </fill>
    </dxf>
  </rfmt>
  <rfmt sheetId="1" sqref="FM137" start="0" length="0">
    <dxf>
      <fill>
        <patternFill patternType="solid">
          <bgColor rgb="FF7030A0"/>
        </patternFill>
      </fill>
    </dxf>
  </rfmt>
  <rfmt sheetId="1" sqref="FN137" start="0" length="0">
    <dxf>
      <fill>
        <patternFill patternType="solid">
          <bgColor rgb="FF7030A0"/>
        </patternFill>
      </fill>
    </dxf>
  </rfmt>
  <rfmt sheetId="1" sqref="FL138" start="0" length="0">
    <dxf>
      <fill>
        <patternFill patternType="solid">
          <bgColor theme="2"/>
        </patternFill>
      </fill>
    </dxf>
  </rfmt>
  <rfmt sheetId="1" sqref="FM138" start="0" length="0">
    <dxf>
      <fill>
        <patternFill patternType="solid">
          <bgColor theme="2"/>
        </patternFill>
      </fill>
    </dxf>
  </rfmt>
  <rfmt sheetId="1" sqref="FN138" start="0" length="0">
    <dxf>
      <fill>
        <patternFill patternType="solid">
          <bgColor theme="2"/>
        </patternFill>
      </fill>
    </dxf>
  </rfmt>
  <rfmt sheetId="1" sqref="FL139" start="0" length="0">
    <dxf>
      <fill>
        <patternFill patternType="solid">
          <bgColor rgb="FFFF0000"/>
        </patternFill>
      </fill>
    </dxf>
  </rfmt>
  <rfmt sheetId="1" sqref="FM139" start="0" length="0">
    <dxf>
      <fill>
        <patternFill patternType="solid">
          <bgColor rgb="FFFF0000"/>
        </patternFill>
      </fill>
    </dxf>
  </rfmt>
  <rfmt sheetId="1" sqref="FN139" start="0" length="0">
    <dxf>
      <fill>
        <patternFill patternType="solid">
          <bgColor rgb="FFFF0000"/>
        </patternFill>
      </fill>
    </dxf>
  </rfmt>
  <rfmt sheetId="1" sqref="FL141" start="0" length="0">
    <dxf>
      <fill>
        <patternFill patternType="solid">
          <bgColor theme="5" tint="0.39997558519241921"/>
        </patternFill>
      </fill>
    </dxf>
  </rfmt>
  <rfmt sheetId="1" sqref="FM141" start="0" length="0">
    <dxf>
      <fill>
        <patternFill patternType="solid">
          <bgColor theme="5" tint="0.39997558519241921"/>
        </patternFill>
      </fill>
    </dxf>
  </rfmt>
  <rfmt sheetId="1" sqref="FN141" start="0" length="0">
    <dxf>
      <fill>
        <patternFill patternType="solid">
          <bgColor theme="5" tint="0.39997558519241921"/>
        </patternFill>
      </fill>
    </dxf>
  </rfmt>
  <rfmt sheetId="1" sqref="FL140" start="0" length="0">
    <dxf>
      <fill>
        <patternFill patternType="solid">
          <bgColor rgb="FFFFFF00"/>
        </patternFill>
      </fill>
    </dxf>
  </rfmt>
  <rfmt sheetId="1" sqref="FM140" start="0" length="0">
    <dxf>
      <fill>
        <patternFill patternType="solid">
          <bgColor rgb="FFFFFF00"/>
        </patternFill>
      </fill>
    </dxf>
  </rfmt>
  <rfmt sheetId="1" sqref="FN140" start="0" length="0">
    <dxf>
      <fill>
        <patternFill patternType="solid">
          <bgColor rgb="FFFFFF00"/>
        </patternFill>
      </fill>
    </dxf>
  </rfmt>
  <rfmt sheetId="1" sqref="FL142" start="0" length="0">
    <dxf>
      <fill>
        <patternFill patternType="solid">
          <bgColor theme="4" tint="-0.249977111117893"/>
        </patternFill>
      </fill>
    </dxf>
  </rfmt>
  <rfmt sheetId="1" sqref="FM142" start="0" length="0">
    <dxf>
      <fill>
        <patternFill patternType="solid">
          <bgColor theme="4" tint="-0.249977111117893"/>
        </patternFill>
      </fill>
    </dxf>
  </rfmt>
  <rfmt sheetId="1" sqref="FN142" start="0" length="0">
    <dxf>
      <fill>
        <patternFill patternType="solid">
          <bgColor theme="4" tint="-0.249977111117893"/>
        </patternFill>
      </fill>
    </dxf>
  </rfmt>
  <rfmt sheetId="1" sqref="FL143" start="0" length="0">
    <dxf>
      <fill>
        <patternFill patternType="solid">
          <bgColor theme="5" tint="-0.249977111117893"/>
        </patternFill>
      </fill>
    </dxf>
  </rfmt>
  <rfmt sheetId="1" sqref="FM143" start="0" length="0">
    <dxf>
      <fill>
        <patternFill patternType="solid">
          <bgColor theme="5" tint="-0.249977111117893"/>
        </patternFill>
      </fill>
    </dxf>
  </rfmt>
  <rfmt sheetId="1" sqref="FN143" start="0" length="0">
    <dxf>
      <fill>
        <patternFill patternType="solid">
          <bgColor theme="5" tint="-0.249977111117893"/>
        </patternFill>
      </fill>
    </dxf>
  </rfmt>
  <rfmt sheetId="1" sqref="FO136" start="0" length="0">
    <dxf>
      <fill>
        <patternFill patternType="solid">
          <bgColor rgb="FFC00000"/>
        </patternFill>
      </fill>
    </dxf>
  </rfmt>
  <rfmt sheetId="1" sqref="FP136" start="0" length="0">
    <dxf>
      <fill>
        <patternFill patternType="solid">
          <bgColor rgb="FFC00000"/>
        </patternFill>
      </fill>
    </dxf>
  </rfmt>
  <rfmt sheetId="1" sqref="FQ136" start="0" length="0">
    <dxf>
      <fill>
        <patternFill patternType="solid">
          <bgColor rgb="FFC00000"/>
        </patternFill>
      </fill>
    </dxf>
  </rfmt>
  <rfmt sheetId="1" sqref="FO137" start="0" length="0">
    <dxf>
      <fill>
        <patternFill patternType="solid">
          <bgColor rgb="FF7030A0"/>
        </patternFill>
      </fill>
    </dxf>
  </rfmt>
  <rfmt sheetId="1" sqref="FP137" start="0" length="0">
    <dxf>
      <fill>
        <patternFill patternType="solid">
          <bgColor rgb="FF7030A0"/>
        </patternFill>
      </fill>
    </dxf>
  </rfmt>
  <rfmt sheetId="1" sqref="FQ137" start="0" length="0">
    <dxf>
      <fill>
        <patternFill patternType="solid">
          <bgColor rgb="FF7030A0"/>
        </patternFill>
      </fill>
    </dxf>
  </rfmt>
  <rfmt sheetId="1" sqref="FO138" start="0" length="0">
    <dxf>
      <fill>
        <patternFill patternType="solid">
          <bgColor theme="2"/>
        </patternFill>
      </fill>
    </dxf>
  </rfmt>
  <rfmt sheetId="1" sqref="FP138" start="0" length="0">
    <dxf>
      <fill>
        <patternFill patternType="solid">
          <bgColor theme="2"/>
        </patternFill>
      </fill>
    </dxf>
  </rfmt>
  <rfmt sheetId="1" sqref="FQ138" start="0" length="0">
    <dxf>
      <fill>
        <patternFill patternType="solid">
          <bgColor theme="2"/>
        </patternFill>
      </fill>
    </dxf>
  </rfmt>
  <rfmt sheetId="1" sqref="FO139" start="0" length="0">
    <dxf>
      <fill>
        <patternFill patternType="solid">
          <bgColor rgb="FFFF0000"/>
        </patternFill>
      </fill>
    </dxf>
  </rfmt>
  <rfmt sheetId="1" sqref="FP139" start="0" length="0">
    <dxf>
      <fill>
        <patternFill patternType="solid">
          <bgColor rgb="FFFF0000"/>
        </patternFill>
      </fill>
    </dxf>
  </rfmt>
  <rfmt sheetId="1" sqref="FQ139" start="0" length="0">
    <dxf>
      <fill>
        <patternFill patternType="solid">
          <bgColor rgb="FFFF0000"/>
        </patternFill>
      </fill>
    </dxf>
  </rfmt>
  <rfmt sheetId="1" sqref="FO141" start="0" length="0">
    <dxf>
      <fill>
        <patternFill patternType="solid">
          <bgColor theme="5" tint="0.39997558519241921"/>
        </patternFill>
      </fill>
    </dxf>
  </rfmt>
  <rfmt sheetId="1" sqref="FP141" start="0" length="0">
    <dxf>
      <fill>
        <patternFill patternType="solid">
          <bgColor theme="5" tint="0.39997558519241921"/>
        </patternFill>
      </fill>
    </dxf>
  </rfmt>
  <rfmt sheetId="1" sqref="FQ141" start="0" length="0">
    <dxf>
      <fill>
        <patternFill patternType="solid">
          <bgColor theme="5" tint="0.39997558519241921"/>
        </patternFill>
      </fill>
    </dxf>
  </rfmt>
  <rfmt sheetId="1" sqref="FO140" start="0" length="0">
    <dxf>
      <fill>
        <patternFill patternType="solid">
          <bgColor rgb="FFFFFF00"/>
        </patternFill>
      </fill>
    </dxf>
  </rfmt>
  <rfmt sheetId="1" sqref="FP140" start="0" length="0">
    <dxf>
      <fill>
        <patternFill patternType="solid">
          <bgColor rgb="FFFFFF00"/>
        </patternFill>
      </fill>
    </dxf>
  </rfmt>
  <rfmt sheetId="1" sqref="FQ140" start="0" length="0">
    <dxf>
      <fill>
        <patternFill patternType="solid">
          <bgColor rgb="FFFFFF00"/>
        </patternFill>
      </fill>
    </dxf>
  </rfmt>
  <rfmt sheetId="1" sqref="FO142" start="0" length="0">
    <dxf>
      <fill>
        <patternFill patternType="solid">
          <bgColor theme="4" tint="-0.249977111117893"/>
        </patternFill>
      </fill>
    </dxf>
  </rfmt>
  <rfmt sheetId="1" sqref="FP142" start="0" length="0">
    <dxf>
      <fill>
        <patternFill patternType="solid">
          <bgColor theme="4" tint="-0.249977111117893"/>
        </patternFill>
      </fill>
    </dxf>
  </rfmt>
  <rfmt sheetId="1" sqref="FQ142" start="0" length="0">
    <dxf>
      <fill>
        <patternFill patternType="solid">
          <bgColor theme="4" tint="-0.249977111117893"/>
        </patternFill>
      </fill>
    </dxf>
  </rfmt>
  <rfmt sheetId="1" sqref="FO143" start="0" length="0">
    <dxf>
      <fill>
        <patternFill patternType="solid">
          <bgColor theme="5" tint="-0.249977111117893"/>
        </patternFill>
      </fill>
    </dxf>
  </rfmt>
  <rfmt sheetId="1" sqref="FP143" start="0" length="0">
    <dxf>
      <fill>
        <patternFill patternType="solid">
          <bgColor theme="5" tint="-0.249977111117893"/>
        </patternFill>
      </fill>
    </dxf>
  </rfmt>
  <rfmt sheetId="1" sqref="FQ143" start="0" length="0">
    <dxf>
      <fill>
        <patternFill patternType="solid">
          <bgColor theme="5" tint="-0.249977111117893"/>
        </patternFill>
      </fill>
    </dxf>
  </rfmt>
  <rcc rId="114" sId="1" numFmtId="14">
    <nc r="FC136">
      <v>7.5300000000000006E-2</v>
    </nc>
  </rcc>
  <rcc rId="115" sId="1" numFmtId="14">
    <nc r="FC137">
      <v>7.6700000000000004E-2</v>
    </nc>
  </rcc>
  <rcc rId="116" sId="1" numFmtId="14">
    <nc r="FC137">
      <v>6.7599999999999993E-2</v>
    </nc>
  </rcc>
  <rcc rId="117" sId="1" numFmtId="14">
    <nc r="FC138">
      <v>6.4500000000000002E-2</v>
    </nc>
  </rcc>
  <rcc rId="118" sId="1" numFmtId="14">
    <nc r="FC139">
      <v>1.15E-2</v>
    </nc>
  </rcc>
  <rcc rId="119" sId="1" numFmtId="14">
    <nc r="FC140">
      <v>-2.0899999999999998E-2</v>
    </nc>
  </rcc>
  <rcc rId="120" sId="1" numFmtId="14">
    <nc r="FC141">
      <v>-1.52E-2</v>
    </nc>
  </rcc>
  <rcc rId="121" sId="1" numFmtId="14">
    <nc r="FC142">
      <v>-8.9499999999999996E-2</v>
    </nc>
  </rcc>
  <rcc rId="122" sId="1" numFmtId="14">
    <nc r="FC143">
      <v>-9.3299999999999994E-2</v>
    </nc>
  </rcc>
  <rfmt sheetId="1" sqref="FC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3" sId="1" odxf="1" dxf="1">
    <nc r="FC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24" sId="1" odxf="1" dxf="1">
    <oc r="FC151">
      <f>SUM(FC136, -FC143,)</f>
    </oc>
    <nc r="FC151">
      <f>SUM(FC136, -FC143)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5" sId="1" odxf="1" dxf="1">
    <nc r="FC15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26" sId="1" odxf="1" dxf="1">
    <oc r="FC153">
      <f>SUM(FC136, -FC142)</f>
    </oc>
    <nc r="FC153">
      <f>SUM(FC137, -FC143)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7" sId="1" odxf="1" dxf="1">
    <nc r="FC15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8" sId="1" odxf="1" dxf="1">
    <oc r="FC155">
      <f>SUM(FC136, -FC141)</f>
    </oc>
    <nc r="FC155">
      <f>SUM(FC138, -FC143)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9" sId="1" odxf="1" dxf="1">
    <nc r="FC15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FF0000"/>
        </patternFill>
      </fill>
      <border outline="0">
        <left/>
        <top style="medium">
          <color rgb="FFFFFF00"/>
        </top>
      </border>
    </ndxf>
  </rcc>
  <rcc rId="130" sId="1" odxf="1" dxf="1">
    <oc r="FC157">
      <f>SUM(FC142, -FC153,)</f>
    </oc>
    <nc r="FC157">
      <f>SUM(FC136, -FC142)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1" sId="1" odxf="1" dxf="1">
    <nc r="FC158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2" sId="1" odxf="1" dxf="1">
    <oc r="FC159">
      <f>SUM(FC142, -FC152)</f>
    </oc>
    <nc r="FC159">
      <f>SUM(FC137, -FC142)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33" sId="1" odxf="1" dxf="1">
    <nc r="FC160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4" sId="1" odxf="1" dxf="1">
    <oc r="FC161">
      <f>SUM(FC142, -FC151)</f>
    </oc>
    <nc r="FC161">
      <f>SUM(FC138, -FC142)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5" sId="1" odxf="1" dxf="1">
    <nc r="FC16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6" sId="1" odxf="1" dxf="1">
    <oc r="FC163">
      <f>SUM(FC152, -FC159,)</f>
    </oc>
    <nc r="FC163">
      <f>SUM(FC139, -FC143)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FC16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8" sId="1" odxf="1" dxf="1">
    <oc r="FC165">
      <f>SUM(FC152, -FC158)</f>
    </oc>
    <nc r="FC165">
      <f>SUM(FC136, -FC141)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9" sId="1" odxf="1" dxf="1">
    <nc r="FC166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0" sId="1" odxf="1" dxf="1">
    <oc r="FC167">
      <f>SUM(FC152, -FC157)</f>
    </oc>
    <nc r="FC167">
      <f>SUM(FC137, -FC141)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1" sId="1" odxf="1" dxf="1">
    <nc r="FC16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2" sId="1" odxf="1" dxf="1">
    <oc r="FC169">
      <f>SUM(FC158, -FC165,)</f>
    </oc>
    <nc r="FC169">
      <f>SUM(FC136, -FC140)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3" sId="1" odxf="1" dxf="1">
    <nc r="FC17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4" sId="1" odxf="1" dxf="1">
    <oc r="FC171">
      <f>SUM(FC158, -FC164)</f>
    </oc>
    <nc r="FC171">
      <f>SUM(FC138, -FC141)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5" sId="1" odxf="1" dxf="1">
    <nc r="FC17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6" sId="1" odxf="1" dxf="1">
    <oc r="FC173">
      <f>SUM(FC158, -FC163)</f>
    </oc>
    <nc r="FC173">
      <f>SUM(FC137, -FC140)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7" sId="1" odxf="1" dxf="1">
    <nc r="FC17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8" sId="1" odxf="1" dxf="1">
    <oc r="FC175">
      <f>SUM(FC164, -FC171,)</f>
    </oc>
    <nc r="FC175">
      <f>SUM(FC139, -FC142)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9" sId="1" odxf="1" dxf="1">
    <nc r="FC17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0" sId="1" odxf="1" dxf="1">
    <oc r="FC177">
      <f>SUM(FC164, -FC170)</f>
    </oc>
    <nc r="FC177">
      <f>SUM(FC138, -FC140)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1" sId="1" odxf="1" dxf="1">
    <nc r="FC17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52" sId="1" odxf="1" dxf="1">
    <oc r="FC179">
      <f>SUM(FC164, -FC169)</f>
    </oc>
    <nc r="FC179">
      <f>SUM(FC140, -FC143)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FC180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4" sId="1" odxf="1" dxf="1">
    <oc r="FC181">
      <f>SUM(FC170, -FC177,)</f>
    </oc>
    <nc r="FC181">
      <f>SUM(FC141, -FC143)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FC18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6" sId="1" odxf="1" dxf="1">
    <oc r="FC183">
      <f>SUM(FC170, -FC176)</f>
    </oc>
    <nc r="FC183">
      <f>SUM(FC136, -FC139)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7" sId="1" odxf="1" dxf="1">
    <nc r="FC18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8" sId="1" odxf="1" dxf="1">
    <oc r="FC185">
      <f>SUM(FC170, -FC175)</f>
    </oc>
    <nc r="FC185">
      <f>SUM(FC137, -FC139)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9" sId="1" odxf="1" dxf="1">
    <nc r="FC186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0" sId="1" odxf="1" dxf="1">
    <oc r="FC187">
      <f>SUM(FC176, -FC183,)</f>
    </oc>
    <nc r="FC187">
      <f>SUM(FC140, -FC142)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FC188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2" sId="1" odxf="1" dxf="1">
    <oc r="FC189">
      <f>SUM(FC176, -FC182)</f>
    </oc>
    <nc r="FC189">
      <f>SUM(FC138, -FC139)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3" sId="1" odxf="1" dxf="1">
    <nc r="FC19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4" sId="1" odxf="1" dxf="1">
    <oc r="FC191">
      <f>SUM(FC176, -FC181)</f>
    </oc>
    <nc r="FC191">
      <f>SUM(FC141, -FC142)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5" sId="1" odxf="1" dxf="1">
    <nc r="FC19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6" sId="1" odxf="1" dxf="1">
    <oc r="FC193">
      <f>SUM(FC182, -FC189,)</f>
    </oc>
    <nc r="FC193">
      <f>SUM(FC139, -FC141)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FC194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8" sId="1" odxf="1" dxf="1">
    <oc r="FC195">
      <f>SUM(FC182, -FC188)</f>
    </oc>
    <nc r="FC195">
      <f>SUM(FC139, -FC140)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9" sId="1" odxf="1" dxf="1">
    <nc r="FC19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0" sId="1" odxf="1" dxf="1">
    <oc r="FC197">
      <f>SUM(FC182, -FC187)</f>
    </oc>
    <nc r="FC197">
      <f>SUM(FC142, -FC143)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1" sId="1" odxf="1" dxf="1">
    <nc r="FC19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2" sId="1" odxf="1" dxf="1">
    <oc r="FC199">
      <f>SUM(FC184, -FC189)</f>
    </oc>
    <nc r="FC199">
      <f>SUM(FC136, -FC138)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FC20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FC201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174" sId="1" odxf="1" dxf="1">
    <nc r="FC20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75" sId="1" odxf="1" dxf="1">
    <oc r="FC203">
      <f>SUM(FC190, -FC196)</f>
    </oc>
    <nc r="FC203">
      <f>SUM(FC137, -FC138)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6" sId="1" odxf="1" dxf="1">
    <nc r="FC20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7" sId="1" odxf="1" dxf="1">
    <oc r="FC205">
      <f>SUM(FC190, -FC195)</f>
    </oc>
    <nc r="FC205">
      <f>SUM(FC136, -FC137)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m rId="178" sheetId="1" source="FC141:FQ141" destination="FD147:FR147" sourceSheetId="1"/>
  <rm rId="179" sheetId="1" source="FC140:FQ140" destination="FC141:FQ141" sourceSheetId="1"/>
  <rm rId="180" sheetId="1" source="FD147:FR147" destination="FC140:FQ140" sourceSheetId="1"/>
  <rfmt sheetId="1" sqref="FC200">
    <dxf>
      <fill>
        <patternFill>
          <bgColor rgb="FFFFFF00"/>
        </patternFill>
      </fill>
    </dxf>
  </rfmt>
  <rcc rId="181" sId="1">
    <oc r="FC201">
      <f>SUM(FC190, -FC197,)</f>
    </oc>
    <nc r="FC201">
      <f>SUM(FC140, -FC141)</f>
    </nc>
  </rcc>
  <rm rId="182" sheetId="1" source="FC202:FC203" destination="FC208:FC209" sourceSheetId="1"/>
  <rm rId="183" sheetId="1" source="FC196:FC197" destination="FC206:FC207" sourceSheetId="1"/>
  <rm rId="184" sheetId="1" source="FC204:FC205" destination="FC202:FC203" sourceSheetId="1"/>
  <rm rId="185" sheetId="1" source="FC200:FC201" destination="FC204:FC205" sourceSheetId="1"/>
  <rm rId="186" sheetId="1" source="FC198:FC199" destination="FC200:FC201" sourceSheetId="1"/>
  <rm rId="187" sheetId="1" source="FC192:FC193" destination="FC198:FC199" sourceSheetId="1"/>
  <rm rId="188" sheetId="1" source="FC194:FC195" destination="FC196:FC197" sourceSheetId="1"/>
  <rm rId="189" sheetId="1" source="FC188:FC189" destination="FC194:FC195" sourceSheetId="1"/>
  <rm rId="190" sheetId="1" source="FC184:FC185" destination="FC192:FC193" sourceSheetId="1"/>
  <rm rId="191" sheetId="1" source="FC190:FC191" destination="FC184:FC185" sourceSheetId="1"/>
  <rm rId="192" sheetId="1" source="FC182:FC183" destination="FC190:FC191" sourceSheetId="1"/>
  <rm rId="193" sheetId="1" source="FC186:FC187" destination="FC188:FC189" sourceSheetId="1"/>
  <rm rId="194" sheetId="1" source="FC178:FC179" destination="FC186:FC187" sourceSheetId="1"/>
  <rm rId="195" sheetId="1" source="FC180:FC181" destination="FC181:FC182" sourceSheetId="1"/>
  <rm rId="196" sheetId="1" source="FC181:FC182" destination="FC182:FC183" sourceSheetId="1"/>
  <rm rId="197" sheetId="1" source="FC170:FC171" destination="FC180:FC181" sourceSheetId="1"/>
  <rm rId="198" sheetId="1" source="FC166:FC167" destination="FC178:FC179" sourceSheetId="1"/>
  <rm rId="199" sheetId="1" source="FC174:FC175" destination="FC166:FC167" sourceSheetId="1"/>
  <rm rId="200" sheetId="1" source="FC172:FC173" destination="FC173:FC174" sourceSheetId="1"/>
  <rm rId="201" sheetId="1" source="FC173:FC174" destination="FC174:FC175" sourceSheetId="1"/>
  <rm rId="202" sheetId="1" source="FC164:FC165" destination="FC172:FC173" sourceSheetId="1"/>
  <rm rId="203" sheetId="1" source="FC166:FC169" destination="FC168:FC171" sourceSheetId="1"/>
  <rm rId="204" sheetId="1" source="FC158:FC163" destination="FC162:FC167" sourceSheetId="1"/>
  <rm rId="205" sheetId="1" source="FC154:FC155" destination="FC160:FC161" sourceSheetId="1"/>
  <rm rId="206" sheetId="1" source="FC152:FC153" destination="FC158:FC159" sourceSheetId="1"/>
  <rm rId="207" sheetId="1" source="FC156:FC209" destination="FC152:FC205" sourceSheetId="1"/>
  <rcc rId="208" sId="1">
    <nc r="FC149">
      <v>0.9133</v>
    </nc>
  </rcc>
  <rcc rId="209" sId="1">
    <nc r="FC64">
      <v>1.3095000000000001</v>
    </nc>
  </rcc>
  <rfmt sheetId="1" sqref="EZ48:FB48" start="0" length="0">
    <dxf>
      <border>
        <top style="medium">
          <color rgb="FFFFFF00"/>
        </top>
      </border>
    </dxf>
  </rfmt>
  <rfmt sheetId="1" sqref="FB48:FB120" start="0" length="0">
    <dxf>
      <border>
        <right style="medium">
          <color rgb="FFFFFF00"/>
        </right>
      </border>
    </dxf>
  </rfmt>
  <rfmt sheetId="1" sqref="EZ120:FB120" start="0" length="0">
    <dxf>
      <border>
        <bottom style="medium">
          <color rgb="FFFFFF00"/>
        </bottom>
      </border>
    </dxf>
  </rfmt>
  <rfmt sheetId="1" sqref="EZ133:FB133" start="0" length="0">
    <dxf>
      <border>
        <top style="medium">
          <color rgb="FFFFFF00"/>
        </top>
      </border>
    </dxf>
  </rfmt>
  <rfmt sheetId="1" sqref="FB133:FB205" start="0" length="0">
    <dxf>
      <border>
        <right style="medium">
          <color rgb="FFFFFF00"/>
        </right>
      </border>
    </dxf>
  </rfmt>
  <rfmt sheetId="1" sqref="EZ205:FB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" sId="1" numFmtId="14">
    <oc r="EW2">
      <v>8.0000000000000004E-4</v>
    </oc>
    <nc r="EW2">
      <v>1.1999999999999999E-3</v>
    </nc>
  </rcc>
  <rcc rId="211" sId="1" numFmtId="14">
    <oc r="EW3">
      <v>-2.3E-3</v>
    </oc>
    <nc r="EW3">
      <v>-8.9999999999999998E-4</v>
    </nc>
  </rcc>
  <rcc rId="212" sId="1" numFmtId="14">
    <oc r="EW4">
      <v>5.0000000000000001E-4</v>
    </oc>
    <nc r="EW4">
      <v>1.1999999999999999E-3</v>
    </nc>
  </rcc>
  <rcc rId="213" sId="1" numFmtId="14">
    <oc r="EW5">
      <v>2.0000000000000001E-4</v>
    </oc>
    <nc r="EW5">
      <v>2.9999999999999997E-4</v>
    </nc>
  </rcc>
  <rcc rId="214" sId="1" numFmtId="14">
    <oc r="EW6">
      <v>0</v>
    </oc>
    <nc r="EW6">
      <v>5.0000000000000001E-4</v>
    </nc>
  </rcc>
  <rcc rId="215" sId="1" numFmtId="14">
    <oc r="EW7">
      <v>5.0000000000000001E-4</v>
    </oc>
    <nc r="EW7">
      <v>5.9999999999999995E-4</v>
    </nc>
  </rcc>
  <rcc rId="216" sId="1" numFmtId="14">
    <oc r="EW10">
      <v>3.3E-3</v>
    </oc>
    <nc r="EW10">
      <v>2.3E-3</v>
    </nc>
  </rcc>
  <rcc rId="217" sId="1" numFmtId="14">
    <oc r="EW11">
      <v>1.6000000000000001E-3</v>
    </oc>
    <nc r="EW11">
      <v>2.5999999999999999E-3</v>
    </nc>
  </rcc>
  <rcc rId="218" sId="1" numFmtId="14">
    <oc r="EW12">
      <v>8.9999999999999998E-4</v>
    </oc>
    <nc r="EW12">
      <v>1.2999999999999999E-3</v>
    </nc>
  </rcc>
  <rcc rId="219" sId="1" numFmtId="14">
    <oc r="EW13">
      <v>1.6999999999999999E-3</v>
    </oc>
    <nc r="EW13">
      <v>1.5E-3</v>
    </nc>
  </rcc>
  <rcc rId="220" sId="1" numFmtId="14">
    <oc r="EW14">
      <v>8.0000000000000004E-4</v>
    </oc>
    <nc r="EW14">
      <v>1.1999999999999999E-3</v>
    </nc>
  </rcc>
  <rcc rId="221" sId="1" numFmtId="14">
    <oc r="EW15">
      <v>1.6000000000000001E-3</v>
    </oc>
    <nc r="EW15">
      <v>2.0999999999999999E-3</v>
    </nc>
  </rcc>
  <rcc rId="222" sId="1" numFmtId="14">
    <oc r="EW17">
      <v>-1.9E-3</v>
    </oc>
    <nc r="EW17">
      <v>2.0000000000000001E-4</v>
    </nc>
  </rcc>
  <rcc rId="223" sId="1" numFmtId="14">
    <oc r="EW18">
      <v>-2.0999999999999999E-3</v>
    </oc>
    <nc r="EW18">
      <v>-5.9999999999999995E-4</v>
    </nc>
  </rcc>
  <rcc rId="224" sId="1" numFmtId="14">
    <oc r="EW19">
      <v>-1.6999999999999999E-3</v>
    </oc>
    <nc r="EW19">
      <v>-8.9999999999999998E-4</v>
    </nc>
  </rcc>
  <rcc rId="225" sId="1" numFmtId="14">
    <oc r="EW20">
      <v>-2.5999999999999999E-3</v>
    </oc>
    <nc r="EW20">
      <v>-1.1000000000000001E-3</v>
    </nc>
  </rcc>
  <rcc rId="226" sId="1" numFmtId="14">
    <oc r="EW21">
      <v>-1.6000000000000001E-3</v>
    </oc>
    <nc r="EW21">
      <v>-2.0000000000000001E-4</v>
    </nc>
  </rcc>
  <rcc rId="227" sId="1" numFmtId="14">
    <oc r="EW23">
      <v>-2.0000000000000001E-4</v>
    </oc>
    <nc r="EW23">
      <v>-6.9999999999999999E-4</v>
    </nc>
  </rcc>
  <rcc rId="228" sId="1" numFmtId="14">
    <oc r="EW24">
      <v>1E-4</v>
    </oc>
    <nc r="EW24">
      <v>1.2999999999999999E-3</v>
    </nc>
  </rcc>
  <rcc rId="229" sId="1" numFmtId="14">
    <oc r="EW25">
      <v>1E-3</v>
    </oc>
    <nc r="EW25">
      <v>1.6000000000000001E-3</v>
    </nc>
  </rcc>
  <rcc rId="230" sId="1" numFmtId="14">
    <oc r="EW26">
      <v>4.0000000000000002E-4</v>
    </oc>
    <nc r="EW26">
      <v>1.1000000000000001E-3</v>
    </nc>
  </rcc>
  <rcc rId="231" sId="1" numFmtId="14">
    <oc r="EW28">
      <v>2.0000000000000001E-4</v>
    </oc>
    <nc r="EW28">
      <v>8.0000000000000004E-4</v>
    </nc>
  </rcc>
  <rcc rId="232" sId="1" numFmtId="14">
    <oc r="EW29">
      <v>2.0000000000000001E-4</v>
    </oc>
    <nc r="EW29">
      <v>8.0000000000000004E-4</v>
    </nc>
  </rcc>
  <rcc rId="233" sId="1" numFmtId="14">
    <oc r="EW30">
      <v>5.9999999999999995E-4</v>
    </oc>
    <nc r="EW30">
      <v>1.1999999999999999E-3</v>
    </nc>
  </rcc>
  <rcc rId="234" sId="1" numFmtId="14">
    <oc r="EW32">
      <v>6.9999999999999999E-4</v>
    </oc>
    <nc r="EW32">
      <v>8.0000000000000004E-4</v>
    </nc>
  </rcc>
  <rcc rId="235" sId="1" numFmtId="14">
    <oc r="EW35">
      <v>-1E-4</v>
    </oc>
    <nc r="EW35">
      <v>0</v>
    </nc>
  </rcc>
  <rcc rId="236" sId="1" numFmtId="14">
    <nc r="FD51">
      <v>0.2326</v>
    </nc>
  </rcc>
  <rcc rId="237" sId="1" numFmtId="14">
    <nc r="FD52">
      <v>0.12709999999999999</v>
    </nc>
  </rcc>
  <rcc rId="238" sId="1" numFmtId="14">
    <nc r="FD53">
      <v>8.6999999999999994E-2</v>
    </nc>
  </rcc>
  <rcc rId="239" sId="1" numFmtId="14">
    <nc r="FD54">
      <v>5.5599999999999997E-2</v>
    </nc>
  </rcc>
  <rcc rId="240" sId="1" numFmtId="14">
    <nc r="FD55">
      <v>6.4999999999999997E-3</v>
    </nc>
  </rcc>
  <rcc rId="241" sId="1" numFmtId="14">
    <nc r="FD56">
      <v>-6.0100000000000001E-2</v>
    </nc>
  </rcc>
  <rcc rId="242" sId="1" numFmtId="14">
    <nc r="FD57">
      <v>-0.19400000000000001</v>
    </nc>
  </rcc>
  <rcc rId="243" sId="1" numFmtId="14">
    <nc r="FD58">
      <v>-0.25469999999999998</v>
    </nc>
  </rcc>
  <rcc rId="244" sId="1">
    <nc r="FD59">
      <v>1.52</v>
    </nc>
  </rcc>
  <rfmt sheetId="1" sqref="FD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D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5" sId="1">
    <nc r="FE60" t="inlineStr">
      <is>
        <t xml:space="preserve"> </t>
      </is>
    </nc>
  </rcc>
  <rcc rId="246" sId="1" numFmtId="14">
    <nc r="FD60">
      <v>8.6999999999999994E-3</v>
    </nc>
  </rcc>
  <rcc rId="247" sId="1" numFmtId="14">
    <oc r="FD60" t="inlineStr">
      <is>
        <t xml:space="preserve"> </t>
      </is>
    </oc>
    <nc r="FD60">
      <v>9.7000000000000003E-3</v>
    </nc>
  </rcc>
  <rfmt sheetId="1" sqref="FD60">
    <dxf>
      <fill>
        <patternFill>
          <bgColor theme="4" tint="-0.249977111117893"/>
        </patternFill>
      </fill>
    </dxf>
  </rfmt>
  <rcc rId="248" sId="1" numFmtId="14">
    <nc r="FD61">
      <v>-6.7999999999999996E-3</v>
    </nc>
  </rcc>
  <rfmt sheetId="1" sqref="FD61">
    <dxf>
      <fill>
        <patternFill>
          <bgColor theme="5" tint="0.39997558519241921"/>
        </patternFill>
      </fill>
    </dxf>
  </rfmt>
  <rfmt sheetId="1" sqref="FD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49" sId="1" odxf="1" dxf="1">
    <nc r="FD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0" sId="1" odxf="1" dxf="1">
    <oc r="FD66">
      <f>SUM(FD51, -FD58,)</f>
    </oc>
    <nc r="FD66">
      <f>SUM(FD51, -FD58)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1" sId="1" odxf="1" dxf="1">
    <nc r="FD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2" sId="1" odxf="1" dxf="1">
    <oc r="FD68">
      <f>SUM(FD51, -FD57)</f>
    </oc>
    <nc r="FD68">
      <f>SUM(FD51, -FD57)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3" sId="1" odxf="1" dxf="1">
    <nc r="FD6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54" sId="1" odxf="1" dxf="1">
    <oc r="FD70">
      <f>SUM(FD52, -FD58)</f>
    </oc>
    <nc r="FD70">
      <f>SUM(FD52, -FD58)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5" sId="1" odxf="1" dxf="1">
    <nc r="FD7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6" sId="1" odxf="1" dxf="1">
    <oc r="FD72">
      <f>SUM(FD57, -FD68,)</f>
    </oc>
    <nc r="FD72">
      <f>SUM(FD53, -FD58)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7" sId="1" odxf="1" dxf="1">
    <nc r="FD7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58" sId="1" odxf="1" dxf="1">
    <oc r="FD74">
      <f>SUM(FD57, -FD67)</f>
    </oc>
    <nc r="FD74">
      <f>SUM(FD52, -FD57)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9" sId="1" odxf="1" dxf="1">
    <nc r="FD7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0" sId="1" odxf="1" dxf="1">
    <oc r="FD76">
      <f>SUM(FD58, -FD68)</f>
    </oc>
    <nc r="FD76">
      <f>SUM(FD54, -FD58)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1" sId="1" odxf="1" dxf="1">
    <nc r="FD7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2" sId="1" odxf="1" dxf="1">
    <oc r="FD78">
      <f>SUM(FD67, -FD74,)</f>
    </oc>
    <nc r="FD78">
      <f>SUM(FD51, -FD56)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3" sId="1" odxf="1" dxf="1">
    <nc r="FD7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4" sId="1" odxf="1" dxf="1">
    <oc r="FD80">
      <f>SUM(FD67, -FD73)</f>
    </oc>
    <nc r="FD80">
      <f>SUM(FD53, -FD57)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5" sId="1" odxf="1" dxf="1">
    <nc r="FD8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6" sId="1" odxf="1" dxf="1">
    <oc r="FD82">
      <f>SUM(FD68, -FD74)</f>
    </oc>
    <nc r="FD82">
      <f>SUM(FD55, -FD58)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67" sId="1" odxf="1" dxf="1">
    <nc r="FD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8" sId="1" odxf="1" dxf="1">
    <oc r="FD84">
      <f>SUM(FD73, -FD80,)</f>
    </oc>
    <nc r="FD84">
      <f>SUM(FD54, -FD57)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9" sId="1" odxf="1" dxf="1">
    <nc r="FD8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0" sId="1" odxf="1" dxf="1">
    <oc r="FD86">
      <f>SUM(FD73, -FD79)</f>
    </oc>
    <nc r="FD86">
      <f>SUM(FD51, -FD55)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1" sId="1" odxf="1" dxf="1">
    <nc r="FD8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2" sId="1" odxf="1" dxf="1">
    <oc r="FD88">
      <f>SUM(FD74, -FD80)</f>
    </oc>
    <nc r="FD88">
      <f>SUM(FD55, -FD57)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3" sId="1" odxf="1" dxf="1">
    <nc r="FD8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74" sId="1" odxf="1" dxf="1">
    <oc r="FD90">
      <f>SUM(FD79, -FD86,)</f>
    </oc>
    <nc r="FD90">
      <f>SUM(FD52, -FD56)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5" sId="1" odxf="1" dxf="1">
    <nc r="FD9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6" sId="1" odxf="1" dxf="1">
    <oc r="FD92">
      <f>SUM(FD79, -FD85)</f>
    </oc>
    <nc r="FD92">
      <f>SUM(FD56, -FD58)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7" sId="1" odxf="1" dxf="1">
    <nc r="FD9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8" sId="1" odxf="1" dxf="1">
    <oc r="FD94">
      <f>SUM(FD80, -FD86)</f>
    </oc>
    <nc r="FD94">
      <f>SUM(FD51, -FD54)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9" sId="1" odxf="1" dxf="1">
    <nc r="FD9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0" sId="1" odxf="1" dxf="1">
    <oc r="FD96">
      <f>SUM(FD85, -FD92,)</f>
    </oc>
    <nc r="FD96">
      <f>SUM(FD53, -FD56)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1" sId="1" odxf="1" dxf="1">
    <nc r="FD9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2" sId="1" odxf="1" dxf="1">
    <oc r="FD98">
      <f>SUM(FD85, -FD91)</f>
    </oc>
    <nc r="FD98">
      <f>SUM(FD51, -FD53)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3" sId="1" odxf="1" dxf="1">
    <nc r="FD9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84" sId="1" odxf="1" dxf="1">
    <oc r="FD100">
      <f>SUM(FD86, -FD92)</f>
    </oc>
    <nc r="FD100">
      <f>SUM(FD56, -FD57)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5" sId="1" odxf="1" dxf="1">
    <nc r="FD10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6" sId="1" odxf="1" dxf="1">
    <oc r="FD102">
      <f>SUM(FD91, -FD98,)</f>
    </oc>
    <nc r="FD102">
      <f>SUM(FD52, -FD55)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7" sId="1" odxf="1" dxf="1">
    <nc r="FD10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8" sId="1" odxf="1" dxf="1">
    <oc r="FD104">
      <f>SUM(FD91, -FD97)</f>
    </oc>
    <nc r="FD104">
      <f>SUM(FD54, -FD56)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9" sId="1" odxf="1" dxf="1">
    <nc r="FD10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90" sId="1" odxf="1" dxf="1">
    <oc r="FD106">
      <f>SUM(FD92, -FD98)</f>
    </oc>
    <nc r="FD106">
      <f>SUM(FD51, -FD52)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1" sId="1" odxf="1" dxf="1">
    <nc r="FD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2" sId="1" odxf="1" dxf="1">
    <oc r="FD108">
      <f>SUM(FD97, -FD104,)</f>
    </oc>
    <nc r="FD108">
      <f>SUM(FD53, -FD55)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3" sId="1" odxf="1" dxf="1">
    <nc r="FD10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4" sId="1" odxf="1" dxf="1">
    <oc r="FD110">
      <f>SUM(FD97, -FD103)</f>
    </oc>
    <nc r="FD110">
      <f>SUM(FD52, -FD54)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5" sId="1" odxf="1" dxf="1">
    <nc r="FD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96" sId="1" odxf="1" dxf="1">
    <oc r="FD112">
      <f>SUM(FD98, -FD104)</f>
    </oc>
    <nc r="FD112">
      <f>SUM(FD55, -FD56)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7" sId="1" odxf="1" dxf="1">
    <nc r="FD11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98" sId="1" odxf="1" dxf="1">
    <oc r="FD114">
      <f>SUM(FD100, -FD106)</f>
    </oc>
    <nc r="FD114">
      <f>SUM(FD57, -FD58)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9" sId="1" odxf="1" dxf="1">
    <nc r="FD11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0" sId="1" odxf="1" dxf="1">
    <oc r="FD116">
      <f>SUM(FD105, -FD112,)</f>
    </oc>
    <nc r="FD116">
      <f>SUM(FD54, -FD55)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1" sId="1" odxf="1" dxf="1">
    <nc r="FD11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02" sId="1" odxf="1" dxf="1">
    <oc r="FD118">
      <f>SUM(FD105, -FD111)</f>
    </oc>
    <nc r="FD118">
      <f>SUM(FD52, -FD53)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3" sId="1" odxf="1" dxf="1">
    <nc r="FD11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04" sId="1" odxf="1" dxf="1">
    <oc r="FD120">
      <f>SUM(FD106, -FD112)</f>
    </oc>
    <nc r="FD120">
      <f>SUM(FD53, -FD54)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5" sId="1">
    <nc r="FD63" t="inlineStr">
      <is>
        <t xml:space="preserve"> </t>
      </is>
    </nc>
  </rcc>
  <rm rId="306" sheetId="1" source="FD93:FD120" destination="FD95:FD122" sourceSheetId="1"/>
  <rm rId="307" sheetId="1" source="FD89:FD90" destination="FD93:FD94" sourceSheetId="1"/>
  <rm rId="308" sheetId="1" source="FD91:FD122" destination="FD89:FD120" sourceSheetId="1"/>
  <rcc rId="309" sId="1" odxf="1" dxf="1" numFmtId="14">
    <oc r="FD145" t="inlineStr">
      <is>
        <t xml:space="preserve"> </t>
      </is>
    </oc>
    <nc r="FD145">
      <v>9.7000000000000003E-3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0" sId="1" odxf="1" dxf="1" numFmtId="14">
    <nc r="FD146">
      <v>-6.7999999999999996E-3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1" sId="1">
    <nc r="FD147" t="inlineStr">
      <is>
        <t xml:space="preserve"> </t>
      </is>
    </nc>
  </rcc>
  <rcc rId="312" sId="1" numFmtId="14">
    <nc r="FD136">
      <v>7.3599999999999999E-2</v>
    </nc>
  </rcc>
  <rcc rId="313" sId="1" numFmtId="14">
    <nc r="FD137">
      <v>6.5299999999999997E-2</v>
    </nc>
  </rcc>
  <rcc rId="314" sId="1" numFmtId="14">
    <nc r="FD138">
      <v>6.2899999999999998E-2</v>
    </nc>
  </rcc>
  <rcc rId="315" sId="1" numFmtId="14">
    <nc r="FD139">
      <v>1.44E-2</v>
    </nc>
  </rcc>
  <rcc rId="316" sId="1" numFmtId="14">
    <nc r="FD140">
      <v>-1.37E-2</v>
    </nc>
  </rcc>
  <rcc rId="317" sId="1" numFmtId="14">
    <nc r="FD141">
      <v>-2.7699999999999999E-2</v>
    </nc>
  </rcc>
  <rcc rId="318" sId="1" numFmtId="14">
    <nc r="FD142">
      <v>-7.9799999999999996E-2</v>
    </nc>
  </rcc>
  <rcc rId="319" sId="1" numFmtId="14">
    <nc r="FD143">
      <v>-9.5000000000000001E-2</v>
    </nc>
  </rcc>
  <rfmt sheetId="1" sqref="FD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20" sId="1" odxf="1" dxf="1">
    <nc r="FD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21" sId="1" odxf="1" dxf="1">
    <oc r="FD151">
      <f>SUM(FD136, -FD143,)</f>
    </oc>
    <nc r="FD151">
      <f>SUM(FD136, -FD143)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22" sId="1" odxf="1" dxf="1">
    <nc r="FD15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FF0000"/>
        </patternFill>
      </fill>
      <border outline="0">
        <left/>
        <top style="medium">
          <color rgb="FFFFFF00"/>
        </top>
      </border>
    </ndxf>
  </rcc>
  <rcc rId="323" sId="1" odxf="1" dxf="1">
    <oc r="FD153">
      <f>SUM(FD136, -FD142)</f>
    </oc>
    <nc r="FD153">
      <f>SUM(FD136, -FD142)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24" sId="1" odxf="1" dxf="1">
    <nc r="FD15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25" sId="1" odxf="1" dxf="1">
    <oc r="FD155">
      <f>SUM(FD137, -FD143)</f>
    </oc>
    <nc r="FD155">
      <f>SUM(FD137, -FD143)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6" sId="1" odxf="1" dxf="1">
    <nc r="FD156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27" sId="1" odxf="1" dxf="1">
    <oc r="FD157">
      <f>SUM(FD142, -FD153,)</f>
    </oc>
    <nc r="FD157">
      <f>SUM(FD138, -FD143)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8" sId="1" odxf="1" dxf="1">
    <nc r="FD158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29" sId="1" odxf="1" dxf="1">
    <oc r="FD159">
      <f>SUM(FD142, -FD152)</f>
    </oc>
    <nc r="FD159">
      <f>SUM(FD137, -FD142)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30" sId="1" odxf="1" dxf="1">
    <nc r="FD160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1" sId="1" odxf="1" dxf="1">
    <oc r="FD161">
      <f>SUM(FD143, -FD153)</f>
    </oc>
    <nc r="FD161">
      <f>SUM(FD138, -FD142)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2" sId="1" odxf="1" dxf="1">
    <nc r="FD16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33" sId="1" odxf="1" dxf="1">
    <oc r="FD163">
      <f>SUM(FD152, -FD159,)</f>
    </oc>
    <nc r="FD163">
      <f>SUM(FD139, -FD143)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4" sId="1" odxf="1" dxf="1">
    <nc r="FD16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35" sId="1" odxf="1" dxf="1">
    <oc r="FD165">
      <f>SUM(FD152, -FD158)</f>
    </oc>
    <nc r="FD165">
      <f>SUM(FD139, -FD142)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36" sId="1" odxf="1" dxf="1">
    <nc r="FD16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37" sId="1" odxf="1" dxf="1">
    <oc r="FD167">
      <f>SUM(FD153, -FD159)</f>
    </oc>
    <nc r="FD167">
      <f>SUM(FD136, -FD141)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38" sId="1" odxf="1" dxf="1">
    <nc r="FD168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39" sId="1" odxf="1" dxf="1">
    <oc r="FD169">
      <f>SUM(FD158, -FD165,)</f>
    </oc>
    <nc r="FD169">
      <f>SUM(FD136, -FD140)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0" sId="1" odxf="1" dxf="1">
    <nc r="FD17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41" sId="1" odxf="1" dxf="1">
    <oc r="FD171">
      <f>SUM(FD158, -FD164)</f>
    </oc>
    <nc r="FD171">
      <f>SUM(FD137, -FD141)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2" sId="1" odxf="1" dxf="1">
    <nc r="FD172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43" sId="1" odxf="1" dxf="1">
    <oc r="FD173">
      <f>SUM(FD159, -FD165)</f>
    </oc>
    <nc r="FD173">
      <f>SUM(FD138, -FD141)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44" sId="1" odxf="1" dxf="1">
    <nc r="FD17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45" sId="1" odxf="1" dxf="1">
    <oc r="FD175">
      <f>SUM(FD164, -FD171,)</f>
    </oc>
    <nc r="FD175">
      <f>SUM(FD137, -FD140)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6" sId="1" odxf="1" dxf="1">
    <nc r="FD17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47" sId="1" odxf="1" dxf="1">
    <oc r="FD177">
      <f>SUM(FD164, -FD170)</f>
    </oc>
    <nc r="FD177">
      <f>SUM(FD138, -FD140)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8" sId="1" odxf="1" dxf="1">
    <nc r="FD17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9" sId="1" odxf="1" dxf="1">
    <oc r="FD179">
      <f>SUM(FD165, -FD171)</f>
    </oc>
    <nc r="FD179">
      <f>SUM(FD140, -FD143)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0" sId="1" odxf="1" dxf="1">
    <nc r="FD18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1" sId="1" odxf="1" dxf="1">
    <oc r="FD181">
      <f>SUM(FD170, -FD177,)</f>
    </oc>
    <nc r="FD181">
      <f>SUM(FD140, -FD142)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2" sId="1" odxf="1" dxf="1">
    <nc r="FD18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53" sId="1" odxf="1" dxf="1">
    <oc r="FD183">
      <f>SUM(FD170, -FD176)</f>
    </oc>
    <nc r="FD183">
      <f>SUM(FD141, -FD143)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4" sId="1" odxf="1" dxf="1">
    <nc r="FD18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55" sId="1" odxf="1" dxf="1">
    <oc r="FD185">
      <f>SUM(FD171, -FD177)</f>
    </oc>
    <nc r="FD185">
      <f>SUM(FD141, -FD142)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6" sId="1" odxf="1" dxf="1">
    <nc r="FD186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57" sId="1" odxf="1" dxf="1">
    <oc r="FD187">
      <f>SUM(FD176, -FD183,)</f>
    </oc>
    <nc r="FD187">
      <f>SUM(FD136, -FD139)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8" sId="1" odxf="1" dxf="1">
    <nc r="FD18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59" sId="1" odxf="1" dxf="1">
    <oc r="FD189">
      <f>SUM(FD176, -FD182)</f>
    </oc>
    <nc r="FD189">
      <f>SUM(FD137, -FD139)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0" sId="1" odxf="1" dxf="1">
    <nc r="FD19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1" sId="1" odxf="1" dxf="1">
    <oc r="FD191">
      <f>SUM(FD177, -FD183)</f>
    </oc>
    <nc r="FD191">
      <f>SUM(FD138, -FD139)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2" sId="1" odxf="1" dxf="1">
    <nc r="FD19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3" sId="1" odxf="1" dxf="1">
    <oc r="FD193">
      <f>SUM(FD182, -FD189,)</f>
    </oc>
    <nc r="FD193">
      <f>SUM(FD139, -FD141)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4" sId="1" odxf="1" dxf="1">
    <nc r="FD19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5" sId="1" odxf="1" dxf="1">
    <oc r="FD195">
      <f>SUM(FD182, -FD188)</f>
    </oc>
    <nc r="FD195">
      <f>SUM(FD139, -FD140)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6" sId="1" odxf="1" dxf="1">
    <nc r="FD196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67" sId="1" odxf="1" dxf="1">
    <oc r="FD197">
      <f>SUM(FD183, -FD189)</f>
    </oc>
    <nc r="FD197">
      <f>SUM(FD136, -FD138)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8" sId="1" odxf="1" dxf="1">
    <nc r="FD198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69" sId="1" odxf="1" dxf="1">
    <oc r="FD199">
      <f>SUM(FD185, -FD191)</f>
    </oc>
    <nc r="FD199">
      <f>SUM(FD136, -FD137)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70" sId="1" odxf="1" dxf="1">
    <nc r="FD20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1" sId="1" odxf="1" dxf="1">
    <oc r="FD201">
      <f>SUM(FD190, -FD197,)</f>
    </oc>
    <nc r="FD201">
      <f>SUM(FD140, -FD141)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72" sId="1" odxf="1" dxf="1">
    <nc r="FD20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73" sId="1" odxf="1" dxf="1">
    <oc r="FD203">
      <f>SUM(FD190, -FD196)</f>
    </oc>
    <nc r="FD203">
      <f>SUM(FD142, -FD143)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4" sId="1" odxf="1" dxf="1">
    <nc r="FD204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75" sId="1" odxf="1" dxf="1">
    <oc r="FD205">
      <f>SUM(FD191, -FD197)</f>
    </oc>
    <nc r="FD205">
      <f>SUM(FD137, -FD138)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6" sId="1">
    <nc r="FD148" t="inlineStr">
      <is>
        <t xml:space="preserve"> </t>
      </is>
    </nc>
  </rcc>
  <rm rId="377" sheetId="1" source="FD204:FD205" destination="FD208:FD209" sourceSheetId="1"/>
  <rm rId="378" sheetId="1" source="FD198:FD199" destination="FD206:FD207" sourceSheetId="1"/>
  <rm rId="379" sheetId="1" source="FD196:FD197" destination="FD204:FD205" sourceSheetId="1"/>
  <rm rId="380" sheetId="1" source="FD202:FD203" destination="FD198:FD199" sourceSheetId="1"/>
  <rm rId="381" sheetId="1" source="FD198:FD201" destination="FD200:FD203" sourceSheetId="1"/>
  <rm rId="382" sheetId="1" source="FD188:FD195" destination="FD192:FD199" sourceSheetId="1"/>
  <rm rId="383" sheetId="1" source="FD184:FD185" destination="FD190:FD191" sourceSheetId="1"/>
  <rm rId="384" sheetId="1" source="FD186:FD187" destination="FD188:FD189" sourceSheetId="1"/>
  <rm rId="385" sheetId="1" source="FD180:FD181" destination="FD186:FD187" sourceSheetId="1"/>
  <rm rId="386" sheetId="1" source="FD182:FD183" destination="FD184:FD185" sourceSheetId="1"/>
  <rm rId="387" sheetId="1" source="FD174:FD177" destination="FD180:FD183" sourceSheetId="1"/>
  <rm rId="388" sheetId="1" source="FD168:FD169" destination="FD174:FD175" sourceSheetId="1"/>
  <rm rId="389" sheetId="1" source="FD170:FD175" destination="FD172:FD177" sourceSheetId="1"/>
  <rm rId="390" sheetId="1" source="FD164:FD165" destination="FD170:FD171" sourceSheetId="1"/>
  <rm rId="391" sheetId="1" source="FD166:FD167" destination="FD168:FD169" sourceSheetId="1"/>
  <rm rId="392" sheetId="1" source="FD158:FD163" destination="FD162:FD167" sourceSheetId="1"/>
  <rm rId="393" sheetId="1" source="FD152:FD153" destination="FD158:FD159" sourceSheetId="1"/>
  <rm rId="394" sheetId="1" source="FD154:FD159" destination="FD156:FD161" sourceSheetId="1"/>
  <rm rId="395" sheetId="1" source="FD156:FD209" destination="FD152:FD205" sourceSheetId="1"/>
  <rcc rId="396" sId="1">
    <nc r="FD149">
      <v>0.91359999999999997</v>
    </nc>
  </rcc>
  <rcc rId="397" sId="1">
    <nc r="FD64">
      <v>1.3139000000000001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ES48" zoomScale="115" zoomScaleNormal="115" workbookViewId="0">
      <selection activeCell="FF63" sqref="FF63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H1" s="282" t="s">
        <v>103</v>
      </c>
      <c r="EI1" s="282" t="s">
        <v>95</v>
      </c>
      <c r="EJ1" s="282" t="s">
        <v>96</v>
      </c>
      <c r="EK1" s="1" t="s">
        <v>87</v>
      </c>
      <c r="EL1" s="282" t="s">
        <v>103</v>
      </c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H2" t="s">
        <v>62</v>
      </c>
      <c r="EI2" s="55">
        <v>1.1463000000000001</v>
      </c>
      <c r="EJ2" s="55">
        <v>1.14428</v>
      </c>
      <c r="EK2" s="4" t="s">
        <v>36</v>
      </c>
      <c r="EL2" s="55">
        <v>1.137</v>
      </c>
      <c r="EM2" s="6">
        <v>-5.9999999999999995E-4</v>
      </c>
      <c r="EN2" s="6"/>
      <c r="EO2" s="6"/>
      <c r="EP2" s="6">
        <v>-2.0999999999999999E-3</v>
      </c>
      <c r="EQ2" s="6">
        <v>-2.8999999999999998E-3</v>
      </c>
      <c r="ER2" s="6">
        <v>0</v>
      </c>
      <c r="ES2" s="6">
        <v>-0.01</v>
      </c>
      <c r="ET2" s="6">
        <v>3.5999999999999999E-3</v>
      </c>
      <c r="EU2" s="6"/>
      <c r="EV2" s="6"/>
      <c r="EW2" s="356">
        <v>1.1999999999999999E-3</v>
      </c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-0.01</v>
      </c>
      <c r="FS2" s="7">
        <f t="shared" ref="FS2:FS37" si="7">AVERAGE(EM2:FQ2)</f>
        <v>-1.5428571428571429E-3</v>
      </c>
      <c r="FT2" s="7">
        <f t="shared" ref="FT2:FT37" si="8">MAX(EM2:FQ2)</f>
        <v>3.5999999999999999E-3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H3" t="s">
        <v>62</v>
      </c>
      <c r="EI3" s="55">
        <v>1.2757000000000001</v>
      </c>
      <c r="EJ3" s="55">
        <v>1.3101</v>
      </c>
      <c r="EK3" s="4" t="s">
        <v>37</v>
      </c>
      <c r="EL3" s="55">
        <v>1.3262</v>
      </c>
      <c r="EM3" s="6">
        <v>-3.5000000000000001E-3</v>
      </c>
      <c r="EN3" s="6"/>
      <c r="EO3" s="6"/>
      <c r="EP3" s="6">
        <v>-1.6000000000000001E-3</v>
      </c>
      <c r="EQ3" s="6">
        <v>-1E-4</v>
      </c>
      <c r="ER3" s="6">
        <v>-5.9999999999999995E-4</v>
      </c>
      <c r="ES3" s="6">
        <v>-6.6E-3</v>
      </c>
      <c r="ET3" s="6">
        <v>-5.1999999999999998E-3</v>
      </c>
      <c r="EU3" s="6"/>
      <c r="EV3" s="8"/>
      <c r="EW3" s="356">
        <v>-8.9999999999999998E-4</v>
      </c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-6.6E-3</v>
      </c>
      <c r="FS3" s="7">
        <f t="shared" si="7"/>
        <v>-2.6428571428571434E-3</v>
      </c>
      <c r="FT3" s="7">
        <f t="shared" si="8"/>
        <v>-1E-4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I4" s="55">
        <v>0.98160000000000003</v>
      </c>
      <c r="EJ4" s="55">
        <v>0.99428000000000005</v>
      </c>
      <c r="EK4" s="4" t="s">
        <v>38</v>
      </c>
      <c r="EL4" s="55">
        <v>0.99790000000000001</v>
      </c>
      <c r="EM4" s="6">
        <v>1E-3</v>
      </c>
      <c r="EN4" s="6"/>
      <c r="EO4" s="6"/>
      <c r="EP4" s="6">
        <v>-2.0000000000000001E-4</v>
      </c>
      <c r="EQ4" s="6">
        <v>5.5999999999999999E-3</v>
      </c>
      <c r="ER4" s="6">
        <v>8.0000000000000004E-4</v>
      </c>
      <c r="ES4" s="6">
        <v>6.4999999999999997E-3</v>
      </c>
      <c r="ET4" s="6">
        <v>-3.2000000000000002E-3</v>
      </c>
      <c r="EU4" s="6"/>
      <c r="EV4" s="8"/>
      <c r="EW4" s="356">
        <v>1.1999999999999999E-3</v>
      </c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-3.2000000000000002E-3</v>
      </c>
      <c r="FS4" s="7">
        <f t="shared" si="7"/>
        <v>1.6714285714285715E-3</v>
      </c>
      <c r="FT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I5" s="55">
        <v>109.613</v>
      </c>
      <c r="EJ5" s="55">
        <v>108.76900000000001</v>
      </c>
      <c r="EK5" s="4" t="s">
        <v>39</v>
      </c>
      <c r="EL5" s="55">
        <v>111.372</v>
      </c>
      <c r="EM5" s="6">
        <v>5.0000000000000001E-3</v>
      </c>
      <c r="EN5" s="6"/>
      <c r="EO5" s="6"/>
      <c r="EP5" s="6">
        <v>-1.4E-3</v>
      </c>
      <c r="EQ5" s="6">
        <v>1.2999999999999999E-3</v>
      </c>
      <c r="ER5" s="6">
        <v>-1.1000000000000001E-3</v>
      </c>
      <c r="ES5" s="6">
        <v>-1.6000000000000001E-3</v>
      </c>
      <c r="ET5" s="6">
        <v>-3.5000000000000001E-3</v>
      </c>
      <c r="EU5" s="6"/>
      <c r="EV5" s="8"/>
      <c r="EW5" s="356">
        <v>2.9999999999999997E-4</v>
      </c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-3.5000000000000001E-3</v>
      </c>
      <c r="FS5" s="7">
        <f t="shared" si="7"/>
        <v>-1.4285714285714292E-4</v>
      </c>
      <c r="FT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I6" s="55">
        <v>0.70489999999999997</v>
      </c>
      <c r="EJ6" s="55">
        <v>0.72548000000000001</v>
      </c>
      <c r="EK6" s="4" t="s">
        <v>40</v>
      </c>
      <c r="EL6" s="55">
        <v>0.70920000000000005</v>
      </c>
      <c r="EM6" s="6">
        <v>-1.9E-3</v>
      </c>
      <c r="EN6" s="6"/>
      <c r="EO6" s="6"/>
      <c r="EP6" s="6">
        <v>2.3E-3</v>
      </c>
      <c r="EQ6" s="6">
        <v>-1.1999999999999999E-3</v>
      </c>
      <c r="ER6" s="6">
        <v>-7.4000000000000003E-3</v>
      </c>
      <c r="ES6" s="6">
        <v>-2.2000000000000001E-3</v>
      </c>
      <c r="ET6" s="6">
        <v>4.1999999999999997E-3</v>
      </c>
      <c r="EU6" s="6"/>
      <c r="EV6" s="8"/>
      <c r="EW6" s="356">
        <v>5.0000000000000001E-4</v>
      </c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-7.4000000000000003E-3</v>
      </c>
      <c r="FS6" s="7">
        <f t="shared" si="7"/>
        <v>-8.1428571428571455E-4</v>
      </c>
      <c r="FT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I7" s="55">
        <v>0.67154999999999998</v>
      </c>
      <c r="EJ7" s="55">
        <v>0.69093000000000004</v>
      </c>
      <c r="EK7" s="4" t="s">
        <v>41</v>
      </c>
      <c r="EL7" s="55">
        <v>0.68071000000000004</v>
      </c>
      <c r="EM7" s="6">
        <v>-1.1999999999999999E-3</v>
      </c>
      <c r="EN7" s="6"/>
      <c r="EO7" s="6"/>
      <c r="EP7" s="6">
        <v>4.7999999999999996E-3</v>
      </c>
      <c r="EQ7" s="6">
        <v>-3.0999999999999999E-3</v>
      </c>
      <c r="ER7" s="6">
        <v>-4.1999999999999997E-3</v>
      </c>
      <c r="ES7" s="6">
        <v>-1.8E-3</v>
      </c>
      <c r="ET7" s="6">
        <v>7.7999999999999996E-3</v>
      </c>
      <c r="EU7" s="6"/>
      <c r="EV7" s="8"/>
      <c r="EW7" s="356">
        <v>5.9999999999999995E-4</v>
      </c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-4.1999999999999997E-3</v>
      </c>
      <c r="FS7" s="7">
        <f t="shared" si="7"/>
        <v>4.1428571428571426E-4</v>
      </c>
      <c r="FT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I8" s="55">
        <v>1.3637999999999999</v>
      </c>
      <c r="EJ8" s="55">
        <v>1.31351</v>
      </c>
      <c r="EK8" s="4" t="s">
        <v>42</v>
      </c>
      <c r="EL8" s="55">
        <v>1.3168599999999999</v>
      </c>
      <c r="EM8" s="6">
        <v>9.7000000000000003E-3</v>
      </c>
      <c r="EN8" s="6"/>
      <c r="EO8" s="6"/>
      <c r="EP8" s="6">
        <v>8.0000000000000004E-4</v>
      </c>
      <c r="EQ8" s="6">
        <v>3.8999999999999998E-3</v>
      </c>
      <c r="ER8" s="6">
        <v>6.6E-3</v>
      </c>
      <c r="ES8" s="6">
        <v>1E-3</v>
      </c>
      <c r="ET8" s="6">
        <v>-2.7000000000000001E-3</v>
      </c>
      <c r="EU8" s="6"/>
      <c r="EV8" s="9"/>
      <c r="EW8" s="356">
        <v>8.0000000000000004E-4</v>
      </c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-2.7000000000000001E-3</v>
      </c>
      <c r="FS8" s="7">
        <f t="shared" si="7"/>
        <v>2.8714285714285708E-3</v>
      </c>
      <c r="FT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I9" s="284"/>
      <c r="EJ9" s="12"/>
      <c r="EK9" s="11" t="s">
        <v>43</v>
      </c>
      <c r="EL9" s="12"/>
      <c r="EM9" s="13">
        <f t="shared" ref="EM9:EW9" si="18">SUM( -EM2, -EM3,EM4,EM5, -EM6, -EM7,EM8)</f>
        <v>2.2900000000000004E-2</v>
      </c>
      <c r="EN9" s="13">
        <f t="shared" si="18"/>
        <v>0</v>
      </c>
      <c r="EO9" s="13">
        <f t="shared" si="18"/>
        <v>0</v>
      </c>
      <c r="EP9" s="13">
        <f t="shared" si="18"/>
        <v>-4.1999999999999989E-3</v>
      </c>
      <c r="EQ9" s="13">
        <f t="shared" si="18"/>
        <v>1.8099999999999998E-2</v>
      </c>
      <c r="ER9" s="13">
        <f t="shared" si="18"/>
        <v>1.8500000000000003E-2</v>
      </c>
      <c r="ES9" s="13">
        <f t="shared" si="18"/>
        <v>2.6499999999999999E-2</v>
      </c>
      <c r="ET9" s="13">
        <f t="shared" si="18"/>
        <v>-1.9799999999999998E-2</v>
      </c>
      <c r="EU9" s="13">
        <f t="shared" si="18"/>
        <v>0</v>
      </c>
      <c r="EV9" s="13">
        <f t="shared" si="18"/>
        <v>0</v>
      </c>
      <c r="EW9" s="13">
        <f t="shared" si="18"/>
        <v>8.9999999999999998E-4</v>
      </c>
      <c r="EX9" s="13">
        <f t="shared" ref="EX9:FI9" si="19">SUM( -EX2, -EX3,EX4,EX5, -EX6, -EX7,EX8)</f>
        <v>0</v>
      </c>
      <c r="EY9" s="13">
        <f t="shared" si="19"/>
        <v>0</v>
      </c>
      <c r="EZ9" s="13">
        <f t="shared" si="19"/>
        <v>0</v>
      </c>
      <c r="FA9" s="13">
        <f t="shared" si="19"/>
        <v>0</v>
      </c>
      <c r="FB9" s="13">
        <f t="shared" si="19"/>
        <v>0</v>
      </c>
      <c r="FC9" s="13">
        <f t="shared" si="19"/>
        <v>0</v>
      </c>
      <c r="FD9" s="13">
        <f t="shared" si="19"/>
        <v>0</v>
      </c>
      <c r="FE9" s="13">
        <f t="shared" si="19"/>
        <v>0</v>
      </c>
      <c r="FF9" s="13">
        <f t="shared" si="19"/>
        <v>0</v>
      </c>
      <c r="FG9" s="13">
        <f t="shared" si="19"/>
        <v>0</v>
      </c>
      <c r="FH9" s="13">
        <f t="shared" si="19"/>
        <v>0</v>
      </c>
      <c r="FI9" s="13">
        <f t="shared" si="19"/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-1.9799999999999998E-2</v>
      </c>
      <c r="FS9" s="7">
        <f t="shared" si="7"/>
        <v>2.029032258064516E-3</v>
      </c>
      <c r="FT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I10" s="55">
        <v>0.89770000000000005</v>
      </c>
      <c r="EJ10" s="55">
        <v>0.87333000000000005</v>
      </c>
      <c r="EK10" s="4" t="s">
        <v>44</v>
      </c>
      <c r="EL10" s="55">
        <v>0.85709999999999997</v>
      </c>
      <c r="EM10" s="6">
        <v>2.8999999999999998E-3</v>
      </c>
      <c r="EN10" s="6"/>
      <c r="EO10" s="6"/>
      <c r="EP10" s="6">
        <v>1E-4</v>
      </c>
      <c r="EQ10" s="6">
        <v>-2.8999999999999998E-3</v>
      </c>
      <c r="ER10" s="6">
        <v>5.9999999999999995E-4</v>
      </c>
      <c r="ES10" s="6">
        <v>-3.0999999999999999E-3</v>
      </c>
      <c r="ET10" s="6">
        <v>8.9999999999999993E-3</v>
      </c>
      <c r="EU10" s="6"/>
      <c r="EV10" s="14"/>
      <c r="EW10" s="356">
        <v>2.3E-3</v>
      </c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-3.0999999999999999E-3</v>
      </c>
      <c r="FS10" s="16">
        <f t="shared" si="7"/>
        <v>1.2714285714285711E-3</v>
      </c>
      <c r="FT10" s="16">
        <f t="shared" si="8"/>
        <v>8.9999999999999993E-3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I11" s="55">
        <v>1.1255999999999999</v>
      </c>
      <c r="EJ11" s="55">
        <v>1.1378200000000001</v>
      </c>
      <c r="EK11" s="4" t="s">
        <v>45</v>
      </c>
      <c r="EL11" s="55">
        <v>1.1345799999999999</v>
      </c>
      <c r="EM11" s="6">
        <v>5.0000000000000001E-4</v>
      </c>
      <c r="EN11" s="6"/>
      <c r="EO11" s="6"/>
      <c r="EP11" s="6">
        <v>-2.2000000000000001E-3</v>
      </c>
      <c r="EQ11" s="6">
        <v>2.7000000000000001E-3</v>
      </c>
      <c r="ER11" s="6">
        <v>1E-3</v>
      </c>
      <c r="ES11" s="6">
        <v>-3.5999999999999999E-3</v>
      </c>
      <c r="ET11" s="6">
        <v>8.0000000000000004E-4</v>
      </c>
      <c r="EU11" s="6"/>
      <c r="EV11" s="8"/>
      <c r="EW11" s="356">
        <v>2.5999999999999999E-3</v>
      </c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-3.5999999999999999E-3</v>
      </c>
      <c r="FS11" s="16">
        <f t="shared" si="7"/>
        <v>2.5714285714285715E-4</v>
      </c>
      <c r="FT11" s="16">
        <f t="shared" si="8"/>
        <v>2.7000000000000001E-3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I12" s="55">
        <v>125.81</v>
      </c>
      <c r="EJ12" s="55">
        <v>124.464</v>
      </c>
      <c r="EK12" s="4" t="s">
        <v>46</v>
      </c>
      <c r="EL12" s="55">
        <v>126.628</v>
      </c>
      <c r="EM12" s="6">
        <v>4.3E-3</v>
      </c>
      <c r="EN12" s="6"/>
      <c r="EO12" s="6"/>
      <c r="EP12" s="6">
        <v>-3.0000000000000001E-3</v>
      </c>
      <c r="EQ12" s="6">
        <v>-1.6999999999999999E-3</v>
      </c>
      <c r="ER12" s="6">
        <v>-1.1000000000000001E-3</v>
      </c>
      <c r="ES12" s="6">
        <v>-1.17E-2</v>
      </c>
      <c r="ET12" s="6">
        <v>6.9999999999999999E-4</v>
      </c>
      <c r="EU12" s="6"/>
      <c r="EV12" s="8"/>
      <c r="EW12" s="356">
        <v>1.2999999999999999E-3</v>
      </c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-1.17E-2</v>
      </c>
      <c r="FS12" s="16">
        <f t="shared" si="7"/>
        <v>-1.6000000000000003E-3</v>
      </c>
      <c r="FT12" s="16">
        <f t="shared" si="8"/>
        <v>4.3E-3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I13" s="55">
        <v>1.6263000000000001</v>
      </c>
      <c r="EJ13" s="55">
        <v>1.5771999999999999</v>
      </c>
      <c r="EK13" s="4" t="s">
        <v>47</v>
      </c>
      <c r="EL13" s="55">
        <v>1.60215</v>
      </c>
      <c r="EM13" s="6">
        <v>1.8E-3</v>
      </c>
      <c r="EN13" s="6"/>
      <c r="EO13" s="6"/>
      <c r="EP13" s="6">
        <v>-3.5000000000000001E-3</v>
      </c>
      <c r="EQ13" s="6">
        <v>-1.6000000000000001E-3</v>
      </c>
      <c r="ER13" s="6">
        <v>7.7000000000000002E-3</v>
      </c>
      <c r="ES13" s="6">
        <v>-7.4999999999999997E-3</v>
      </c>
      <c r="ET13" s="6">
        <v>-6.9999999999999999E-4</v>
      </c>
      <c r="EU13" s="6"/>
      <c r="EV13" s="8"/>
      <c r="EW13" s="356">
        <v>1.5E-3</v>
      </c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-7.4999999999999997E-3</v>
      </c>
      <c r="FS13" s="16">
        <f t="shared" si="7"/>
        <v>-3.285714285714285E-4</v>
      </c>
      <c r="FT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I14" s="55">
        <v>1.7045999999999999</v>
      </c>
      <c r="EJ14" s="55">
        <v>1.6559999999999999</v>
      </c>
      <c r="EK14" s="4" t="s">
        <v>48</v>
      </c>
      <c r="EL14" s="55">
        <v>1.6697</v>
      </c>
      <c r="EM14" s="6">
        <v>6.9999999999999999E-4</v>
      </c>
      <c r="EN14" s="6"/>
      <c r="EO14" s="6"/>
      <c r="EP14" s="6">
        <v>-5.4000000000000003E-3</v>
      </c>
      <c r="EQ14" s="6">
        <v>6.9999999999999999E-4</v>
      </c>
      <c r="ER14" s="6">
        <v>4.4999999999999997E-3</v>
      </c>
      <c r="ES14" s="6">
        <v>-7.7999999999999996E-3</v>
      </c>
      <c r="ET14" s="6">
        <v>-3.7000000000000002E-3</v>
      </c>
      <c r="EU14" s="6"/>
      <c r="EV14" s="8"/>
      <c r="EW14" s="356">
        <v>1.1999999999999999E-3</v>
      </c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-7.7999999999999996E-3</v>
      </c>
      <c r="FS14" s="16">
        <f t="shared" si="7"/>
        <v>-1.4E-3</v>
      </c>
      <c r="FT14" s="16">
        <f t="shared" si="8"/>
        <v>4.4999999999999997E-3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I15" s="55">
        <v>1.5636000000000001</v>
      </c>
      <c r="EJ15" s="55">
        <v>1.50302</v>
      </c>
      <c r="EK15" s="4" t="s">
        <v>49</v>
      </c>
      <c r="EL15" s="55">
        <v>1.4972399999999999</v>
      </c>
      <c r="EM15" s="6">
        <v>9.1000000000000004E-3</v>
      </c>
      <c r="EN15" s="6"/>
      <c r="EO15" s="6"/>
      <c r="EP15" s="6">
        <v>-1.1999999999999999E-3</v>
      </c>
      <c r="EQ15" s="6">
        <v>1E-3</v>
      </c>
      <c r="ER15" s="6">
        <v>6.6E-3</v>
      </c>
      <c r="ES15" s="6">
        <v>-8.8999999999999999E-3</v>
      </c>
      <c r="ET15" s="6">
        <v>1E-3</v>
      </c>
      <c r="EU15" s="6"/>
      <c r="EV15" s="9"/>
      <c r="EW15" s="356">
        <v>2.0999999999999999E-3</v>
      </c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-8.8999999999999999E-3</v>
      </c>
      <c r="FS15" s="16">
        <f t="shared" si="7"/>
        <v>1.3857142857142859E-3</v>
      </c>
      <c r="FT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I16" s="285"/>
      <c r="EJ16" s="19"/>
      <c r="EK16" s="18" t="s">
        <v>50</v>
      </c>
      <c r="EL16" s="19"/>
      <c r="EM16" s="20">
        <f>SUM(EM2,EM10:EM15)</f>
        <v>1.8700000000000001E-2</v>
      </c>
      <c r="EN16" s="20">
        <f>SUM(EN2,EN10:EN15)</f>
        <v>0</v>
      </c>
      <c r="EO16" s="20">
        <f>SUM(EO2,EO10:EO15)</f>
        <v>0</v>
      </c>
      <c r="EP16" s="20">
        <f>SUM(EP2,EP10:EP15)</f>
        <v>-1.7300000000000003E-2</v>
      </c>
      <c r="EQ16" s="20">
        <f t="shared" ref="EQ16:EW16" si="28">SUM(EQ2,EQ10:EQ15)</f>
        <v>-4.6999999999999993E-3</v>
      </c>
      <c r="ER16" s="20">
        <f t="shared" si="28"/>
        <v>1.9299999999999998E-2</v>
      </c>
      <c r="ES16" s="20">
        <f t="shared" si="28"/>
        <v>-5.2600000000000001E-2</v>
      </c>
      <c r="ET16" s="20">
        <f t="shared" si="28"/>
        <v>1.0700000000000001E-2</v>
      </c>
      <c r="EU16" s="20">
        <f t="shared" si="28"/>
        <v>0</v>
      </c>
      <c r="EV16" s="20">
        <f t="shared" si="28"/>
        <v>0</v>
      </c>
      <c r="EW16" s="20">
        <f t="shared" si="28"/>
        <v>1.2199999999999999E-2</v>
      </c>
      <c r="EX16" s="20">
        <f t="shared" ref="EX16:FN16" si="29">SUM(EX2,EX10:EX15)</f>
        <v>0</v>
      </c>
      <c r="EY16" s="20">
        <f t="shared" si="29"/>
        <v>0</v>
      </c>
      <c r="EZ16" s="20">
        <f t="shared" si="29"/>
        <v>0</v>
      </c>
      <c r="FA16" s="20">
        <f t="shared" si="29"/>
        <v>0</v>
      </c>
      <c r="FB16" s="20">
        <f t="shared" si="29"/>
        <v>0</v>
      </c>
      <c r="FC16" s="20">
        <f t="shared" si="29"/>
        <v>0</v>
      </c>
      <c r="FD16" s="20">
        <f t="shared" si="29"/>
        <v>0</v>
      </c>
      <c r="FE16" s="20">
        <f t="shared" si="29"/>
        <v>0</v>
      </c>
      <c r="FF16" s="20">
        <f t="shared" si="29"/>
        <v>0</v>
      </c>
      <c r="FG16" s="20">
        <f t="shared" si="29"/>
        <v>0</v>
      </c>
      <c r="FH16" s="20">
        <f t="shared" si="29"/>
        <v>0</v>
      </c>
      <c r="FI16" s="20">
        <f t="shared" si="29"/>
        <v>0</v>
      </c>
      <c r="FJ16" s="20">
        <f t="shared" si="29"/>
        <v>0</v>
      </c>
      <c r="FK16" s="20">
        <f t="shared" si="29"/>
        <v>0</v>
      </c>
      <c r="FL16" s="20">
        <f t="shared" si="29"/>
        <v>0</v>
      </c>
      <c r="FM16" s="20">
        <f t="shared" si="29"/>
        <v>0</v>
      </c>
      <c r="FN16" s="20">
        <f t="shared" si="29"/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-5.2600000000000001E-2</v>
      </c>
      <c r="FS16" s="16">
        <f t="shared" si="7"/>
        <v>-4.41935483870968E-4</v>
      </c>
      <c r="FT16" s="16">
        <f t="shared" si="8"/>
        <v>1.9299999999999998E-2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I17" s="55">
        <v>1.2522</v>
      </c>
      <c r="EJ17" s="55">
        <v>1.3025899999999999</v>
      </c>
      <c r="EK17" s="21" t="s">
        <v>51</v>
      </c>
      <c r="EL17" s="55">
        <v>1.3233999999999999</v>
      </c>
      <c r="EM17" s="6">
        <v>-2.5999999999999999E-3</v>
      </c>
      <c r="EN17" s="6"/>
      <c r="EO17" s="6"/>
      <c r="EP17" s="6">
        <v>-8.0000000000000004E-4</v>
      </c>
      <c r="EQ17" s="6">
        <v>5.4999999999999997E-3</v>
      </c>
      <c r="ER17" s="6">
        <v>1E-4</v>
      </c>
      <c r="ES17" s="6">
        <v>-2.0000000000000001E-4</v>
      </c>
      <c r="ET17" s="6">
        <v>-8.5000000000000006E-3</v>
      </c>
      <c r="EU17" s="6"/>
      <c r="EV17" s="14"/>
      <c r="EW17" s="356">
        <v>2.0000000000000001E-4</v>
      </c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-8.5000000000000006E-3</v>
      </c>
      <c r="FS17" s="22">
        <f t="shared" si="7"/>
        <v>-9.0000000000000008E-4</v>
      </c>
      <c r="FT17" s="22">
        <f t="shared" si="8"/>
        <v>5.4999999999999997E-3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I18" s="55">
        <v>139.83000000000001</v>
      </c>
      <c r="EJ18" s="55">
        <v>142.5</v>
      </c>
      <c r="EK18" s="21" t="s">
        <v>52</v>
      </c>
      <c r="EL18" s="55">
        <v>147.697</v>
      </c>
      <c r="EM18" s="6">
        <v>1.5E-3</v>
      </c>
      <c r="EN18" s="6"/>
      <c r="EO18" s="6"/>
      <c r="EP18" s="6">
        <v>-2.5999999999999999E-3</v>
      </c>
      <c r="EQ18" s="6">
        <v>1.5E-3</v>
      </c>
      <c r="ER18" s="6">
        <v>-1.6999999999999999E-3</v>
      </c>
      <c r="ES18" s="6">
        <v>-8.2000000000000007E-3</v>
      </c>
      <c r="ET18" s="6">
        <v>-8.5000000000000006E-3</v>
      </c>
      <c r="EU18" s="6"/>
      <c r="EV18" s="8"/>
      <c r="EW18" s="356">
        <v>-5.9999999999999995E-4</v>
      </c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-8.5000000000000006E-3</v>
      </c>
      <c r="FS18" s="22">
        <f t="shared" si="7"/>
        <v>-2.6571428571428575E-3</v>
      </c>
      <c r="FT18" s="22">
        <f t="shared" si="8"/>
        <v>1.5E-3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I19" s="55">
        <v>1.8096000000000001</v>
      </c>
      <c r="EJ19" s="55">
        <v>1.8057000000000001</v>
      </c>
      <c r="EK19" s="21" t="s">
        <v>53</v>
      </c>
      <c r="EL19" s="55">
        <v>1.86887</v>
      </c>
      <c r="EM19" s="6">
        <v>-1.1999999999999999E-3</v>
      </c>
      <c r="EN19" s="6"/>
      <c r="EO19" s="6"/>
      <c r="EP19" s="6">
        <v>-3.3E-3</v>
      </c>
      <c r="EQ19" s="6">
        <v>1.4E-3</v>
      </c>
      <c r="ER19" s="6">
        <v>7.1999999999999998E-3</v>
      </c>
      <c r="ES19" s="6">
        <v>-4.1999999999999997E-3</v>
      </c>
      <c r="ET19" s="6">
        <v>-9.4000000000000004E-3</v>
      </c>
      <c r="EU19" s="6"/>
      <c r="EV19" s="8"/>
      <c r="EW19" s="356">
        <v>-8.9999999999999998E-4</v>
      </c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-9.4000000000000004E-3</v>
      </c>
      <c r="FS19" s="22">
        <f t="shared" si="7"/>
        <v>-1.4857142857142857E-3</v>
      </c>
      <c r="FT19" s="22">
        <f t="shared" si="8"/>
        <v>7.1999999999999998E-3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I20" s="55">
        <v>1.8977999999999999</v>
      </c>
      <c r="EJ20" s="55">
        <v>1.8957599999999999</v>
      </c>
      <c r="EK20" s="4" t="s">
        <v>54</v>
      </c>
      <c r="EL20" s="55">
        <v>1.94747</v>
      </c>
      <c r="EM20" s="6">
        <v>-2.2000000000000001E-3</v>
      </c>
      <c r="EN20" s="6"/>
      <c r="EO20" s="6"/>
      <c r="EP20" s="6">
        <v>-5.7999999999999996E-3</v>
      </c>
      <c r="EQ20" s="6">
        <v>3.5000000000000001E-3</v>
      </c>
      <c r="ER20" s="6">
        <v>3.5000000000000001E-3</v>
      </c>
      <c r="ES20" s="6">
        <v>-4.7000000000000002E-3</v>
      </c>
      <c r="ET20" s="6">
        <v>-1.24E-2</v>
      </c>
      <c r="EU20" s="6"/>
      <c r="EV20" s="8"/>
      <c r="EW20" s="356">
        <v>-1.1000000000000001E-3</v>
      </c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-1.24E-2</v>
      </c>
      <c r="FS20" s="22">
        <f t="shared" si="7"/>
        <v>-2.7428571428571428E-3</v>
      </c>
      <c r="FT20" s="22">
        <f t="shared" si="8"/>
        <v>3.5000000000000001E-3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I21" s="55">
        <v>1.7393000000000001</v>
      </c>
      <c r="EJ21" s="55">
        <v>1.7208300000000001</v>
      </c>
      <c r="EK21" s="4" t="s">
        <v>55</v>
      </c>
      <c r="EL21" s="55">
        <v>1.7461800000000001</v>
      </c>
      <c r="EM21" s="6">
        <v>6.1000000000000004E-3</v>
      </c>
      <c r="EN21" s="6"/>
      <c r="EO21" s="6"/>
      <c r="EP21" s="6">
        <v>-8.0000000000000004E-4</v>
      </c>
      <c r="EQ21" s="6">
        <v>4.0000000000000001E-3</v>
      </c>
      <c r="ER21" s="6">
        <v>6.0000000000000001E-3</v>
      </c>
      <c r="ES21" s="6">
        <v>-5.4999999999999997E-3</v>
      </c>
      <c r="ET21" s="6">
        <v>-7.4999999999999997E-3</v>
      </c>
      <c r="EU21" s="6"/>
      <c r="EV21" s="9"/>
      <c r="EW21" s="356">
        <v>-2.0000000000000001E-4</v>
      </c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-7.4999999999999997E-3</v>
      </c>
      <c r="FS21" s="22">
        <f t="shared" si="7"/>
        <v>2.9999999999999997E-4</v>
      </c>
      <c r="FT21" s="22">
        <f t="shared" si="8"/>
        <v>6.1000000000000004E-3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I22" s="286"/>
      <c r="EJ22" s="24"/>
      <c r="EK22" s="23" t="s">
        <v>56</v>
      </c>
      <c r="EL22" s="24"/>
      <c r="EM22" s="25">
        <f t="shared" ref="EM22:EW22" si="37">SUM(EM3, -EM10,EM17:EM21)</f>
        <v>-4.7999999999999996E-3</v>
      </c>
      <c r="EN22" s="25">
        <f t="shared" si="37"/>
        <v>0</v>
      </c>
      <c r="EO22" s="25">
        <f t="shared" si="37"/>
        <v>0</v>
      </c>
      <c r="EP22" s="25">
        <f t="shared" si="37"/>
        <v>-1.5000000000000001E-2</v>
      </c>
      <c r="EQ22" s="25">
        <f t="shared" si="37"/>
        <v>1.8700000000000001E-2</v>
      </c>
      <c r="ER22" s="25">
        <f t="shared" si="37"/>
        <v>1.3900000000000001E-2</v>
      </c>
      <c r="ES22" s="25">
        <f t="shared" si="37"/>
        <v>-2.6299999999999997E-2</v>
      </c>
      <c r="ET22" s="25">
        <f t="shared" si="37"/>
        <v>-6.0499999999999998E-2</v>
      </c>
      <c r="EU22" s="25">
        <f t="shared" si="37"/>
        <v>0</v>
      </c>
      <c r="EV22" s="25">
        <f t="shared" si="37"/>
        <v>0</v>
      </c>
      <c r="EW22" s="25">
        <f t="shared" si="37"/>
        <v>-5.7999999999999996E-3</v>
      </c>
      <c r="EX22" s="25">
        <f t="shared" ref="EX22:FN22" si="38">SUM(EX3, -EX10,EX17:EX21)</f>
        <v>0</v>
      </c>
      <c r="EY22" s="25">
        <f t="shared" si="38"/>
        <v>0</v>
      </c>
      <c r="EZ22" s="25">
        <f t="shared" si="38"/>
        <v>0</v>
      </c>
      <c r="FA22" s="25">
        <f t="shared" si="38"/>
        <v>0</v>
      </c>
      <c r="FB22" s="25">
        <f t="shared" si="38"/>
        <v>0</v>
      </c>
      <c r="FC22" s="25">
        <f t="shared" si="38"/>
        <v>0</v>
      </c>
      <c r="FD22" s="25">
        <f t="shared" si="38"/>
        <v>0</v>
      </c>
      <c r="FE22" s="25">
        <f t="shared" si="38"/>
        <v>0</v>
      </c>
      <c r="FF22" s="25">
        <f t="shared" si="38"/>
        <v>0</v>
      </c>
      <c r="FG22" s="25">
        <f t="shared" si="38"/>
        <v>0</v>
      </c>
      <c r="FH22" s="25">
        <f t="shared" si="38"/>
        <v>0</v>
      </c>
      <c r="FI22" s="25">
        <f t="shared" si="38"/>
        <v>0</v>
      </c>
      <c r="FJ22" s="25">
        <f t="shared" si="38"/>
        <v>0</v>
      </c>
      <c r="FK22" s="25">
        <f t="shared" si="38"/>
        <v>0</v>
      </c>
      <c r="FL22" s="25">
        <f t="shared" si="38"/>
        <v>0</v>
      </c>
      <c r="FM22" s="25">
        <f t="shared" si="38"/>
        <v>0</v>
      </c>
      <c r="FN22" s="25">
        <f t="shared" si="38"/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-6.0499999999999998E-2</v>
      </c>
      <c r="FS22" s="22">
        <f t="shared" si="7"/>
        <v>-2.5741935483870968E-3</v>
      </c>
      <c r="FT22" s="22">
        <f t="shared" si="8"/>
        <v>1.8700000000000001E-2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I23" s="55">
        <v>111.69199999999999</v>
      </c>
      <c r="EJ23" s="55">
        <v>109.377</v>
      </c>
      <c r="EK23" s="4" t="s">
        <v>57</v>
      </c>
      <c r="EL23" s="55">
        <v>111.7</v>
      </c>
      <c r="EM23" s="6">
        <v>4.4000000000000003E-3</v>
      </c>
      <c r="EN23" s="6"/>
      <c r="EO23" s="6"/>
      <c r="EP23" s="6">
        <v>-2.9999999999999997E-4</v>
      </c>
      <c r="EQ23" s="6">
        <v>-4.1999999999999997E-3</v>
      </c>
      <c r="ER23" s="6">
        <v>-1.9E-3</v>
      </c>
      <c r="ES23" s="6">
        <v>-8.0000000000000002E-3</v>
      </c>
      <c r="ET23" s="6">
        <v>5.0000000000000001E-4</v>
      </c>
      <c r="EU23" s="6"/>
      <c r="EV23" s="14"/>
      <c r="EW23" s="356">
        <v>-6.9999999999999999E-4</v>
      </c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-8.0000000000000002E-3</v>
      </c>
      <c r="FS23" s="26">
        <f t="shared" si="7"/>
        <v>-1.4571428571428567E-3</v>
      </c>
      <c r="FT23" s="26">
        <f t="shared" si="8"/>
        <v>4.4000000000000003E-3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I24" s="55">
        <v>0.6915</v>
      </c>
      <c r="EJ24" s="55">
        <v>0.72140000000000004</v>
      </c>
      <c r="EK24" s="4" t="s">
        <v>58</v>
      </c>
      <c r="EL24" s="55">
        <v>0.70789999999999997</v>
      </c>
      <c r="EM24" s="6">
        <v>-1.1000000000000001E-3</v>
      </c>
      <c r="EN24" s="6"/>
      <c r="EO24" s="6"/>
      <c r="EP24" s="6">
        <v>1.8E-3</v>
      </c>
      <c r="EQ24" s="6">
        <v>4.4999999999999997E-3</v>
      </c>
      <c r="ER24" s="6">
        <v>-6.7000000000000002E-3</v>
      </c>
      <c r="ES24" s="6">
        <v>4.4000000000000003E-3</v>
      </c>
      <c r="ET24" s="6">
        <v>1E-3</v>
      </c>
      <c r="EU24" s="6"/>
      <c r="EV24" s="8"/>
      <c r="EW24" s="356">
        <v>1.2999999999999999E-3</v>
      </c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-6.7000000000000002E-3</v>
      </c>
      <c r="FS24" s="26">
        <f t="shared" si="7"/>
        <v>7.4285714285714287E-4</v>
      </c>
      <c r="FT24" s="26">
        <f t="shared" si="8"/>
        <v>4.4999999999999997E-3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I25" s="55">
        <v>0.6593</v>
      </c>
      <c r="EJ25" s="55">
        <v>0.68689999999999996</v>
      </c>
      <c r="EK25" s="4" t="s">
        <v>59</v>
      </c>
      <c r="EL25" s="55">
        <v>0.67989999999999995</v>
      </c>
      <c r="EM25" s="6">
        <v>-4.0000000000000002E-4</v>
      </c>
      <c r="EN25" s="6"/>
      <c r="EO25" s="6"/>
      <c r="EP25" s="6">
        <v>4.0000000000000001E-3</v>
      </c>
      <c r="EQ25" s="6">
        <v>2.3E-3</v>
      </c>
      <c r="ER25" s="6">
        <v>-3.7000000000000002E-3</v>
      </c>
      <c r="ES25" s="6">
        <v>4.4000000000000003E-3</v>
      </c>
      <c r="ET25" s="6">
        <v>4.1000000000000003E-3</v>
      </c>
      <c r="EU25" s="6"/>
      <c r="EV25" s="8"/>
      <c r="EW25" s="356">
        <v>1.6000000000000001E-3</v>
      </c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-3.7000000000000002E-3</v>
      </c>
      <c r="FS25" s="26">
        <f t="shared" si="7"/>
        <v>1.7571428571428575E-3</v>
      </c>
      <c r="FT25" s="26">
        <f t="shared" si="8"/>
        <v>4.4000000000000003E-3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I26" s="55">
        <v>0.71919999999999995</v>
      </c>
      <c r="EJ26" s="55">
        <v>0.75690000000000002</v>
      </c>
      <c r="EK26" s="4" t="s">
        <v>60</v>
      </c>
      <c r="EL26" s="55">
        <v>0.75739999999999996</v>
      </c>
      <c r="EM26" s="6">
        <v>-8.3000000000000001E-3</v>
      </c>
      <c r="EN26" s="6"/>
      <c r="EO26" s="6"/>
      <c r="EP26" s="6">
        <v>-8.0000000000000004E-4</v>
      </c>
      <c r="EQ26" s="6">
        <v>1.6000000000000001E-3</v>
      </c>
      <c r="ER26" s="6">
        <v>-5.8999999999999999E-3</v>
      </c>
      <c r="ES26" s="6">
        <v>5.4000000000000003E-3</v>
      </c>
      <c r="ET26" s="6">
        <v>-2.9999999999999997E-4</v>
      </c>
      <c r="EU26" s="6"/>
      <c r="EV26" s="9"/>
      <c r="EW26" s="356">
        <v>1.1000000000000001E-3</v>
      </c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-8.3000000000000001E-3</v>
      </c>
      <c r="FS26" s="26">
        <f t="shared" si="7"/>
        <v>-1.0285714285714286E-3</v>
      </c>
      <c r="FT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I27" s="287" t="s">
        <v>62</v>
      </c>
      <c r="EJ27" s="28" t="s">
        <v>62</v>
      </c>
      <c r="EK27" s="27" t="s">
        <v>61</v>
      </c>
      <c r="EL27" s="28" t="s">
        <v>62</v>
      </c>
      <c r="EM27" s="29">
        <f t="shared" ref="EM27:EW27" si="47">SUM( -EM4, -EM11, -EM17,EM23, -EM24, -EM25, -EM26)</f>
        <v>1.5300000000000001E-2</v>
      </c>
      <c r="EN27" s="29">
        <f t="shared" si="47"/>
        <v>0</v>
      </c>
      <c r="EO27" s="29">
        <f t="shared" si="47"/>
        <v>0</v>
      </c>
      <c r="EP27" s="29">
        <f t="shared" si="47"/>
        <v>-2.0999999999999999E-3</v>
      </c>
      <c r="EQ27" s="29">
        <f t="shared" si="47"/>
        <v>-2.64E-2</v>
      </c>
      <c r="ER27" s="29">
        <f t="shared" si="47"/>
        <v>1.2500000000000001E-2</v>
      </c>
      <c r="ES27" s="29">
        <f t="shared" si="47"/>
        <v>-2.4899999999999999E-2</v>
      </c>
      <c r="ET27" s="29">
        <f t="shared" si="47"/>
        <v>6.5999999999999991E-3</v>
      </c>
      <c r="EU27" s="29">
        <f t="shared" si="47"/>
        <v>0</v>
      </c>
      <c r="EV27" s="29">
        <f t="shared" si="47"/>
        <v>0</v>
      </c>
      <c r="EW27" s="29">
        <f t="shared" si="47"/>
        <v>-8.6999999999999994E-3</v>
      </c>
      <c r="EX27" s="29">
        <f t="shared" ref="EX27:FI27" si="48">SUM( -EX4, -EX11, -EX17,EX23, -EX24, -EX25, -EX26)</f>
        <v>0</v>
      </c>
      <c r="EY27" s="29">
        <f t="shared" si="48"/>
        <v>0</v>
      </c>
      <c r="EZ27" s="29">
        <f t="shared" si="48"/>
        <v>0</v>
      </c>
      <c r="FA27" s="29">
        <f t="shared" si="48"/>
        <v>0</v>
      </c>
      <c r="FB27" s="29">
        <f t="shared" si="48"/>
        <v>0</v>
      </c>
      <c r="FC27" s="29">
        <f t="shared" si="48"/>
        <v>0</v>
      </c>
      <c r="FD27" s="29">
        <f t="shared" si="48"/>
        <v>0</v>
      </c>
      <c r="FE27" s="29">
        <f t="shared" si="48"/>
        <v>0</v>
      </c>
      <c r="FF27" s="29">
        <f t="shared" si="48"/>
        <v>0</v>
      </c>
      <c r="FG27" s="29">
        <f t="shared" si="48"/>
        <v>0</v>
      </c>
      <c r="FH27" s="29">
        <f t="shared" si="48"/>
        <v>0</v>
      </c>
      <c r="FI27" s="29">
        <f t="shared" si="48"/>
        <v>0</v>
      </c>
      <c r="FJ27" s="29">
        <f t="shared" ref="FJ27:FQ27" si="49">SUM( -FJ4, -FJ11, -FJ17,FJ23, -FJ24, -FJ25, -FJ26)</f>
        <v>0</v>
      </c>
      <c r="FK27" s="29">
        <f t="shared" si="49"/>
        <v>0</v>
      </c>
      <c r="FL27" s="29">
        <f t="shared" si="49"/>
        <v>0</v>
      </c>
      <c r="FM27" s="29">
        <f t="shared" si="49"/>
        <v>0</v>
      </c>
      <c r="FN27" s="29">
        <f t="shared" si="49"/>
        <v>0</v>
      </c>
      <c r="FO27" s="29">
        <f t="shared" si="49"/>
        <v>0</v>
      </c>
      <c r="FP27" s="29">
        <f t="shared" si="49"/>
        <v>0</v>
      </c>
      <c r="FQ27" s="29">
        <f t="shared" si="49"/>
        <v>0</v>
      </c>
      <c r="FR27" s="26">
        <f t="shared" si="6"/>
        <v>-2.64E-2</v>
      </c>
      <c r="FS27" s="26">
        <f t="shared" si="7"/>
        <v>-8.9354838709677421E-4</v>
      </c>
      <c r="FT27" s="26">
        <f t="shared" si="8"/>
        <v>1.5300000000000001E-2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I28" s="55">
        <v>77.016999999999996</v>
      </c>
      <c r="EJ28" s="55">
        <v>78.909000000000006</v>
      </c>
      <c r="EK28" s="4" t="s">
        <v>63</v>
      </c>
      <c r="EL28" s="55">
        <v>78.972999999999999</v>
      </c>
      <c r="EM28" s="6">
        <v>3.2000000000000002E-3</v>
      </c>
      <c r="EN28" s="6"/>
      <c r="EO28" s="6"/>
      <c r="EP28" s="6">
        <v>1.1000000000000001E-3</v>
      </c>
      <c r="EQ28" s="6">
        <v>0</v>
      </c>
      <c r="ER28" s="6">
        <v>-8.3999999999999995E-3</v>
      </c>
      <c r="ES28" s="6">
        <v>-3.8999999999999998E-3</v>
      </c>
      <c r="ET28" s="6">
        <v>1E-3</v>
      </c>
      <c r="EU28" s="6"/>
      <c r="EV28" s="14"/>
      <c r="EW28" s="356">
        <v>8.0000000000000004E-4</v>
      </c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-8.3999999999999995E-3</v>
      </c>
      <c r="FS28" s="31">
        <f t="shared" si="7"/>
        <v>-8.8571428571428568E-4</v>
      </c>
      <c r="FT28" s="31">
        <f t="shared" si="8"/>
        <v>3.2000000000000002E-3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I29" s="55">
        <v>1.0446200000000001</v>
      </c>
      <c r="EJ29" s="55">
        <v>1.0498700000000001</v>
      </c>
      <c r="EK29" s="4" t="s">
        <v>64</v>
      </c>
      <c r="EL29" s="55">
        <v>1.04128</v>
      </c>
      <c r="EM29" s="6">
        <v>-5.0000000000000001E-4</v>
      </c>
      <c r="EN29" s="6"/>
      <c r="EO29" s="6"/>
      <c r="EP29" s="6">
        <v>-1.6000000000000001E-3</v>
      </c>
      <c r="EQ29" s="6">
        <v>2.3E-3</v>
      </c>
      <c r="ER29" s="6">
        <v>-3.8E-3</v>
      </c>
      <c r="ES29" s="6">
        <v>-1E-4</v>
      </c>
      <c r="ET29" s="6">
        <v>-2.8999999999999998E-3</v>
      </c>
      <c r="EU29" s="6"/>
      <c r="EV29" s="8"/>
      <c r="EW29" s="356">
        <v>8.0000000000000004E-4</v>
      </c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-3.8E-3</v>
      </c>
      <c r="FS29" s="31">
        <f t="shared" si="7"/>
        <v>-8.2857142857142851E-4</v>
      </c>
      <c r="FT29" s="31">
        <f t="shared" si="8"/>
        <v>2.3E-3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I30" s="55">
        <v>0.96079999999999999</v>
      </c>
      <c r="EJ30" s="55">
        <v>0.95298000000000005</v>
      </c>
      <c r="EK30" s="4" t="s">
        <v>65</v>
      </c>
      <c r="EL30" s="55">
        <v>0.93379000000000001</v>
      </c>
      <c r="EM30" s="6">
        <v>7.9000000000000008E-3</v>
      </c>
      <c r="EN30" s="6"/>
      <c r="EO30" s="6"/>
      <c r="EP30" s="6">
        <v>2.8999999999999998E-3</v>
      </c>
      <c r="EQ30" s="6">
        <v>2.7000000000000001E-3</v>
      </c>
      <c r="ER30" s="6">
        <v>-8.0000000000000004E-4</v>
      </c>
      <c r="ES30" s="6">
        <v>-1.4E-3</v>
      </c>
      <c r="ET30" s="6">
        <v>1.6999999999999999E-3</v>
      </c>
      <c r="EU30" s="6"/>
      <c r="EV30" s="9"/>
      <c r="EW30" s="356">
        <v>1.1999999999999999E-3</v>
      </c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-1.4E-3</v>
      </c>
      <c r="FS30" s="31">
        <f t="shared" si="7"/>
        <v>2.0285714285714286E-3</v>
      </c>
      <c r="FT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I31" s="288"/>
      <c r="EJ31" s="33"/>
      <c r="EK31" s="32" t="s">
        <v>66</v>
      </c>
      <c r="EL31" s="33"/>
      <c r="EM31" s="34">
        <f>SUM(EM6, -EM13, -EM19,EM24,EM28:EM30)</f>
        <v>7.0000000000000001E-3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1.3299999999999999E-2</v>
      </c>
      <c r="EQ31" s="34">
        <f t="shared" ref="EQ31:EW31" si="57">SUM(EQ6, -EQ13, -EQ19,EQ24,EQ28:EQ30)</f>
        <v>8.5000000000000006E-3</v>
      </c>
      <c r="ER31" s="34">
        <f t="shared" si="57"/>
        <v>-4.2000000000000003E-2</v>
      </c>
      <c r="ES31" s="34">
        <f t="shared" si="57"/>
        <v>8.4999999999999989E-3</v>
      </c>
      <c r="ET31" s="34">
        <f t="shared" si="57"/>
        <v>1.5100000000000002E-2</v>
      </c>
      <c r="EU31" s="34">
        <f t="shared" si="57"/>
        <v>0</v>
      </c>
      <c r="EV31" s="34">
        <f t="shared" si="57"/>
        <v>0</v>
      </c>
      <c r="EW31" s="34">
        <f t="shared" si="57"/>
        <v>4.0000000000000001E-3</v>
      </c>
      <c r="EX31" s="34">
        <f t="shared" ref="EX31:FN31" si="58">SUM(EX6, -EX13, -EX19,EX24,EX28:EX30)</f>
        <v>0</v>
      </c>
      <c r="EY31" s="34">
        <f t="shared" si="58"/>
        <v>0</v>
      </c>
      <c r="EZ31" s="34">
        <f t="shared" si="58"/>
        <v>0</v>
      </c>
      <c r="FA31" s="34">
        <f t="shared" si="58"/>
        <v>0</v>
      </c>
      <c r="FB31" s="34">
        <f t="shared" si="58"/>
        <v>0</v>
      </c>
      <c r="FC31" s="34">
        <f t="shared" si="58"/>
        <v>0</v>
      </c>
      <c r="FD31" s="34">
        <f t="shared" si="58"/>
        <v>0</v>
      </c>
      <c r="FE31" s="34">
        <f t="shared" si="58"/>
        <v>0</v>
      </c>
      <c r="FF31" s="34">
        <f t="shared" si="58"/>
        <v>0</v>
      </c>
      <c r="FG31" s="34">
        <f t="shared" si="58"/>
        <v>0</v>
      </c>
      <c r="FH31" s="34">
        <f t="shared" si="58"/>
        <v>0</v>
      </c>
      <c r="FI31" s="34">
        <f t="shared" si="58"/>
        <v>0</v>
      </c>
      <c r="FJ31" s="34">
        <f t="shared" si="58"/>
        <v>0</v>
      </c>
      <c r="FK31" s="34">
        <f t="shared" si="58"/>
        <v>0</v>
      </c>
      <c r="FL31" s="34">
        <f t="shared" si="58"/>
        <v>0</v>
      </c>
      <c r="FM31" s="34">
        <f t="shared" si="58"/>
        <v>0</v>
      </c>
      <c r="FN31" s="34">
        <f t="shared" si="58"/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-4.2000000000000003E-2</v>
      </c>
      <c r="FS31" s="31">
        <f t="shared" si="7"/>
        <v>4.6451612903225802E-4</v>
      </c>
      <c r="FT31" s="31">
        <f t="shared" si="8"/>
        <v>1.5100000000000002E-2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I32" s="55">
        <v>73.501000000000005</v>
      </c>
      <c r="EJ32" s="55">
        <v>75.144999999999996</v>
      </c>
      <c r="EK32" s="4" t="s">
        <v>67</v>
      </c>
      <c r="EL32" s="55">
        <v>75.811000000000007</v>
      </c>
      <c r="EM32" s="6">
        <v>3.8999999999999998E-3</v>
      </c>
      <c r="EN32" s="6"/>
      <c r="EO32" s="6"/>
      <c r="EP32" s="6">
        <v>3.8E-3</v>
      </c>
      <c r="EQ32" s="6">
        <v>-1.8E-3</v>
      </c>
      <c r="ER32" s="6">
        <v>-5.1999999999999998E-3</v>
      </c>
      <c r="ES32" s="6">
        <v>-3.5999999999999999E-3</v>
      </c>
      <c r="ET32" s="6">
        <v>4.1000000000000003E-3</v>
      </c>
      <c r="EU32" s="6"/>
      <c r="EV32" s="14"/>
      <c r="EW32" s="356">
        <v>8.0000000000000004E-4</v>
      </c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-5.1999999999999998E-3</v>
      </c>
      <c r="FS32" s="35">
        <f t="shared" si="7"/>
        <v>2.857142857142859E-4</v>
      </c>
      <c r="FT32" s="35">
        <f t="shared" si="8"/>
        <v>4.1000000000000003E-3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I33" s="55">
        <v>0.91610000000000003</v>
      </c>
      <c r="EJ33" s="55">
        <v>0.90749999999999997</v>
      </c>
      <c r="EK33" s="4" t="s">
        <v>68</v>
      </c>
      <c r="EL33" s="55">
        <v>0.8962</v>
      </c>
      <c r="EM33" s="6">
        <v>8.3999999999999995E-3</v>
      </c>
      <c r="EN33" s="6"/>
      <c r="EO33" s="6"/>
      <c r="EP33" s="6">
        <v>5.0000000000000001E-3</v>
      </c>
      <c r="EQ33" s="6">
        <v>8.0000000000000004E-4</v>
      </c>
      <c r="ER33" s="6">
        <v>2.5000000000000001E-3</v>
      </c>
      <c r="ES33" s="6">
        <v>-8.0000000000000004E-4</v>
      </c>
      <c r="ET33" s="6">
        <v>4.7999999999999996E-3</v>
      </c>
      <c r="EU33" s="6"/>
      <c r="EV33" s="9"/>
      <c r="EW33" s="356">
        <v>8.9999999999999998E-4</v>
      </c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-8.0000000000000004E-4</v>
      </c>
      <c r="FS33" s="35">
        <f t="shared" si="7"/>
        <v>3.0857142857142858E-3</v>
      </c>
      <c r="FT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I34" s="289"/>
      <c r="EJ34" s="37"/>
      <c r="EK34" s="36" t="s">
        <v>69</v>
      </c>
      <c r="EL34" s="37"/>
      <c r="EM34" s="38">
        <f t="shared" ref="EM34:FN34" si="64">SUM(EM7, -EM14, -EM20,EM25, -EM29,EM32:EM33)</f>
        <v>1.2699999999999999E-2</v>
      </c>
      <c r="EN34" s="38">
        <f t="shared" si="64"/>
        <v>0</v>
      </c>
      <c r="EO34" s="38">
        <f t="shared" si="64"/>
        <v>0</v>
      </c>
      <c r="EP34" s="38">
        <f t="shared" si="64"/>
        <v>3.0400000000000003E-2</v>
      </c>
      <c r="EQ34" s="38">
        <f t="shared" si="64"/>
        <v>-8.3000000000000001E-3</v>
      </c>
      <c r="ER34" s="38">
        <f t="shared" si="64"/>
        <v>-1.4799999999999995E-2</v>
      </c>
      <c r="ES34" s="38">
        <f t="shared" si="64"/>
        <v>1.0800000000000002E-2</v>
      </c>
      <c r="ET34" s="38">
        <f t="shared" si="64"/>
        <v>3.9799999999999995E-2</v>
      </c>
      <c r="EU34" s="38">
        <f t="shared" si="64"/>
        <v>0</v>
      </c>
      <c r="EV34" s="38">
        <f t="shared" si="64"/>
        <v>0</v>
      </c>
      <c r="EW34" s="38">
        <f t="shared" si="64"/>
        <v>3.0000000000000001E-3</v>
      </c>
      <c r="EX34" s="38">
        <f t="shared" si="64"/>
        <v>0</v>
      </c>
      <c r="EY34" s="38">
        <f t="shared" si="64"/>
        <v>0</v>
      </c>
      <c r="EZ34" s="38">
        <f t="shared" si="64"/>
        <v>0</v>
      </c>
      <c r="FA34" s="38">
        <f t="shared" si="64"/>
        <v>0</v>
      </c>
      <c r="FB34" s="38">
        <f t="shared" si="64"/>
        <v>0</v>
      </c>
      <c r="FC34" s="38">
        <f t="shared" si="64"/>
        <v>0</v>
      </c>
      <c r="FD34" s="38">
        <f t="shared" si="64"/>
        <v>0</v>
      </c>
      <c r="FE34" s="38">
        <f t="shared" si="64"/>
        <v>0</v>
      </c>
      <c r="FF34" s="38">
        <f t="shared" si="64"/>
        <v>0</v>
      </c>
      <c r="FG34" s="38">
        <f t="shared" si="64"/>
        <v>0</v>
      </c>
      <c r="FH34" s="38">
        <f t="shared" si="64"/>
        <v>0</v>
      </c>
      <c r="FI34" s="38">
        <f t="shared" si="64"/>
        <v>0</v>
      </c>
      <c r="FJ34" s="38">
        <f t="shared" si="64"/>
        <v>0</v>
      </c>
      <c r="FK34" s="38">
        <f t="shared" si="64"/>
        <v>0</v>
      </c>
      <c r="FL34" s="38">
        <f t="shared" si="64"/>
        <v>0</v>
      </c>
      <c r="FM34" s="38">
        <f t="shared" si="64"/>
        <v>0</v>
      </c>
      <c r="FN34" s="38">
        <f t="shared" si="64"/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-1.4799999999999995E-2</v>
      </c>
      <c r="FS34" s="35">
        <f t="shared" si="7"/>
        <v>2.3741935483870967E-3</v>
      </c>
      <c r="FT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I35" s="55">
        <v>80.188999999999993</v>
      </c>
      <c r="EJ35" s="55">
        <v>82.796999999999997</v>
      </c>
      <c r="EK35" s="4" t="s">
        <v>70</v>
      </c>
      <c r="EL35" s="55">
        <v>84.546999999999997</v>
      </c>
      <c r="EM35" s="6">
        <v>-4.7000000000000002E-3</v>
      </c>
      <c r="EN35" s="6"/>
      <c r="EO35" s="6"/>
      <c r="EP35" s="6">
        <v>-2E-3</v>
      </c>
      <c r="EQ35" s="6">
        <v>-2.7000000000000001E-3</v>
      </c>
      <c r="ER35" s="6">
        <v>-7.6E-3</v>
      </c>
      <c r="ES35" s="6">
        <v>-2.3999999999999998E-3</v>
      </c>
      <c r="ET35" s="6">
        <v>-6.9999999999999999E-4</v>
      </c>
      <c r="EU35" s="6"/>
      <c r="EV35" s="39"/>
      <c r="EW35" s="356">
        <v>0</v>
      </c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-7.6E-3</v>
      </c>
      <c r="FS35" s="41">
        <f t="shared" si="7"/>
        <v>-2.8714285714285712E-3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K36" s="42" t="s">
        <v>71</v>
      </c>
      <c r="EL36" s="43"/>
      <c r="EM36" s="44">
        <f t="shared" ref="EM36:EW36" si="73">SUM( -EM8, -EM15, -EM21,EM26, -EM30, -EM33,EM35)</f>
        <v>-5.4199999999999998E-2</v>
      </c>
      <c r="EN36" s="44">
        <f t="shared" si="73"/>
        <v>0</v>
      </c>
      <c r="EO36" s="44">
        <f t="shared" si="73"/>
        <v>0</v>
      </c>
      <c r="EP36" s="44">
        <f t="shared" si="73"/>
        <v>-9.4999999999999998E-3</v>
      </c>
      <c r="EQ36" s="44">
        <f t="shared" si="73"/>
        <v>-1.3500000000000002E-2</v>
      </c>
      <c r="ER36" s="44">
        <f t="shared" si="73"/>
        <v>-3.44E-2</v>
      </c>
      <c r="ES36" s="44">
        <f t="shared" si="73"/>
        <v>1.8599999999999998E-2</v>
      </c>
      <c r="ET36" s="44">
        <f t="shared" si="73"/>
        <v>1.7000000000000001E-3</v>
      </c>
      <c r="EU36" s="44">
        <f t="shared" si="73"/>
        <v>0</v>
      </c>
      <c r="EV36" s="44">
        <f t="shared" si="73"/>
        <v>0</v>
      </c>
      <c r="EW36" s="44">
        <f t="shared" si="73"/>
        <v>-3.6999999999999993E-3</v>
      </c>
      <c r="EX36" s="44">
        <f t="shared" ref="EX36:FI36" si="74">SUM( -EX8, -EX15, -EX21,EX26, -EX30, -EX33,EX35)</f>
        <v>0</v>
      </c>
      <c r="EY36" s="44">
        <f t="shared" si="74"/>
        <v>0</v>
      </c>
      <c r="EZ36" s="44">
        <f t="shared" si="74"/>
        <v>0</v>
      </c>
      <c r="FA36" s="44">
        <f t="shared" si="74"/>
        <v>0</v>
      </c>
      <c r="FB36" s="44">
        <f t="shared" si="74"/>
        <v>0</v>
      </c>
      <c r="FC36" s="44">
        <f t="shared" si="74"/>
        <v>0</v>
      </c>
      <c r="FD36" s="44">
        <f t="shared" si="74"/>
        <v>0</v>
      </c>
      <c r="FE36" s="44">
        <f t="shared" si="74"/>
        <v>0</v>
      </c>
      <c r="FF36" s="44">
        <f t="shared" si="74"/>
        <v>0</v>
      </c>
      <c r="FG36" s="44">
        <f t="shared" si="74"/>
        <v>0</v>
      </c>
      <c r="FH36" s="44">
        <f t="shared" si="74"/>
        <v>0</v>
      </c>
      <c r="FI36" s="44">
        <f t="shared" si="74"/>
        <v>0</v>
      </c>
      <c r="FJ36" s="44">
        <f t="shared" ref="FJ36:FQ36" si="75">SUM( -FJ8, -FJ15, -FJ21,FJ26, -FJ30, -FJ33,FJ35)</f>
        <v>0</v>
      </c>
      <c r="FK36" s="44">
        <f t="shared" si="75"/>
        <v>0</v>
      </c>
      <c r="FL36" s="44">
        <f t="shared" si="75"/>
        <v>0</v>
      </c>
      <c r="FM36" s="44">
        <f t="shared" si="75"/>
        <v>0</v>
      </c>
      <c r="FN36" s="44">
        <f t="shared" si="75"/>
        <v>0</v>
      </c>
      <c r="FO36" s="44">
        <f t="shared" si="75"/>
        <v>0</v>
      </c>
      <c r="FP36" s="44">
        <f t="shared" si="75"/>
        <v>0</v>
      </c>
      <c r="FQ36" s="44">
        <f t="shared" si="75"/>
        <v>0</v>
      </c>
      <c r="FR36" s="41">
        <f t="shared" si="6"/>
        <v>-5.4199999999999998E-2</v>
      </c>
      <c r="FS36" s="41">
        <f t="shared" si="7"/>
        <v>-3.0645161290322577E-3</v>
      </c>
      <c r="FT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-1.7600000000000001E-2</v>
      </c>
      <c r="EN37" s="47">
        <f t="shared" ref="EN37:EU37" si="87">SUM( -EN5, -EN12, -EN18, -EN23, -EN28, -EN32, -EN35)</f>
        <v>0</v>
      </c>
      <c r="EO37" s="47">
        <f t="shared" si="87"/>
        <v>0</v>
      </c>
      <c r="EP37" s="47">
        <f t="shared" si="87"/>
        <v>4.3999999999999994E-3</v>
      </c>
      <c r="EQ37" s="47">
        <f t="shared" si="87"/>
        <v>7.6E-3</v>
      </c>
      <c r="ER37" s="47">
        <f t="shared" si="87"/>
        <v>2.7E-2</v>
      </c>
      <c r="ES37" s="47">
        <f t="shared" si="87"/>
        <v>3.9399999999999998E-2</v>
      </c>
      <c r="ET37" s="47">
        <f t="shared" si="87"/>
        <v>6.3999999999999994E-3</v>
      </c>
      <c r="EU37" s="47">
        <f t="shared" si="87"/>
        <v>0</v>
      </c>
      <c r="EV37" s="47">
        <f t="shared" ref="EV37:FI37" si="88">SUM( -EV5, -EV12, -EV18, -EV23, -EV28, -EV32, -EV35)</f>
        <v>0</v>
      </c>
      <c r="EW37" s="47">
        <f t="shared" si="88"/>
        <v>-1.9000000000000002E-3</v>
      </c>
      <c r="EX37" s="47">
        <f t="shared" si="88"/>
        <v>0</v>
      </c>
      <c r="EY37" s="47">
        <f t="shared" si="88"/>
        <v>0</v>
      </c>
      <c r="EZ37" s="47">
        <f t="shared" si="88"/>
        <v>0</v>
      </c>
      <c r="FA37" s="47">
        <f t="shared" si="88"/>
        <v>0</v>
      </c>
      <c r="FB37" s="47">
        <f t="shared" si="88"/>
        <v>0</v>
      </c>
      <c r="FC37" s="47">
        <f t="shared" si="88"/>
        <v>0</v>
      </c>
      <c r="FD37" s="47">
        <f t="shared" si="88"/>
        <v>0</v>
      </c>
      <c r="FE37" s="47">
        <f t="shared" si="88"/>
        <v>0</v>
      </c>
      <c r="FF37" s="47">
        <f t="shared" si="88"/>
        <v>0</v>
      </c>
      <c r="FG37" s="47">
        <f t="shared" si="88"/>
        <v>0</v>
      </c>
      <c r="FH37" s="47">
        <f t="shared" si="88"/>
        <v>0</v>
      </c>
      <c r="FI37" s="47">
        <f t="shared" si="88"/>
        <v>0</v>
      </c>
      <c r="FJ37" s="47">
        <f t="shared" ref="FJ37:FQ37" si="89">SUM( -FJ5, -FJ12, -FJ18, -FJ23, -FJ28, -FJ32, -FJ35)</f>
        <v>0</v>
      </c>
      <c r="FK37" s="47">
        <f t="shared" si="89"/>
        <v>0</v>
      </c>
      <c r="FL37" s="47">
        <f t="shared" si="89"/>
        <v>0</v>
      </c>
      <c r="FM37" s="47">
        <f t="shared" si="89"/>
        <v>0</v>
      </c>
      <c r="FN37" s="47">
        <f t="shared" si="89"/>
        <v>0</v>
      </c>
      <c r="FO37" s="47">
        <f t="shared" si="89"/>
        <v>0</v>
      </c>
      <c r="FP37" s="47">
        <f t="shared" si="89"/>
        <v>0</v>
      </c>
      <c r="FQ37" s="47">
        <f t="shared" si="89"/>
        <v>0</v>
      </c>
      <c r="FR37" s="48">
        <f t="shared" si="6"/>
        <v>-1.7600000000000001E-2</v>
      </c>
      <c r="FS37" s="48">
        <f t="shared" si="7"/>
        <v>2.1064516129032256E-3</v>
      </c>
      <c r="FT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22">
        <v>0.30759999999999998</v>
      </c>
      <c r="EN39" s="15"/>
      <c r="EO39" s="15"/>
      <c r="EP39" s="22">
        <v>0.29260000000000003</v>
      </c>
      <c r="EQ39" s="22">
        <v>0.31130000000000002</v>
      </c>
      <c r="ER39" s="22">
        <v>0.32519999999999999</v>
      </c>
      <c r="ES39" s="22">
        <v>0.2989</v>
      </c>
      <c r="ET39" s="22">
        <v>0.2384</v>
      </c>
      <c r="EU39" s="15"/>
      <c r="EV39" s="15"/>
      <c r="EW39" s="15" t="s">
        <v>62</v>
      </c>
      <c r="EX39" s="15"/>
      <c r="EY39" s="15" t="s">
        <v>62</v>
      </c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M40" s="41">
        <v>0.1278</v>
      </c>
      <c r="EN40" s="6" t="s">
        <v>62</v>
      </c>
      <c r="EO40" s="6"/>
      <c r="EP40" s="41">
        <v>0.1183</v>
      </c>
      <c r="EQ40" s="41">
        <v>0.1048</v>
      </c>
      <c r="ER40" s="35">
        <v>7.3499999999999996E-2</v>
      </c>
      <c r="ES40" s="41">
        <v>8.8999999999999996E-2</v>
      </c>
      <c r="ET40" s="35">
        <v>0.1241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-1.24E-2</v>
      </c>
      <c r="FS40" s="52">
        <f>AVERAGE(FS2:FS8,FS10:FS15,FS17:FS21,FS23:FS26,FS28:FS30,FS32:FS33,FS35)</f>
        <v>-2.591836734693878E-4</v>
      </c>
      <c r="FT40" s="52">
        <f>MAX(FT2:FT8,FT10:FT15,FT17:FT21,FT23:FT26,FT28:FT30,FT32:FT33,FT35)</f>
        <v>9.7000000000000003E-3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35">
        <v>6.6199999999999995E-2</v>
      </c>
      <c r="EO41" s="6"/>
      <c r="EP41" s="35">
        <v>9.6600000000000005E-2</v>
      </c>
      <c r="EQ41" s="35">
        <v>8.8300000000000003E-2</v>
      </c>
      <c r="ER41" s="41">
        <v>7.0400000000000004E-2</v>
      </c>
      <c r="ES41" s="35">
        <v>8.43E-2</v>
      </c>
      <c r="ET41" s="41">
        <v>9.0700000000000003E-2</v>
      </c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31">
        <v>4.82E-2</v>
      </c>
      <c r="EN42" s="6" t="s">
        <v>62</v>
      </c>
      <c r="EO42" s="6"/>
      <c r="EP42" s="31">
        <v>6.1499999999999999E-2</v>
      </c>
      <c r="EQ42" s="31">
        <v>7.0000000000000007E-2</v>
      </c>
      <c r="ER42" s="31">
        <v>2.8000000000000001E-2</v>
      </c>
      <c r="ES42" s="31">
        <v>3.6499999999999998E-2</v>
      </c>
      <c r="ET42" s="31">
        <v>5.16E-2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16">
        <v>-2.7699999999999999E-2</v>
      </c>
      <c r="EN43" t="s">
        <v>62</v>
      </c>
      <c r="EO43" s="6"/>
      <c r="EP43" s="7">
        <v>-3.7699999999999997E-2</v>
      </c>
      <c r="EQ43" s="7">
        <v>-1.9599999999999999E-2</v>
      </c>
      <c r="ER43" s="7">
        <v>-1.1000000000000001E-3</v>
      </c>
      <c r="ES43" s="7">
        <v>2.5399999999999999E-2</v>
      </c>
      <c r="ET43" s="7">
        <v>5.5999999999999999E-3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K44" t="s">
        <v>62</v>
      </c>
      <c r="EM44" s="7">
        <v>-3.3500000000000002E-2</v>
      </c>
      <c r="EN44" s="6" t="s">
        <v>62</v>
      </c>
      <c r="EO44" s="6"/>
      <c r="EP44" s="16">
        <v>-4.4999999999999998E-2</v>
      </c>
      <c r="EQ44" s="16">
        <v>-4.9700000000000001E-2</v>
      </c>
      <c r="ER44" s="16">
        <v>-3.04E-2</v>
      </c>
      <c r="ES44" s="16">
        <v>-8.3000000000000004E-2</v>
      </c>
      <c r="ET44" s="16">
        <v>-7.2300000000000003E-2</v>
      </c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-6.0499999999999998E-2</v>
      </c>
      <c r="FS44" s="52">
        <f>AVERAGE(FS9,FS16,FS22,FS27,FS31,FS34,FS36,FS37)</f>
        <v>0</v>
      </c>
      <c r="FT44" s="52">
        <f>MAX(FT9,FT16,FT22,FT27,FT31,FT34,FT36,FT37)</f>
        <v>3.9799999999999995E-2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K45" t="s">
        <v>62</v>
      </c>
      <c r="EM45" s="92">
        <v>-0.2117</v>
      </c>
      <c r="EN45" s="6"/>
      <c r="EO45" s="6"/>
      <c r="EP45" s="92">
        <v>-0.21379999999999999</v>
      </c>
      <c r="EQ45" s="92">
        <v>-0.2402</v>
      </c>
      <c r="ER45" s="92">
        <v>-0.22770000000000001</v>
      </c>
      <c r="ES45" s="48">
        <v>-0.19850000000000001</v>
      </c>
      <c r="ET45" s="48">
        <v>-0.19209999999999999</v>
      </c>
      <c r="EU45" s="6" t="s">
        <v>62</v>
      </c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L46" t="s">
        <v>62</v>
      </c>
      <c r="EM46" s="48">
        <v>-0.27689999999999998</v>
      </c>
      <c r="EN46" s="10" t="s">
        <v>62</v>
      </c>
      <c r="EO46" s="10"/>
      <c r="EP46" s="48">
        <v>-0.27250000000000002</v>
      </c>
      <c r="EQ46" s="48">
        <v>-0.26490000000000002</v>
      </c>
      <c r="ER46" s="48">
        <v>-0.2379</v>
      </c>
      <c r="ES46" s="92">
        <v>-0.25259999999999999</v>
      </c>
      <c r="ET46" s="92">
        <v>-0.246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5.7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7" t="s">
        <v>100</v>
      </c>
      <c r="FC48" s="278"/>
      <c r="FD48" s="74">
        <v>43535</v>
      </c>
      <c r="FE48" s="75"/>
      <c r="FF48" s="73"/>
      <c r="FG48" s="74">
        <v>43536</v>
      </c>
      <c r="FH48" s="75"/>
      <c r="FI48" s="73"/>
      <c r="FJ48" s="74">
        <v>43537</v>
      </c>
      <c r="FK48" s="75"/>
      <c r="FL48" s="73"/>
      <c r="FM48" s="74">
        <v>43528</v>
      </c>
      <c r="FN48" s="75"/>
      <c r="FO48" s="73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5.7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26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104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112">
        <v>0.22289999999999999</v>
      </c>
      <c r="FD51" s="22">
        <v>0.2326</v>
      </c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111">
        <v>0.1288</v>
      </c>
      <c r="FD52" s="35">
        <v>0.12709999999999999</v>
      </c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106">
        <v>8.8700000000000001E-2</v>
      </c>
      <c r="FD53" s="41">
        <v>8.6999999999999994E-2</v>
      </c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110">
        <v>5.2699999999999997E-2</v>
      </c>
      <c r="FD54" s="31">
        <v>5.5599999999999997E-2</v>
      </c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107">
        <v>8.0999999999999996E-3</v>
      </c>
      <c r="FD55" s="7">
        <v>6.4999999999999997E-3</v>
      </c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109">
        <v>-6.1600000000000002E-2</v>
      </c>
      <c r="FD56" s="16">
        <v>-6.0100000000000001E-2</v>
      </c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105">
        <v>-0.19170000000000001</v>
      </c>
      <c r="FD57" s="48">
        <v>-0.19400000000000001</v>
      </c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108">
        <v>-0.24790000000000001</v>
      </c>
      <c r="FD58" s="92">
        <v>-0.25469999999999998</v>
      </c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113">
        <v>-1.84</v>
      </c>
      <c r="FD59" s="57">
        <v>1.52</v>
      </c>
      <c r="FE59" s="84"/>
      <c r="FF59" s="83"/>
      <c r="FG59" s="57"/>
      <c r="FH59" s="84"/>
      <c r="FI59" s="83"/>
      <c r="FJ59" s="57"/>
      <c r="FK59" s="84"/>
      <c r="FL59" s="83"/>
      <c r="FM59" s="57"/>
      <c r="FN59" s="84"/>
      <c r="FO59" s="83"/>
      <c r="FP59" s="57"/>
      <c r="FQ59" s="84"/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217">
        <v>1.0699999999999999E-2</v>
      </c>
      <c r="FD60" s="209">
        <v>9.7000000000000003E-3</v>
      </c>
      <c r="FE60" t="s">
        <v>62</v>
      </c>
    </row>
    <row r="61" spans="1:279" ht="15.7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209">
        <v>-1.55E-2</v>
      </c>
      <c r="FD61" s="241">
        <v>-6.7999999999999996E-3</v>
      </c>
    </row>
    <row r="62" spans="1:279" ht="15.7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</row>
    <row r="63" spans="1:279" ht="15.7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t="s">
        <v>62</v>
      </c>
      <c r="FD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257">
        <v>1.3095000000000001</v>
      </c>
      <c r="FD64" s="257">
        <v>1.3139000000000001</v>
      </c>
      <c r="FE64" s="191"/>
      <c r="FH64" s="191"/>
      <c r="FK64" s="191"/>
      <c r="FN64" s="191"/>
      <c r="FQ64" s="191"/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5.7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188" t="s">
        <v>51</v>
      </c>
      <c r="FD65" s="188" t="s">
        <v>51</v>
      </c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>SUM(EY51, -EY58)</f>
        <v>0.55149999999999999</v>
      </c>
      <c r="EZ66" s="146">
        <f>SUM(EZ51, -EZ58)</f>
        <v>0.54090000000000005</v>
      </c>
      <c r="FA66" s="120">
        <f>SUM(FA51, -FA58)</f>
        <v>0.52170000000000005</v>
      </c>
      <c r="FB66" s="179">
        <f>SUM(FB51, -FB58)</f>
        <v>0.4844</v>
      </c>
      <c r="FC66" s="120">
        <f>SUM(FC51, -FC58)</f>
        <v>0.4708</v>
      </c>
      <c r="FD66" s="120">
        <f>SUM(FD51, -FD58)</f>
        <v>0.48729999999999996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03">SUM(GU51, -GU58)</f>
        <v>0</v>
      </c>
      <c r="GV66" s="6">
        <f t="shared" si="103"/>
        <v>0</v>
      </c>
      <c r="GW66" s="6">
        <f t="shared" si="103"/>
        <v>0</v>
      </c>
      <c r="GX66" s="6">
        <f t="shared" si="103"/>
        <v>0</v>
      </c>
      <c r="GY66" s="6">
        <f t="shared" si="103"/>
        <v>0</v>
      </c>
      <c r="GZ66" s="6">
        <f t="shared" si="103"/>
        <v>0</v>
      </c>
      <c r="HA66" s="6">
        <f t="shared" si="103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04">SUM(JM51, -JM58)</f>
        <v>0</v>
      </c>
      <c r="JN66" s="6">
        <f t="shared" si="104"/>
        <v>0</v>
      </c>
      <c r="JO66" s="6">
        <f t="shared" si="104"/>
        <v>0</v>
      </c>
      <c r="JP66" s="6">
        <f t="shared" si="104"/>
        <v>0</v>
      </c>
      <c r="JQ66" s="6">
        <f t="shared" si="104"/>
        <v>0</v>
      </c>
      <c r="JR66" s="6">
        <f t="shared" si="104"/>
        <v>0</v>
      </c>
      <c r="JS66" s="6">
        <f t="shared" si="104"/>
        <v>0</v>
      </c>
    </row>
    <row r="67" spans="1:279" ht="15.7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188" t="s">
        <v>52</v>
      </c>
      <c r="FD67" s="188" t="s">
        <v>52</v>
      </c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05">SUM(K51, -K57)</f>
        <v>0.16620000000000001</v>
      </c>
      <c r="L68" s="179">
        <f t="shared" si="105"/>
        <v>0.19230000000000003</v>
      </c>
      <c r="M68" s="146">
        <f t="shared" si="105"/>
        <v>0.17859999999999998</v>
      </c>
      <c r="N68" s="120">
        <f t="shared" si="105"/>
        <v>0.16650000000000001</v>
      </c>
      <c r="O68" s="179">
        <f t="shared" si="105"/>
        <v>0.18559999999999999</v>
      </c>
      <c r="P68" s="146">
        <f t="shared" si="105"/>
        <v>0.20569999999999999</v>
      </c>
      <c r="Q68" s="120">
        <f t="shared" si="105"/>
        <v>0.1983</v>
      </c>
      <c r="R68" s="179">
        <f t="shared" si="105"/>
        <v>0.21210000000000001</v>
      </c>
      <c r="S68" s="225">
        <f t="shared" si="105"/>
        <v>0.23520000000000002</v>
      </c>
      <c r="T68" s="15">
        <f t="shared" si="105"/>
        <v>0.22940000000000002</v>
      </c>
      <c r="U68" s="149">
        <f t="shared" ref="U68:Z68" si="106">SUM(U51, -U57)</f>
        <v>0.2127</v>
      </c>
      <c r="V68" s="225">
        <f t="shared" si="106"/>
        <v>0.2097</v>
      </c>
      <c r="W68" s="96">
        <f t="shared" si="106"/>
        <v>0.23599999999999999</v>
      </c>
      <c r="X68" s="151">
        <f t="shared" si="106"/>
        <v>0.2268</v>
      </c>
      <c r="Y68" s="146">
        <f t="shared" si="106"/>
        <v>0.2455</v>
      </c>
      <c r="Z68" s="120">
        <f t="shared" si="106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07">SUM(AK52, -AK58)</f>
        <v>0.23170000000000002</v>
      </c>
      <c r="AL68" s="93">
        <f t="shared" si="107"/>
        <v>0.2545</v>
      </c>
      <c r="AM68" s="150">
        <f t="shared" si="107"/>
        <v>0.29559999999999997</v>
      </c>
      <c r="AN68" s="144">
        <f t="shared" si="107"/>
        <v>0.29559999999999997</v>
      </c>
      <c r="AO68" s="116">
        <f t="shared" si="107"/>
        <v>0.30189999999999995</v>
      </c>
      <c r="AP68" s="176">
        <f t="shared" si="107"/>
        <v>0.27779999999999999</v>
      </c>
      <c r="AQ68" s="144">
        <f t="shared" si="107"/>
        <v>0.28659999999999997</v>
      </c>
      <c r="AR68" s="116">
        <f t="shared" si="107"/>
        <v>0.28660000000000002</v>
      </c>
      <c r="AS68" s="176">
        <f t="shared" si="107"/>
        <v>0.28949999999999998</v>
      </c>
      <c r="AT68" s="226">
        <f t="shared" si="107"/>
        <v>0.26090000000000002</v>
      </c>
      <c r="AU68" s="93">
        <f t="shared" si="107"/>
        <v>0.25990000000000002</v>
      </c>
      <c r="AV68" s="151">
        <f t="shared" si="107"/>
        <v>0.29270000000000002</v>
      </c>
      <c r="AW68" s="146">
        <f t="shared" si="107"/>
        <v>0.3024</v>
      </c>
      <c r="AX68" s="120">
        <f t="shared" si="107"/>
        <v>0.31730000000000003</v>
      </c>
      <c r="AY68" s="179">
        <f t="shared" si="107"/>
        <v>0.28070000000000001</v>
      </c>
      <c r="AZ68" s="146">
        <f t="shared" si="107"/>
        <v>0.26910000000000001</v>
      </c>
      <c r="BA68" s="120">
        <f t="shared" si="107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08">SUM(BD52, -BD58)</f>
        <v>0.30430000000000001</v>
      </c>
      <c r="BE68" s="179">
        <f t="shared" si="108"/>
        <v>0.3382</v>
      </c>
      <c r="BF68" s="146">
        <f t="shared" si="108"/>
        <v>0.32930000000000004</v>
      </c>
      <c r="BG68" s="120">
        <f t="shared" si="108"/>
        <v>0.31999999999999995</v>
      </c>
      <c r="BH68" s="179">
        <f t="shared" si="108"/>
        <v>0.30209999999999998</v>
      </c>
      <c r="BI68" s="146">
        <f t="shared" si="108"/>
        <v>0.30149999999999999</v>
      </c>
      <c r="BJ68" s="115">
        <f>SUM(BJ51, -BJ57)</f>
        <v>0.32200000000000001</v>
      </c>
      <c r="BK68" s="179">
        <f t="shared" ref="BK68:BQ68" si="109">SUM(BK52, -BK58)</f>
        <v>0.32019999999999998</v>
      </c>
      <c r="BL68" s="146">
        <f t="shared" si="109"/>
        <v>0.34360000000000002</v>
      </c>
      <c r="BM68" s="120">
        <f t="shared" si="109"/>
        <v>0.36709999999999998</v>
      </c>
      <c r="BN68" s="179">
        <f t="shared" si="109"/>
        <v>0.37239999999999995</v>
      </c>
      <c r="BO68" s="120">
        <f t="shared" si="109"/>
        <v>0.38129999999999997</v>
      </c>
      <c r="BP68" s="120">
        <f t="shared" si="109"/>
        <v>0.38109999999999999</v>
      </c>
      <c r="BQ68" s="116">
        <f t="shared" si="109"/>
        <v>0.39739999999999998</v>
      </c>
      <c r="BS68" s="146">
        <f t="shared" ref="BS68:CK68" si="110">SUM(BS52, -BS58)</f>
        <v>0.37659999999999999</v>
      </c>
      <c r="BT68" s="116">
        <f t="shared" si="110"/>
        <v>0.371</v>
      </c>
      <c r="BU68" s="176">
        <f t="shared" si="110"/>
        <v>0.37480000000000002</v>
      </c>
      <c r="BV68" s="146">
        <f t="shared" si="110"/>
        <v>0.37819999999999998</v>
      </c>
      <c r="BW68" s="120">
        <f t="shared" si="110"/>
        <v>0.37370000000000003</v>
      </c>
      <c r="BX68" s="176">
        <f t="shared" si="110"/>
        <v>0.372</v>
      </c>
      <c r="BY68" s="226">
        <f t="shared" si="110"/>
        <v>0.41650000000000004</v>
      </c>
      <c r="BZ68" s="93">
        <f t="shared" si="110"/>
        <v>0.42730000000000001</v>
      </c>
      <c r="CA68" s="150">
        <f t="shared" si="110"/>
        <v>0.3987</v>
      </c>
      <c r="CB68" s="146">
        <f t="shared" si="110"/>
        <v>0.33439999999999998</v>
      </c>
      <c r="CC68" s="120">
        <f t="shared" si="110"/>
        <v>0.34109999999999996</v>
      </c>
      <c r="CD68" s="179">
        <f t="shared" si="110"/>
        <v>0.34699999999999998</v>
      </c>
      <c r="CE68" s="146">
        <f t="shared" si="110"/>
        <v>0.34620000000000001</v>
      </c>
      <c r="CF68" s="120">
        <f t="shared" si="110"/>
        <v>0.32150000000000001</v>
      </c>
      <c r="CG68" s="179">
        <f t="shared" si="110"/>
        <v>0.35730000000000001</v>
      </c>
      <c r="CH68" s="146">
        <f t="shared" si="110"/>
        <v>0.34920000000000001</v>
      </c>
      <c r="CI68" s="120">
        <f t="shared" si="110"/>
        <v>0.35310000000000002</v>
      </c>
      <c r="CJ68" s="179">
        <f t="shared" si="110"/>
        <v>0.33829999999999999</v>
      </c>
      <c r="CK68" s="146">
        <f t="shared" si="110"/>
        <v>0.32700000000000001</v>
      </c>
      <c r="CL68" s="120">
        <f t="shared" ref="CL68:CR68" si="111">SUM(CL52, -CL58)</f>
        <v>0.34289999999999998</v>
      </c>
      <c r="CM68" s="179">
        <f t="shared" si="111"/>
        <v>0.31979999999999997</v>
      </c>
      <c r="CN68" s="146">
        <f t="shared" si="111"/>
        <v>0.32979999999999998</v>
      </c>
      <c r="CO68" s="120">
        <f t="shared" si="111"/>
        <v>0.35650000000000004</v>
      </c>
      <c r="CP68" s="179">
        <f t="shared" si="111"/>
        <v>0.36570000000000003</v>
      </c>
      <c r="CQ68" s="146">
        <f t="shared" si="111"/>
        <v>0.38119999999999998</v>
      </c>
      <c r="CR68" s="120">
        <f t="shared" si="111"/>
        <v>0.37290000000000001</v>
      </c>
      <c r="CS68" s="179">
        <f>SUM(CS51, -CS57)</f>
        <v>0.36199999999999999</v>
      </c>
      <c r="CT68" s="153">
        <f t="shared" ref="CT68:DN68" si="112">SUM(CT52, -CT58)</f>
        <v>0.37779999999999997</v>
      </c>
      <c r="CU68" s="115">
        <f t="shared" si="112"/>
        <v>0.37570000000000003</v>
      </c>
      <c r="CV68" s="175">
        <f t="shared" si="112"/>
        <v>0.35199999999999998</v>
      </c>
      <c r="CW68" s="153">
        <f t="shared" si="112"/>
        <v>0.3402</v>
      </c>
      <c r="CX68" s="115">
        <f t="shared" si="112"/>
        <v>0.38439999999999996</v>
      </c>
      <c r="CY68" s="175">
        <f t="shared" si="112"/>
        <v>0.3821</v>
      </c>
      <c r="CZ68" s="153">
        <f t="shared" si="112"/>
        <v>0.37609999999999999</v>
      </c>
      <c r="DA68" s="115">
        <f t="shared" si="112"/>
        <v>0.37839999999999996</v>
      </c>
      <c r="DB68" s="179">
        <f t="shared" si="112"/>
        <v>0.37219999999999998</v>
      </c>
      <c r="DC68" s="146">
        <f t="shared" si="112"/>
        <v>0.37109999999999999</v>
      </c>
      <c r="DD68" s="120">
        <f t="shared" si="112"/>
        <v>0.38900000000000001</v>
      </c>
      <c r="DE68" s="179">
        <f t="shared" si="112"/>
        <v>0.40539999999999998</v>
      </c>
      <c r="DF68" s="146">
        <f t="shared" si="112"/>
        <v>0.42230000000000001</v>
      </c>
      <c r="DG68" s="120">
        <f t="shared" si="112"/>
        <v>0.4173</v>
      </c>
      <c r="DH68" s="179">
        <f t="shared" si="112"/>
        <v>0.42520000000000002</v>
      </c>
      <c r="DI68" s="146">
        <f t="shared" si="112"/>
        <v>0.42180000000000001</v>
      </c>
      <c r="DJ68" s="120">
        <f t="shared" si="112"/>
        <v>0.4279</v>
      </c>
      <c r="DK68" s="179">
        <f t="shared" si="112"/>
        <v>0.40039999999999998</v>
      </c>
      <c r="DL68" s="120">
        <f t="shared" si="112"/>
        <v>0.40390000000000004</v>
      </c>
      <c r="DM68" s="120">
        <f t="shared" si="112"/>
        <v>0.3957</v>
      </c>
      <c r="DN68" s="330">
        <f t="shared" si="112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13">SUM(DQ51, -DQ57)</f>
        <v>0.44079999999999997</v>
      </c>
      <c r="DR68" s="153">
        <f t="shared" si="113"/>
        <v>0.45929999999999999</v>
      </c>
      <c r="DS68" s="115">
        <f t="shared" si="113"/>
        <v>0.49309999999999998</v>
      </c>
      <c r="DT68" s="175">
        <f t="shared" si="113"/>
        <v>0.50080000000000002</v>
      </c>
      <c r="DU68" s="153">
        <f t="shared" si="113"/>
        <v>0.49399999999999999</v>
      </c>
      <c r="DV68" s="115">
        <f t="shared" si="113"/>
        <v>0.5464</v>
      </c>
      <c r="DW68" s="175">
        <f t="shared" si="113"/>
        <v>0.56799999999999995</v>
      </c>
      <c r="DX68" s="115">
        <f t="shared" si="113"/>
        <v>0.53810000000000002</v>
      </c>
      <c r="DY68" s="120">
        <f t="shared" si="113"/>
        <v>0.52139999999999997</v>
      </c>
      <c r="DZ68" s="120">
        <f t="shared" si="113"/>
        <v>0.53939999999999999</v>
      </c>
      <c r="EA68" s="6">
        <f t="shared" si="113"/>
        <v>0</v>
      </c>
      <c r="EB68" s="6">
        <f t="shared" si="113"/>
        <v>0</v>
      </c>
      <c r="EC68" s="6">
        <f t="shared" si="11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14">SUM(EK51, -EK57)</f>
        <v>0.53959999999999997</v>
      </c>
      <c r="EL68" s="120">
        <f t="shared" si="114"/>
        <v>0.53439999999999999</v>
      </c>
      <c r="EM68" s="179">
        <f t="shared" si="114"/>
        <v>0.51929999999999998</v>
      </c>
      <c r="EN68" s="146">
        <f t="shared" si="114"/>
        <v>0.55420000000000003</v>
      </c>
      <c r="EO68" s="120">
        <f t="shared" si="114"/>
        <v>0.53920000000000001</v>
      </c>
      <c r="EP68" s="179">
        <f t="shared" si="114"/>
        <v>0.50639999999999996</v>
      </c>
      <c r="EQ68" s="146">
        <f t="shared" si="114"/>
        <v>0.51200000000000001</v>
      </c>
      <c r="ER68" s="120">
        <f t="shared" si="114"/>
        <v>0.49129999999999996</v>
      </c>
      <c r="ES68" s="179">
        <f t="shared" si="114"/>
        <v>0.55149999999999999</v>
      </c>
      <c r="ET68" s="146">
        <f t="shared" si="114"/>
        <v>0.53849999999999998</v>
      </c>
      <c r="EU68" s="120">
        <f t="shared" si="114"/>
        <v>0.5353</v>
      </c>
      <c r="EV68" s="179">
        <f t="shared" si="114"/>
        <v>0.55289999999999995</v>
      </c>
      <c r="EW68" s="146">
        <f t="shared" si="114"/>
        <v>0.54709999999999992</v>
      </c>
      <c r="EX68" s="115">
        <f t="shared" si="114"/>
        <v>0.53580000000000005</v>
      </c>
      <c r="EY68" s="175">
        <f t="shared" ref="EY68:FE68" si="115">SUM(EY51, -EY57)</f>
        <v>0.49740000000000001</v>
      </c>
      <c r="EZ68" s="153">
        <f t="shared" si="115"/>
        <v>0.46350000000000002</v>
      </c>
      <c r="FA68" s="115">
        <f t="shared" si="115"/>
        <v>0.45340000000000003</v>
      </c>
      <c r="FB68" s="175">
        <f t="shared" si="115"/>
        <v>0.43049999999999999</v>
      </c>
      <c r="FC68" s="115">
        <f t="shared" ref="FC68:FD68" si="116">SUM(FC51, -FC57)</f>
        <v>0.41459999999999997</v>
      </c>
      <c r="FD68" s="115">
        <f t="shared" ref="FD68" si="117">SUM(FD51, -FD57)</f>
        <v>0.42659999999999998</v>
      </c>
      <c r="FE68" s="6">
        <f t="shared" si="115"/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168" t="s">
        <v>59</v>
      </c>
      <c r="FD69" s="168" t="s">
        <v>59</v>
      </c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18">SUM(L51, -L56)</f>
        <v>0.16260000000000002</v>
      </c>
      <c r="M70" s="146">
        <f t="shared" si="118"/>
        <v>0.1641</v>
      </c>
      <c r="N70" s="120">
        <f t="shared" si="118"/>
        <v>0.16570000000000001</v>
      </c>
      <c r="O70" s="179">
        <f t="shared" si="118"/>
        <v>0.1774</v>
      </c>
      <c r="P70" s="146">
        <f t="shared" si="118"/>
        <v>0.20530000000000001</v>
      </c>
      <c r="Q70" s="120">
        <f t="shared" si="118"/>
        <v>0.19670000000000001</v>
      </c>
      <c r="R70" s="179">
        <f t="shared" si="118"/>
        <v>0.21190000000000001</v>
      </c>
      <c r="S70" s="224">
        <f t="shared" si="118"/>
        <v>0.23110000000000003</v>
      </c>
      <c r="T70" s="96">
        <f t="shared" si="118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19">SUM(AS53, -AS58)</f>
        <v>0.248</v>
      </c>
      <c r="AT70" s="224">
        <f t="shared" si="119"/>
        <v>0.23809999999999998</v>
      </c>
      <c r="AU70" s="15">
        <f t="shared" si="119"/>
        <v>0.25509999999999999</v>
      </c>
      <c r="AV70" s="150">
        <f t="shared" si="119"/>
        <v>0.249</v>
      </c>
      <c r="AW70" s="144">
        <f t="shared" si="119"/>
        <v>0.26829999999999998</v>
      </c>
      <c r="AX70" s="116">
        <f t="shared" si="119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20">SUM(BD51, -BD57)</f>
        <v>0.30359999999999998</v>
      </c>
      <c r="BE70" s="175">
        <f t="shared" si="120"/>
        <v>0.33729999999999999</v>
      </c>
      <c r="BF70" s="153">
        <f t="shared" si="120"/>
        <v>0.31259999999999999</v>
      </c>
      <c r="BG70" s="115">
        <f t="shared" si="120"/>
        <v>0.3034</v>
      </c>
      <c r="BH70" s="175">
        <f t="shared" si="120"/>
        <v>0.30179999999999996</v>
      </c>
      <c r="BI70" s="153">
        <f t="shared" si="120"/>
        <v>0.28360000000000002</v>
      </c>
      <c r="BJ70" s="120">
        <f>SUM(BJ52, -BJ58)</f>
        <v>0.31879999999999997</v>
      </c>
      <c r="BK70" s="176">
        <f t="shared" ref="BK70:BQ70" si="121">SUM(BK53, -BK58)</f>
        <v>0.26200000000000001</v>
      </c>
      <c r="BL70" s="144">
        <f t="shared" si="121"/>
        <v>0.3226</v>
      </c>
      <c r="BM70" s="116">
        <f t="shared" si="121"/>
        <v>0.32889999999999997</v>
      </c>
      <c r="BN70" s="176">
        <f t="shared" si="121"/>
        <v>0.3639</v>
      </c>
      <c r="BO70" s="116">
        <f t="shared" si="121"/>
        <v>0.37929999999999997</v>
      </c>
      <c r="BP70" s="120">
        <f t="shared" si="121"/>
        <v>0.37050000000000005</v>
      </c>
      <c r="BQ70" s="120">
        <f t="shared" si="121"/>
        <v>0.37329999999999997</v>
      </c>
      <c r="BS70" s="144">
        <f t="shared" ref="BS70:CC70" si="122">SUM(BS53, -BS58)</f>
        <v>0.37</v>
      </c>
      <c r="BT70" s="115">
        <f t="shared" si="122"/>
        <v>0.34289999999999998</v>
      </c>
      <c r="BU70" s="179">
        <f t="shared" si="122"/>
        <v>0.36609999999999998</v>
      </c>
      <c r="BV70" s="144">
        <f t="shared" si="122"/>
        <v>0.37419999999999998</v>
      </c>
      <c r="BW70" s="116">
        <f t="shared" si="122"/>
        <v>0.36470000000000002</v>
      </c>
      <c r="BX70" s="179">
        <f t="shared" si="122"/>
        <v>0.36280000000000001</v>
      </c>
      <c r="BY70" s="224">
        <f t="shared" si="122"/>
        <v>0.37780000000000002</v>
      </c>
      <c r="BZ70" s="94">
        <f t="shared" si="122"/>
        <v>0.38500000000000001</v>
      </c>
      <c r="CA70" s="145">
        <f t="shared" si="122"/>
        <v>0.36849999999999999</v>
      </c>
      <c r="CB70" s="153">
        <f t="shared" si="122"/>
        <v>0.3332</v>
      </c>
      <c r="CC70" s="115">
        <f t="shared" si="122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23">SUM(CV53, -CV58)</f>
        <v>0.31340000000000001</v>
      </c>
      <c r="CW70" s="146">
        <f t="shared" si="123"/>
        <v>0.30549999999999999</v>
      </c>
      <c r="CX70" s="116">
        <f t="shared" si="123"/>
        <v>0.3342</v>
      </c>
      <c r="CY70" s="176">
        <f t="shared" si="123"/>
        <v>0.35319999999999996</v>
      </c>
      <c r="CZ70" s="146">
        <f t="shared" si="123"/>
        <v>0.36080000000000001</v>
      </c>
      <c r="DA70" s="120">
        <f t="shared" si="123"/>
        <v>0.36449999999999999</v>
      </c>
      <c r="DB70" s="175">
        <f t="shared" si="123"/>
        <v>0.35870000000000002</v>
      </c>
      <c r="DC70" s="153">
        <f t="shared" si="123"/>
        <v>0.34139999999999998</v>
      </c>
      <c r="DD70" s="120">
        <f t="shared" ref="DD70:DN70" si="124">SUM(DD51, -DD57)</f>
        <v>0.34640000000000004</v>
      </c>
      <c r="DE70" s="175">
        <f t="shared" si="124"/>
        <v>0.38500000000000001</v>
      </c>
      <c r="DF70" s="153">
        <f t="shared" si="124"/>
        <v>0.40039999999999998</v>
      </c>
      <c r="DG70" s="120">
        <f t="shared" si="124"/>
        <v>0.38780000000000003</v>
      </c>
      <c r="DH70" s="179">
        <f t="shared" si="124"/>
        <v>0.3962</v>
      </c>
      <c r="DI70" s="153">
        <f t="shared" si="124"/>
        <v>0.38619999999999999</v>
      </c>
      <c r="DJ70" s="115">
        <f t="shared" si="124"/>
        <v>0.40500000000000003</v>
      </c>
      <c r="DK70" s="175">
        <f t="shared" si="124"/>
        <v>0.375</v>
      </c>
      <c r="DL70" s="115">
        <f t="shared" si="124"/>
        <v>0.38150000000000001</v>
      </c>
      <c r="DM70" s="120">
        <f t="shared" si="124"/>
        <v>0.378</v>
      </c>
      <c r="DN70" s="330">
        <f t="shared" si="124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25">SUM(DQ52, -DQ58)</f>
        <v>0.41539999999999999</v>
      </c>
      <c r="DR70" s="146">
        <f t="shared" si="125"/>
        <v>0.4042</v>
      </c>
      <c r="DS70" s="120">
        <f t="shared" si="125"/>
        <v>0.39899999999999997</v>
      </c>
      <c r="DT70" s="179">
        <f t="shared" si="125"/>
        <v>0.42180000000000001</v>
      </c>
      <c r="DU70" s="146">
        <f t="shared" si="125"/>
        <v>0.41859999999999997</v>
      </c>
      <c r="DV70" s="120">
        <f t="shared" si="125"/>
        <v>0.41359999999999997</v>
      </c>
      <c r="DW70" s="179">
        <f t="shared" si="125"/>
        <v>0.44290000000000002</v>
      </c>
      <c r="DX70" s="120">
        <f t="shared" si="125"/>
        <v>0.40010000000000001</v>
      </c>
      <c r="DY70" s="120">
        <f t="shared" si="125"/>
        <v>0.39729999999999999</v>
      </c>
      <c r="DZ70" s="120">
        <f t="shared" si="125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26">SUM(EK52, -EK58)</f>
        <v>0.49580000000000002</v>
      </c>
      <c r="EL70" s="120">
        <f t="shared" si="126"/>
        <v>0.49549999999999994</v>
      </c>
      <c r="EM70" s="179">
        <f t="shared" si="126"/>
        <v>0.40469999999999995</v>
      </c>
      <c r="EN70" s="146">
        <f t="shared" si="126"/>
        <v>0.41389999999999999</v>
      </c>
      <c r="EO70" s="120">
        <f t="shared" si="126"/>
        <v>0.39730000000000004</v>
      </c>
      <c r="EP70" s="179">
        <f t="shared" si="126"/>
        <v>0.39080000000000004</v>
      </c>
      <c r="EQ70" s="146">
        <f t="shared" si="126"/>
        <v>0.38290000000000002</v>
      </c>
      <c r="ER70" s="120">
        <f t="shared" si="126"/>
        <v>0.3775</v>
      </c>
      <c r="ES70" s="179">
        <f t="shared" si="126"/>
        <v>0.36970000000000003</v>
      </c>
      <c r="ET70" s="146">
        <f t="shared" si="126"/>
        <v>0.3548</v>
      </c>
      <c r="EU70" s="120">
        <f t="shared" si="126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>SUM(FA52, -FA58)</f>
        <v>0.3599</v>
      </c>
      <c r="FB70" s="175">
        <f>SUM(FB52, -FB58)</f>
        <v>0.37009999999999998</v>
      </c>
      <c r="FC70" s="115">
        <f>SUM(FC52, -FC58)</f>
        <v>0.37670000000000003</v>
      </c>
      <c r="FD70" s="115">
        <f>SUM(FD52, -FD58)</f>
        <v>0.38179999999999997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117" t="s">
        <v>60</v>
      </c>
      <c r="FD71" s="117" t="s">
        <v>60</v>
      </c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27">SUM(L51, -L55)</f>
        <v>0.15260000000000001</v>
      </c>
      <c r="M72" s="148">
        <f t="shared" si="127"/>
        <v>0.15459999999999999</v>
      </c>
      <c r="N72" s="118">
        <f t="shared" si="127"/>
        <v>0.15390000000000001</v>
      </c>
      <c r="O72" s="178">
        <f t="shared" si="127"/>
        <v>0.1736</v>
      </c>
      <c r="P72" s="148">
        <f t="shared" si="127"/>
        <v>0.18690000000000001</v>
      </c>
      <c r="Q72" s="118">
        <f t="shared" si="127"/>
        <v>0.19530000000000003</v>
      </c>
      <c r="R72" s="179">
        <f t="shared" si="127"/>
        <v>0.20900000000000002</v>
      </c>
      <c r="S72" s="224">
        <f t="shared" si="127"/>
        <v>0.21690000000000001</v>
      </c>
      <c r="T72" s="15">
        <f t="shared" si="127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28">SUM(AZ51, -AZ56)</f>
        <v>0.24559999999999998</v>
      </c>
      <c r="BA72" s="120">
        <f t="shared" si="128"/>
        <v>0.24430000000000002</v>
      </c>
      <c r="BB72" s="175">
        <f t="shared" si="128"/>
        <v>0.26329999999999998</v>
      </c>
      <c r="BC72" s="153">
        <f t="shared" si="128"/>
        <v>0.30299999999999999</v>
      </c>
      <c r="BD72" s="120">
        <f t="shared" si="128"/>
        <v>0.29220000000000002</v>
      </c>
      <c r="BE72" s="179">
        <f t="shared" si="128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29">SUM(CP53, -CP58)</f>
        <v>0.31230000000000002</v>
      </c>
      <c r="CQ72" s="153">
        <f t="shared" si="129"/>
        <v>0.36319999999999997</v>
      </c>
      <c r="CR72" s="115">
        <f t="shared" si="129"/>
        <v>0.33150000000000002</v>
      </c>
      <c r="CS72" s="175">
        <f t="shared" si="129"/>
        <v>0.33660000000000001</v>
      </c>
      <c r="CT72" s="146">
        <f t="shared" si="129"/>
        <v>0.36480000000000001</v>
      </c>
      <c r="CU72" s="116">
        <f t="shared" si="129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30">SUM(DF52, -DF57)</f>
        <v>0.3911</v>
      </c>
      <c r="DG72" s="115">
        <f t="shared" si="130"/>
        <v>0.38300000000000001</v>
      </c>
      <c r="DH72" s="175">
        <f t="shared" si="130"/>
        <v>0.39580000000000004</v>
      </c>
      <c r="DI72" s="146">
        <f t="shared" si="130"/>
        <v>0.3836</v>
      </c>
      <c r="DJ72" s="120">
        <f t="shared" si="130"/>
        <v>0.39</v>
      </c>
      <c r="DK72" s="179">
        <f t="shared" si="130"/>
        <v>0.35570000000000002</v>
      </c>
      <c r="DL72" s="120">
        <f t="shared" si="130"/>
        <v>0.3659</v>
      </c>
      <c r="DM72" s="115">
        <f t="shared" si="130"/>
        <v>0.36159999999999998</v>
      </c>
      <c r="DN72" s="332">
        <f t="shared" si="130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31">SUM(EC57, -EC68)</f>
        <v>0</v>
      </c>
      <c r="ED72" s="6">
        <f t="shared" si="131"/>
        <v>0</v>
      </c>
      <c r="EE72" s="6">
        <f t="shared" si="131"/>
        <v>0</v>
      </c>
      <c r="EF72" s="6">
        <f t="shared" si="131"/>
        <v>0</v>
      </c>
      <c r="EG72" s="6">
        <f t="shared" si="131"/>
        <v>0</v>
      </c>
      <c r="EH72" s="6">
        <f t="shared" si="131"/>
        <v>0</v>
      </c>
      <c r="EI72" s="6">
        <f t="shared" si="131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120">
        <f>SUM(FC53, -FC58)</f>
        <v>0.33660000000000001</v>
      </c>
      <c r="FD72" s="120">
        <f>SUM(FD53, -FD58)</f>
        <v>0.3417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32">SUM(GU57, -GU68)</f>
        <v>0</v>
      </c>
      <c r="GV72" s="6">
        <f t="shared" si="132"/>
        <v>0</v>
      </c>
      <c r="GW72" s="6">
        <f t="shared" si="132"/>
        <v>0</v>
      </c>
      <c r="GX72" s="6">
        <f t="shared" si="132"/>
        <v>0</v>
      </c>
      <c r="GY72" s="6">
        <f t="shared" si="132"/>
        <v>0</v>
      </c>
      <c r="GZ72" s="6">
        <f t="shared" si="132"/>
        <v>0</v>
      </c>
      <c r="HA72" s="6">
        <f t="shared" si="132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33">SUM(JM57, -JM68)</f>
        <v>0</v>
      </c>
      <c r="JN72" s="6">
        <f t="shared" si="133"/>
        <v>0</v>
      </c>
      <c r="JO72" s="6">
        <f t="shared" si="133"/>
        <v>0</v>
      </c>
      <c r="JP72" s="6">
        <f t="shared" si="133"/>
        <v>0</v>
      </c>
      <c r="JQ72" s="6">
        <f t="shared" si="133"/>
        <v>0</v>
      </c>
      <c r="JR72" s="6">
        <f t="shared" si="133"/>
        <v>0</v>
      </c>
      <c r="JS72" s="6">
        <f t="shared" si="133"/>
        <v>0</v>
      </c>
    </row>
    <row r="73" spans="1:279" ht="15.7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168" t="s">
        <v>67</v>
      </c>
      <c r="FD73" s="168" t="s">
        <v>67</v>
      </c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34">SUM(O51, -O54)</f>
        <v>0.1535</v>
      </c>
      <c r="P74" s="146">
        <f t="shared" si="134"/>
        <v>0.18510000000000001</v>
      </c>
      <c r="Q74" s="116">
        <f t="shared" si="134"/>
        <v>0.17920000000000003</v>
      </c>
      <c r="R74" s="176">
        <f t="shared" si="134"/>
        <v>0.1988</v>
      </c>
      <c r="S74" s="224">
        <f t="shared" si="134"/>
        <v>0.21400000000000002</v>
      </c>
      <c r="T74" s="15">
        <f t="shared" si="134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35">SUM(CQ54, -CQ58)</f>
        <v>0.34360000000000002</v>
      </c>
      <c r="CR74" s="116">
        <f t="shared" si="135"/>
        <v>0.32479999999999998</v>
      </c>
      <c r="CS74" s="176">
        <f t="shared" si="135"/>
        <v>0.32750000000000001</v>
      </c>
      <c r="CT74" s="144">
        <f t="shared" si="135"/>
        <v>0.3614</v>
      </c>
      <c r="CU74" s="120">
        <f t="shared" si="135"/>
        <v>0.3337</v>
      </c>
      <c r="CV74" s="179">
        <f t="shared" si="135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36">SUM(DF53, -DF58)</f>
        <v>0.35589999999999999</v>
      </c>
      <c r="DG74" s="115">
        <f t="shared" si="136"/>
        <v>0.35389999999999999</v>
      </c>
      <c r="DH74" s="176">
        <f t="shared" si="136"/>
        <v>0.35060000000000002</v>
      </c>
      <c r="DI74" s="153">
        <f t="shared" si="136"/>
        <v>0.30449999999999999</v>
      </c>
      <c r="DJ74" s="115">
        <f t="shared" si="136"/>
        <v>0.29660000000000003</v>
      </c>
      <c r="DK74" s="175">
        <f t="shared" si="136"/>
        <v>0.28620000000000001</v>
      </c>
      <c r="DL74" s="116">
        <f t="shared" si="136"/>
        <v>0.29700000000000004</v>
      </c>
      <c r="DM74" s="116">
        <f t="shared" si="136"/>
        <v>0.30230000000000001</v>
      </c>
      <c r="DN74" s="332">
        <f t="shared" si="136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208">
        <f>SUM(FC52, -FC57)</f>
        <v>0.32050000000000001</v>
      </c>
      <c r="FD74" s="208">
        <f>SUM(FD52, -FD57)</f>
        <v>0.3211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123" t="s">
        <v>84</v>
      </c>
      <c r="FD75" s="123" t="s">
        <v>84</v>
      </c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37">SUM(O51, -O53)</f>
        <v>0.15140000000000001</v>
      </c>
      <c r="P76" s="144">
        <f t="shared" si="137"/>
        <v>0.18140000000000001</v>
      </c>
      <c r="Q76" s="120">
        <f t="shared" si="137"/>
        <v>0.15870000000000001</v>
      </c>
      <c r="R76" s="179">
        <f t="shared" si="137"/>
        <v>0.17290000000000003</v>
      </c>
      <c r="S76" s="226">
        <f t="shared" si="137"/>
        <v>0.18450000000000003</v>
      </c>
      <c r="T76" s="93">
        <f t="shared" si="137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38">SUM(AA52, -AA56)</f>
        <v>0.18609999999999999</v>
      </c>
      <c r="AB76" s="146">
        <f t="shared" si="138"/>
        <v>0.15279999999999999</v>
      </c>
      <c r="AC76" s="120">
        <f t="shared" si="138"/>
        <v>0.1673</v>
      </c>
      <c r="AD76" s="179">
        <f t="shared" si="138"/>
        <v>0.16539999999999999</v>
      </c>
      <c r="AE76" s="224">
        <f t="shared" si="138"/>
        <v>0.18379999999999999</v>
      </c>
      <c r="AF76" s="15">
        <f t="shared" si="138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39">SUM(AJ52, -AJ57)</f>
        <v>0.184</v>
      </c>
      <c r="AK76" s="224">
        <f t="shared" si="139"/>
        <v>0.17449999999999999</v>
      </c>
      <c r="AL76" s="15">
        <f t="shared" si="139"/>
        <v>0.1774</v>
      </c>
      <c r="AM76" s="151">
        <f t="shared" si="139"/>
        <v>0.21359999999999998</v>
      </c>
      <c r="AN76" s="144">
        <f t="shared" si="139"/>
        <v>0.20939999999999998</v>
      </c>
      <c r="AO76" s="116">
        <f t="shared" si="139"/>
        <v>0.22120000000000001</v>
      </c>
      <c r="AP76" s="176">
        <f t="shared" si="139"/>
        <v>0.20449999999999999</v>
      </c>
      <c r="AQ76" s="144">
        <f t="shared" si="139"/>
        <v>0.20030000000000001</v>
      </c>
      <c r="AR76" s="116">
        <f t="shared" si="139"/>
        <v>0.18330000000000002</v>
      </c>
      <c r="AS76" s="176">
        <f t="shared" si="139"/>
        <v>0.1966</v>
      </c>
      <c r="AT76" s="224">
        <f t="shared" si="139"/>
        <v>0.16650000000000001</v>
      </c>
      <c r="AU76" s="15">
        <f t="shared" si="139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40">SUM(BV52, -BV57)</f>
        <v>0.30099999999999999</v>
      </c>
      <c r="BW76" s="115">
        <f t="shared" si="140"/>
        <v>0.29299999999999998</v>
      </c>
      <c r="BX76" s="176">
        <f t="shared" si="140"/>
        <v>0.29100000000000004</v>
      </c>
      <c r="BY76" s="226">
        <f t="shared" si="140"/>
        <v>0.32620000000000005</v>
      </c>
      <c r="BZ76" s="93">
        <f t="shared" si="140"/>
        <v>0.3236</v>
      </c>
      <c r="CA76" s="150">
        <f t="shared" si="140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41">SUM(CX52, -CX57)</f>
        <v>0.28749999999999998</v>
      </c>
      <c r="CY76" s="187">
        <f t="shared" si="141"/>
        <v>0.29159999999999997</v>
      </c>
      <c r="CZ76" s="166">
        <f t="shared" si="141"/>
        <v>0.30359999999999998</v>
      </c>
      <c r="DA76" s="208">
        <f t="shared" si="141"/>
        <v>0.3135</v>
      </c>
      <c r="DB76" s="175">
        <f t="shared" si="141"/>
        <v>0.29959999999999998</v>
      </c>
      <c r="DC76" s="153">
        <f t="shared" si="141"/>
        <v>0.29769999999999996</v>
      </c>
      <c r="DD76" s="115">
        <f t="shared" si="141"/>
        <v>0.31810000000000005</v>
      </c>
      <c r="DE76" s="176">
        <f t="shared" ref="DE76:DN76" si="142">SUM(DE54, -DE58)</f>
        <v>0.35189999999999999</v>
      </c>
      <c r="DF76" s="144">
        <f t="shared" si="142"/>
        <v>0.35470000000000002</v>
      </c>
      <c r="DG76" s="116">
        <f t="shared" si="142"/>
        <v>0.34589999999999999</v>
      </c>
      <c r="DH76" s="175">
        <f t="shared" si="142"/>
        <v>0.34189999999999998</v>
      </c>
      <c r="DI76" s="144">
        <f t="shared" si="142"/>
        <v>0.30280000000000001</v>
      </c>
      <c r="DJ76" s="116">
        <f t="shared" si="142"/>
        <v>0.28839999999999999</v>
      </c>
      <c r="DK76" s="176">
        <f t="shared" si="142"/>
        <v>0.2742</v>
      </c>
      <c r="DL76" s="115">
        <f t="shared" si="142"/>
        <v>0.2717</v>
      </c>
      <c r="DM76" s="115">
        <f t="shared" si="142"/>
        <v>0.29559999999999997</v>
      </c>
      <c r="DN76" s="335">
        <f t="shared" si="142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116">
        <f>SUM(FC54, -FC58)</f>
        <v>0.30059999999999998</v>
      </c>
      <c r="FD76" s="116">
        <f>SUM(FD54, -FD58)</f>
        <v>0.31029999999999996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188" t="s">
        <v>44</v>
      </c>
      <c r="FD77" s="188" t="s">
        <v>44</v>
      </c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43">SUM(CZ53, -CZ57)</f>
        <v>0.2883</v>
      </c>
      <c r="DA78" s="115">
        <f t="shared" si="143"/>
        <v>0.29959999999999998</v>
      </c>
      <c r="DB78" s="187">
        <f t="shared" si="143"/>
        <v>0.28610000000000002</v>
      </c>
      <c r="DC78" s="166">
        <f t="shared" si="143"/>
        <v>0.26800000000000002</v>
      </c>
      <c r="DD78" s="208">
        <f t="shared" si="143"/>
        <v>0.26529999999999998</v>
      </c>
      <c r="DE78" s="187">
        <f t="shared" si="143"/>
        <v>0.32490000000000002</v>
      </c>
      <c r="DF78" s="166">
        <f t="shared" si="143"/>
        <v>0.32469999999999999</v>
      </c>
      <c r="DG78" s="208">
        <f t="shared" si="143"/>
        <v>0.3196</v>
      </c>
      <c r="DH78" s="176">
        <f t="shared" si="143"/>
        <v>0.32120000000000004</v>
      </c>
      <c r="DI78" s="166">
        <f t="shared" si="143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44">SUM(EC67, -EC74)</f>
        <v>0</v>
      </c>
      <c r="ED78" s="6">
        <f t="shared" si="144"/>
        <v>0</v>
      </c>
      <c r="EE78" s="6">
        <f t="shared" si="144"/>
        <v>0</v>
      </c>
      <c r="EF78" s="6">
        <f t="shared" si="144"/>
        <v>0</v>
      </c>
      <c r="EG78" s="6">
        <f t="shared" si="144"/>
        <v>0</v>
      </c>
      <c r="EH78" s="6">
        <f t="shared" si="144"/>
        <v>0</v>
      </c>
      <c r="EI78" s="6">
        <f t="shared" si="144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120">
        <f>SUM(FC51, -FC56)</f>
        <v>0.28449999999999998</v>
      </c>
      <c r="FD78" s="120">
        <f>SUM(FD51, -FD56)</f>
        <v>0.29270000000000002</v>
      </c>
      <c r="FE78" s="6">
        <f>SUM(FE67, -FE74)</f>
        <v>0</v>
      </c>
      <c r="FF78" s="6">
        <f>SUM(FF67, -FF74)</f>
        <v>0</v>
      </c>
      <c r="FG78" s="6">
        <f>SUM(FG67, -FG74)</f>
        <v>0</v>
      </c>
      <c r="FH78" s="6">
        <f>SUM(FH67, -FH74)</f>
        <v>0</v>
      </c>
      <c r="FI78" s="6">
        <f>SUM(FI67, -FI74,)</f>
        <v>0</v>
      </c>
      <c r="FJ78" s="6">
        <f>SUM(FJ67, -FJ74,)</f>
        <v>0</v>
      </c>
      <c r="FK78" s="6">
        <f>SUM(FK67, -FK74)</f>
        <v>0</v>
      </c>
      <c r="FL78" s="6">
        <f>SUM(FL67, -FL74)</f>
        <v>0</v>
      </c>
      <c r="FM78" s="6">
        <f>SUM(FM67, -FM74)</f>
        <v>0</v>
      </c>
      <c r="FN78" s="6">
        <f>SUM(FN67, -FN74)</f>
        <v>0</v>
      </c>
      <c r="FO78" s="6">
        <f>SUM(FO67, -FO74,)</f>
        <v>0</v>
      </c>
      <c r="FP78" s="6">
        <f>SUM(FP67, -FP74,)</f>
        <v>0</v>
      </c>
      <c r="FQ78" s="6">
        <f>SUM(FQ67, -FQ74)</f>
        <v>0</v>
      </c>
      <c r="FR78" s="6">
        <f>SUM(FR67, -FR74)</f>
        <v>0</v>
      </c>
      <c r="FS78" s="6">
        <f>SUM(FS67, -FS74)</f>
        <v>0</v>
      </c>
      <c r="FT78" s="6">
        <f>SUM(FT67, -FT74)</f>
        <v>0</v>
      </c>
      <c r="FU78" s="6">
        <f>SUM(FU67, -FU74,)</f>
        <v>0</v>
      </c>
      <c r="FV78" s="6">
        <f>SUM(FV67, -FV74,)</f>
        <v>0</v>
      </c>
      <c r="FW78" s="6">
        <f>SUM(FW67, -FW74)</f>
        <v>0</v>
      </c>
      <c r="FX78" s="6">
        <f>SUM(FX67, -FX74)</f>
        <v>0</v>
      </c>
      <c r="FY78" s="6">
        <f>SUM(FY67, -FY74)</f>
        <v>0</v>
      </c>
      <c r="FZ78" s="6">
        <f>SUM(FZ67, -FZ74)</f>
        <v>0</v>
      </c>
      <c r="GA78" s="6">
        <f>SUM(GA67, -GA74,)</f>
        <v>0</v>
      </c>
      <c r="GB78" s="6">
        <f>SUM(GB67, -GB74,)</f>
        <v>0</v>
      </c>
      <c r="GC78" s="6">
        <f>SUM(GC67, -GC74)</f>
        <v>0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45">SUM(GU67, -GU74)</f>
        <v>0</v>
      </c>
      <c r="GV78" s="6">
        <f t="shared" si="145"/>
        <v>0</v>
      </c>
      <c r="GW78" s="6">
        <f t="shared" si="145"/>
        <v>0</v>
      </c>
      <c r="GX78" s="6">
        <f t="shared" si="145"/>
        <v>0</v>
      </c>
      <c r="GY78" s="6">
        <f t="shared" si="145"/>
        <v>0</v>
      </c>
      <c r="GZ78" s="6">
        <f t="shared" si="145"/>
        <v>0</v>
      </c>
      <c r="HA78" s="6">
        <f t="shared" si="145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46">SUM(JM67, -JM74)</f>
        <v>0</v>
      </c>
      <c r="JN78" s="6">
        <f t="shared" si="146"/>
        <v>0</v>
      </c>
      <c r="JO78" s="6">
        <f t="shared" si="146"/>
        <v>0</v>
      </c>
      <c r="JP78" s="6">
        <f t="shared" si="146"/>
        <v>0</v>
      </c>
      <c r="JQ78" s="6">
        <f t="shared" si="146"/>
        <v>0</v>
      </c>
      <c r="JR78" s="6">
        <f t="shared" si="146"/>
        <v>0</v>
      </c>
      <c r="JS78" s="6">
        <f t="shared" si="146"/>
        <v>0</v>
      </c>
    </row>
    <row r="79" spans="1:279" ht="15.7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117" t="s">
        <v>70</v>
      </c>
      <c r="FD79" s="117" t="s">
        <v>70</v>
      </c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120">
        <f>SUM(FC53, -FC57)</f>
        <v>0.28039999999999998</v>
      </c>
      <c r="FD80" s="120">
        <f>SUM(FD53, -FD57)</f>
        <v>0.28100000000000003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119" t="s">
        <v>38</v>
      </c>
      <c r="FD81" s="119" t="s">
        <v>38</v>
      </c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47">SUM(Q52, -Q56)</f>
        <v>0.107</v>
      </c>
      <c r="R82" s="176">
        <f t="shared" si="147"/>
        <v>0.11929999999999999</v>
      </c>
      <c r="S82" s="226">
        <f t="shared" si="147"/>
        <v>0.1293</v>
      </c>
      <c r="T82" s="93">
        <f t="shared" si="147"/>
        <v>0.13999999999999999</v>
      </c>
      <c r="U82" s="150">
        <f t="shared" si="147"/>
        <v>9.820000000000001E-2</v>
      </c>
      <c r="V82" s="226">
        <f t="shared" si="147"/>
        <v>0.1032</v>
      </c>
      <c r="W82" s="93">
        <f t="shared" si="147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48">SUM(BE52, -BE56)</f>
        <v>0.23449999999999999</v>
      </c>
      <c r="BF82" s="146">
        <f t="shared" si="148"/>
        <v>0.22810000000000002</v>
      </c>
      <c r="BG82" s="120">
        <f t="shared" si="148"/>
        <v>0.21359999999999998</v>
      </c>
      <c r="BH82" s="179">
        <f t="shared" si="148"/>
        <v>0.19950000000000001</v>
      </c>
      <c r="BI82" s="146">
        <f t="shared" si="148"/>
        <v>0.1976</v>
      </c>
      <c r="BJ82" s="120">
        <f t="shared" si="148"/>
        <v>0.2019</v>
      </c>
      <c r="BK82" s="179">
        <f t="shared" si="148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49">SUM(CD55, -CD58)</f>
        <v>0.19339999999999999</v>
      </c>
      <c r="CE82" s="148">
        <f t="shared" si="149"/>
        <v>0.1938</v>
      </c>
      <c r="CF82" s="118">
        <f t="shared" si="149"/>
        <v>0.18729999999999999</v>
      </c>
      <c r="CG82" s="178">
        <f t="shared" si="149"/>
        <v>0.1948</v>
      </c>
      <c r="CH82" s="148">
        <f t="shared" si="149"/>
        <v>0.19270000000000001</v>
      </c>
      <c r="CI82" s="118">
        <f t="shared" si="149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50">SUM(DT53, -DT57)</f>
        <v>0.3422</v>
      </c>
      <c r="DU82" s="166">
        <f t="shared" si="150"/>
        <v>0.3332</v>
      </c>
      <c r="DV82" s="208">
        <f t="shared" si="150"/>
        <v>0.30959999999999999</v>
      </c>
      <c r="DW82" s="187">
        <f t="shared" si="150"/>
        <v>0.3236</v>
      </c>
      <c r="DX82" s="208">
        <f t="shared" si="150"/>
        <v>0.30349999999999999</v>
      </c>
      <c r="DY82" s="116">
        <f t="shared" si="150"/>
        <v>0.27749999999999997</v>
      </c>
      <c r="DZ82" s="115">
        <f t="shared" si="150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51">SUM(EK53, -EK57)</f>
        <v>0.29409999999999997</v>
      </c>
      <c r="EL82" s="115">
        <f t="shared" si="151"/>
        <v>0.31609999999999999</v>
      </c>
      <c r="EM82" s="175">
        <f t="shared" si="151"/>
        <v>0.27789999999999998</v>
      </c>
      <c r="EN82" s="153">
        <f t="shared" si="151"/>
        <v>0.30230000000000001</v>
      </c>
      <c r="EO82" s="115">
        <f t="shared" si="151"/>
        <v>0.30509999999999998</v>
      </c>
      <c r="EP82" s="175">
        <f t="shared" si="151"/>
        <v>0.31040000000000001</v>
      </c>
      <c r="EQ82" s="153">
        <f t="shared" si="151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118">
        <f>SUM(FC55, -FC58)</f>
        <v>0.25600000000000001</v>
      </c>
      <c r="FD82" s="118">
        <f>SUM(FD55, -FD58)</f>
        <v>0.26119999999999999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123" t="s">
        <v>63</v>
      </c>
      <c r="FD83" s="123" t="s">
        <v>63</v>
      </c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52">SUM(BE52, -BE55)</f>
        <v>0.2238</v>
      </c>
      <c r="BF84" s="146">
        <f t="shared" si="152"/>
        <v>0.22100000000000003</v>
      </c>
      <c r="BG84" s="120">
        <f t="shared" si="152"/>
        <v>0.2127</v>
      </c>
      <c r="BH84" s="179">
        <f t="shared" si="152"/>
        <v>0.19350000000000001</v>
      </c>
      <c r="BI84" s="146">
        <f t="shared" si="152"/>
        <v>0.18340000000000001</v>
      </c>
      <c r="BJ84" s="120">
        <f t="shared" si="152"/>
        <v>0.19309999999999999</v>
      </c>
      <c r="BK84" s="179">
        <f t="shared" si="152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53">SUM(DS54, -DS57)</f>
        <v>0.31369999999999998</v>
      </c>
      <c r="DT84" s="176">
        <f t="shared" si="153"/>
        <v>0.33260000000000001</v>
      </c>
      <c r="DU84" s="144">
        <f t="shared" si="153"/>
        <v>0.318</v>
      </c>
      <c r="DV84" s="116">
        <f t="shared" si="153"/>
        <v>0.29580000000000001</v>
      </c>
      <c r="DW84" s="176">
        <f t="shared" si="153"/>
        <v>0.3145</v>
      </c>
      <c r="DX84" s="116">
        <f t="shared" si="153"/>
        <v>0.29530000000000001</v>
      </c>
      <c r="DY84" s="115">
        <f t="shared" si="153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54">SUM(EC73, -EC80)</f>
        <v>0</v>
      </c>
      <c r="ED84" s="6">
        <f t="shared" si="154"/>
        <v>0</v>
      </c>
      <c r="EE84" s="6">
        <f t="shared" si="154"/>
        <v>0</v>
      </c>
      <c r="EF84" s="6">
        <f t="shared" si="154"/>
        <v>0</v>
      </c>
      <c r="EG84" s="6">
        <f t="shared" si="154"/>
        <v>0</v>
      </c>
      <c r="EH84" s="6">
        <f t="shared" si="154"/>
        <v>0</v>
      </c>
      <c r="EI84" s="6">
        <f t="shared" si="154"/>
        <v>0</v>
      </c>
      <c r="EK84" s="144">
        <f t="shared" ref="EK84:ES84" si="155">SUM(EK54, -EK57)</f>
        <v>0.27239999999999998</v>
      </c>
      <c r="EL84" s="116">
        <f t="shared" si="155"/>
        <v>0.2974</v>
      </c>
      <c r="EM84" s="176">
        <f t="shared" si="155"/>
        <v>0.25990000000000002</v>
      </c>
      <c r="EN84" s="144">
        <f t="shared" si="155"/>
        <v>0.27800000000000002</v>
      </c>
      <c r="EO84" s="116">
        <f t="shared" si="155"/>
        <v>0.29089999999999999</v>
      </c>
      <c r="EP84" s="176">
        <f t="shared" si="155"/>
        <v>0.27529999999999999</v>
      </c>
      <c r="EQ84" s="144">
        <f t="shared" si="155"/>
        <v>0.26890000000000003</v>
      </c>
      <c r="ER84" s="116">
        <f t="shared" si="155"/>
        <v>0.27149999999999996</v>
      </c>
      <c r="ES84" s="176">
        <f t="shared" si="155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116">
        <f>SUM(FC54, -FC57)</f>
        <v>0.24440000000000001</v>
      </c>
      <c r="FD84" s="116">
        <f>SUM(FD54, -FD57)</f>
        <v>0.24959999999999999</v>
      </c>
      <c r="FE84" s="6">
        <f>SUM(FE73, -FE80)</f>
        <v>0</v>
      </c>
      <c r="FF84" s="6">
        <f>SUM(FF73, -FF80)</f>
        <v>0</v>
      </c>
      <c r="FG84" s="6">
        <f>SUM(FG73, -FG80)</f>
        <v>0</v>
      </c>
      <c r="FH84" s="6">
        <f>SUM(FH73, -FH80)</f>
        <v>0</v>
      </c>
      <c r="FI84" s="6">
        <f>SUM(FI73, -FI80,)</f>
        <v>0</v>
      </c>
      <c r="FJ84" s="6">
        <f>SUM(FJ73, -FJ80,)</f>
        <v>0</v>
      </c>
      <c r="FK84" s="6">
        <f>SUM(FK73, -FK80)</f>
        <v>0</v>
      </c>
      <c r="FL84" s="6">
        <f>SUM(FL73, -FL80)</f>
        <v>0</v>
      </c>
      <c r="FM84" s="6">
        <f>SUM(FM73, -FM80)</f>
        <v>0</v>
      </c>
      <c r="FN84" s="6">
        <f>SUM(FN73, -FN80)</f>
        <v>0</v>
      </c>
      <c r="FO84" s="6">
        <f>SUM(FO73, -FO80,)</f>
        <v>0</v>
      </c>
      <c r="FP84" s="6">
        <f>SUM(FP73, -FP80,)</f>
        <v>0</v>
      </c>
      <c r="FQ84" s="6">
        <f>SUM(FQ73, -FQ80)</f>
        <v>0</v>
      </c>
      <c r="FR84" s="6">
        <f>SUM(FR73, -FR80)</f>
        <v>0</v>
      </c>
      <c r="FS84" s="6">
        <f>SUM(FS73, -FS80)</f>
        <v>0</v>
      </c>
      <c r="FT84" s="6">
        <f>SUM(FT73, -FT80)</f>
        <v>0</v>
      </c>
      <c r="FU84" s="6">
        <f>SUM(FU73, -FU80,)</f>
        <v>0</v>
      </c>
      <c r="FV84" s="6">
        <f>SUM(FV73, -FV80,)</f>
        <v>0</v>
      </c>
      <c r="FW84" s="6">
        <f>SUM(FW73, -FW80)</f>
        <v>0</v>
      </c>
      <c r="FX84" s="6">
        <f>SUM(FX73, -FX80)</f>
        <v>0</v>
      </c>
      <c r="FY84" s="6">
        <f>SUM(FY73, -FY80)</f>
        <v>0</v>
      </c>
      <c r="FZ84" s="6">
        <f>SUM(FZ73, -FZ80)</f>
        <v>0</v>
      </c>
      <c r="GA84" s="6">
        <f>SUM(GA73, -GA80,)</f>
        <v>0</v>
      </c>
      <c r="GB84" s="6">
        <f>SUM(GB73, -GB80,)</f>
        <v>0</v>
      </c>
      <c r="GC84" s="6">
        <f>SUM(GC73, -GC80)</f>
        <v>0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56">SUM(GU73, -GU80)</f>
        <v>0</v>
      </c>
      <c r="GV84" s="6">
        <f t="shared" si="156"/>
        <v>0</v>
      </c>
      <c r="GW84" s="6">
        <f t="shared" si="156"/>
        <v>0</v>
      </c>
      <c r="GX84" s="6">
        <f t="shared" si="156"/>
        <v>0</v>
      </c>
      <c r="GY84" s="6">
        <f t="shared" si="156"/>
        <v>0</v>
      </c>
      <c r="GZ84" s="6">
        <f t="shared" si="156"/>
        <v>0</v>
      </c>
      <c r="HA84" s="6">
        <f t="shared" si="156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57">SUM(JM73, -JM80)</f>
        <v>0</v>
      </c>
      <c r="JN84" s="6">
        <f t="shared" si="157"/>
        <v>0</v>
      </c>
      <c r="JO84" s="6">
        <f t="shared" si="157"/>
        <v>0</v>
      </c>
      <c r="JP84" s="6">
        <f t="shared" si="157"/>
        <v>0</v>
      </c>
      <c r="JQ84" s="6">
        <f t="shared" si="157"/>
        <v>0</v>
      </c>
      <c r="JR84" s="6">
        <f t="shared" si="157"/>
        <v>0</v>
      </c>
      <c r="JS84" s="6">
        <f t="shared" si="157"/>
        <v>0</v>
      </c>
    </row>
    <row r="85" spans="1:279" ht="15.7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188" t="s">
        <v>37</v>
      </c>
      <c r="FD85" s="188" t="s">
        <v>37</v>
      </c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58">SUM(BD53, -BD57)</f>
        <v>0.15740000000000001</v>
      </c>
      <c r="BE86" s="176">
        <f t="shared" si="158"/>
        <v>0.2077</v>
      </c>
      <c r="BF86" s="144">
        <f t="shared" si="158"/>
        <v>0.20429999999999998</v>
      </c>
      <c r="BG86" s="116">
        <f t="shared" si="158"/>
        <v>0.19500000000000001</v>
      </c>
      <c r="BH86" s="176">
        <f t="shared" si="158"/>
        <v>0.17849999999999999</v>
      </c>
      <c r="BI86" s="166">
        <f t="shared" si="158"/>
        <v>0.16689999999999999</v>
      </c>
      <c r="BJ86" s="116">
        <f t="shared" si="158"/>
        <v>0.18679999999999999</v>
      </c>
      <c r="BK86" s="176">
        <f t="shared" si="158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59">SUM(BV52, -BV56)</f>
        <v>0.2329</v>
      </c>
      <c r="BW86" s="120">
        <f t="shared" si="159"/>
        <v>0.22009999999999999</v>
      </c>
      <c r="BX86" s="179">
        <f t="shared" si="159"/>
        <v>0.21760000000000002</v>
      </c>
      <c r="BY86" s="224">
        <f t="shared" si="159"/>
        <v>0.25340000000000001</v>
      </c>
      <c r="BZ86" s="15">
        <f t="shared" si="159"/>
        <v>0.24309999999999998</v>
      </c>
      <c r="CA86" s="151">
        <f t="shared" si="159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60">SUM(CR52, -CR56)</f>
        <v>0.20519999999999999</v>
      </c>
      <c r="CS86" s="179">
        <f t="shared" si="160"/>
        <v>0.19850000000000001</v>
      </c>
      <c r="CT86" s="146">
        <f t="shared" si="160"/>
        <v>0.20760000000000001</v>
      </c>
      <c r="CU86" s="120">
        <f t="shared" si="160"/>
        <v>0.2117</v>
      </c>
      <c r="CV86" s="179">
        <f t="shared" si="160"/>
        <v>0.1971</v>
      </c>
      <c r="CW86" s="146">
        <f t="shared" si="160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120">
        <f>SUM(FC51, -FC55)</f>
        <v>0.21479999999999999</v>
      </c>
      <c r="FD86" s="120">
        <f>SUM(FD51, -FD55)</f>
        <v>0.2261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119" t="s">
        <v>39</v>
      </c>
      <c r="FD87" s="119" t="s">
        <v>39</v>
      </c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61">SUM(DE52, -DE55)</f>
        <v>0.21659999999999999</v>
      </c>
      <c r="DF88" s="146">
        <f t="shared" si="161"/>
        <v>0.23190000000000002</v>
      </c>
      <c r="DG88" s="120">
        <f t="shared" si="161"/>
        <v>0.23139999999999999</v>
      </c>
      <c r="DH88" s="179">
        <f t="shared" si="161"/>
        <v>0.23710000000000001</v>
      </c>
      <c r="DI88" s="146">
        <f t="shared" si="161"/>
        <v>0.22919999999999999</v>
      </c>
      <c r="DJ88" s="120">
        <f t="shared" si="161"/>
        <v>0.2407</v>
      </c>
      <c r="DK88" s="179">
        <f t="shared" si="161"/>
        <v>0.2074</v>
      </c>
      <c r="DL88" s="120">
        <f t="shared" si="161"/>
        <v>0.214</v>
      </c>
      <c r="DM88" s="120">
        <f t="shared" si="161"/>
        <v>0.19929999999999998</v>
      </c>
      <c r="DN88" s="330">
        <f t="shared" si="161"/>
        <v>0.23680000000000001</v>
      </c>
      <c r="DO88" s="346">
        <f>SUM(DO73, -DO78)</f>
        <v>0</v>
      </c>
      <c r="DP88" s="120">
        <f t="shared" ref="DP88:DU88" si="162">SUM(DP52, -DP55)</f>
        <v>0.25539999999999996</v>
      </c>
      <c r="DQ88" s="179">
        <f t="shared" si="162"/>
        <v>0.22369999999999998</v>
      </c>
      <c r="DR88" s="146">
        <f t="shared" si="162"/>
        <v>0.21279999999999999</v>
      </c>
      <c r="DS88" s="120">
        <f t="shared" si="162"/>
        <v>0.20549999999999999</v>
      </c>
      <c r="DT88" s="179">
        <f t="shared" si="162"/>
        <v>0.21829999999999999</v>
      </c>
      <c r="DU88" s="146">
        <f t="shared" si="162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116">
        <f>SUM(FC55, -FC57)</f>
        <v>0.19980000000000001</v>
      </c>
      <c r="FD88" s="116">
        <f>SUM(FD55, -FD57)</f>
        <v>0.20050000000000001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168" t="s">
        <v>48</v>
      </c>
      <c r="FD89" s="122" t="s">
        <v>45</v>
      </c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63">SUM(CZ53, -CZ56)</f>
        <v>0.19919999999999999</v>
      </c>
      <c r="DA90" s="120">
        <f t="shared" si="163"/>
        <v>0.1968</v>
      </c>
      <c r="DB90" s="179">
        <f t="shared" si="163"/>
        <v>0.19270000000000001</v>
      </c>
      <c r="DC90" s="146">
        <f t="shared" si="163"/>
        <v>0.17620000000000002</v>
      </c>
      <c r="DD90" s="120">
        <f t="shared" si="163"/>
        <v>0.1749</v>
      </c>
      <c r="DE90" s="179">
        <f t="shared" si="163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64">SUM(DH55, -DH58)</f>
        <v>0.18809999999999999</v>
      </c>
      <c r="DI90" s="148">
        <f t="shared" si="164"/>
        <v>0.19260000000000002</v>
      </c>
      <c r="DJ90" s="118">
        <f t="shared" si="164"/>
        <v>0.18720000000000001</v>
      </c>
      <c r="DK90" s="178">
        <f t="shared" si="164"/>
        <v>0.193</v>
      </c>
      <c r="DL90" s="118">
        <f t="shared" si="164"/>
        <v>0.18990000000000001</v>
      </c>
      <c r="DM90" s="118">
        <f t="shared" si="164"/>
        <v>0.19640000000000002</v>
      </c>
      <c r="DN90" s="338">
        <f t="shared" si="164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65">SUM(EC79, -EC86)</f>
        <v>0</v>
      </c>
      <c r="ED90" s="6">
        <f t="shared" si="165"/>
        <v>0</v>
      </c>
      <c r="EE90" s="6">
        <f t="shared" si="165"/>
        <v>0</v>
      </c>
      <c r="EF90" s="6">
        <f t="shared" si="165"/>
        <v>0</v>
      </c>
      <c r="EG90" s="6">
        <f t="shared" si="165"/>
        <v>0</v>
      </c>
      <c r="EH90" s="6">
        <f t="shared" si="165"/>
        <v>0</v>
      </c>
      <c r="EI90" s="6">
        <f t="shared" si="165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120">
        <f>SUM(FC52, -FC56)</f>
        <v>0.19040000000000001</v>
      </c>
      <c r="FD90" s="208">
        <f>SUM(FD56, -FD58)</f>
        <v>0.1946</v>
      </c>
      <c r="FE90" s="6">
        <f>SUM(FE79, -FE86)</f>
        <v>0</v>
      </c>
      <c r="FF90" s="6">
        <f>SUM(FF79, -FF86)</f>
        <v>0</v>
      </c>
      <c r="FG90" s="6">
        <f>SUM(FG79, -FG86)</f>
        <v>0</v>
      </c>
      <c r="FH90" s="6">
        <f>SUM(FH79, -FH86)</f>
        <v>0</v>
      </c>
      <c r="FI90" s="6">
        <f>SUM(FI79, -FI86,)</f>
        <v>0</v>
      </c>
      <c r="FJ90" s="6">
        <f>SUM(FJ79, -FJ86,)</f>
        <v>0</v>
      </c>
      <c r="FK90" s="6">
        <f>SUM(FK79, -FK86)</f>
        <v>0</v>
      </c>
      <c r="FL90" s="6">
        <f>SUM(FL79, -FL86)</f>
        <v>0</v>
      </c>
      <c r="FM90" s="6">
        <f>SUM(FM79, -FM86)</f>
        <v>0</v>
      </c>
      <c r="FN90" s="6">
        <f>SUM(FN79, -FN86)</f>
        <v>0</v>
      </c>
      <c r="FO90" s="6">
        <f>SUM(FO79, -FO86,)</f>
        <v>0</v>
      </c>
      <c r="FP90" s="6">
        <f>SUM(FP79, -FP86,)</f>
        <v>0</v>
      </c>
      <c r="FQ90" s="6">
        <f>SUM(FQ79, -FQ86)</f>
        <v>0</v>
      </c>
      <c r="FR90" s="6">
        <f>SUM(FR79, -FR86)</f>
        <v>0</v>
      </c>
      <c r="FS90" s="6">
        <f>SUM(FS79, -FS86)</f>
        <v>0</v>
      </c>
      <c r="FT90" s="6">
        <f>SUM(FT79, -FT86)</f>
        <v>0</v>
      </c>
      <c r="FU90" s="6">
        <f>SUM(FU79, -FU86,)</f>
        <v>0</v>
      </c>
      <c r="FV90" s="6">
        <f>SUM(FV79, -FV86,)</f>
        <v>0</v>
      </c>
      <c r="FW90" s="6">
        <f>SUM(FW79, -FW86)</f>
        <v>0</v>
      </c>
      <c r="FX90" s="6">
        <f>SUM(FX79, -FX86)</f>
        <v>0</v>
      </c>
      <c r="FY90" s="6">
        <f>SUM(FY79, -FY86)</f>
        <v>0</v>
      </c>
      <c r="FZ90" s="6">
        <f>SUM(FZ79, -FZ86)</f>
        <v>0</v>
      </c>
      <c r="GA90" s="6">
        <f>SUM(GA79, -GA86,)</f>
        <v>0</v>
      </c>
      <c r="GB90" s="6">
        <f>SUM(GB79, -GB86,)</f>
        <v>0</v>
      </c>
      <c r="GC90" s="6">
        <f>SUM(GC79, -GC86)</f>
        <v>0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66">SUM(GU79, -GU86)</f>
        <v>0</v>
      </c>
      <c r="GV90" s="6">
        <f t="shared" si="166"/>
        <v>0</v>
      </c>
      <c r="GW90" s="6">
        <f t="shared" si="166"/>
        <v>0</v>
      </c>
      <c r="GX90" s="6">
        <f t="shared" si="166"/>
        <v>0</v>
      </c>
      <c r="GY90" s="6">
        <f t="shared" si="166"/>
        <v>0</v>
      </c>
      <c r="GZ90" s="6">
        <f t="shared" si="166"/>
        <v>0</v>
      </c>
      <c r="HA90" s="6">
        <f t="shared" si="166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67">SUM(JM79, -JM86)</f>
        <v>0</v>
      </c>
      <c r="JN90" s="6">
        <f t="shared" si="167"/>
        <v>0</v>
      </c>
      <c r="JO90" s="6">
        <f t="shared" si="167"/>
        <v>0</v>
      </c>
      <c r="JP90" s="6">
        <f t="shared" si="167"/>
        <v>0</v>
      </c>
      <c r="JQ90" s="6">
        <f t="shared" si="167"/>
        <v>0</v>
      </c>
      <c r="JR90" s="6">
        <f t="shared" si="167"/>
        <v>0</v>
      </c>
      <c r="JS90" s="6">
        <f t="shared" si="167"/>
        <v>0</v>
      </c>
    </row>
    <row r="91" spans="1:279" ht="15.7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122" t="s">
        <v>45</v>
      </c>
      <c r="FD91" s="168" t="s">
        <v>48</v>
      </c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208">
        <f>SUM(FC56, -FC58)</f>
        <v>0.18630000000000002</v>
      </c>
      <c r="FD92" s="120">
        <f>SUM(FD52, -FD56)</f>
        <v>0.18719999999999998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188" t="s">
        <v>53</v>
      </c>
      <c r="FD93" s="188" t="s">
        <v>53</v>
      </c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68">SUM(BU54, -BU56)</f>
        <v>0.1968</v>
      </c>
      <c r="BV94" s="146">
        <f t="shared" si="168"/>
        <v>0.19769999999999999</v>
      </c>
      <c r="BW94" s="120">
        <f t="shared" si="168"/>
        <v>0.17959999999999998</v>
      </c>
      <c r="BX94" s="179">
        <f t="shared" si="168"/>
        <v>0.1862</v>
      </c>
      <c r="BY94" s="224">
        <f t="shared" si="168"/>
        <v>0.19790000000000002</v>
      </c>
      <c r="BZ94" s="15">
        <f t="shared" si="168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69">SUM(DC54, -DC56)</f>
        <v>0.15679999999999999</v>
      </c>
      <c r="DD94" s="120">
        <f t="shared" si="169"/>
        <v>0.16189999999999999</v>
      </c>
      <c r="DE94" s="179">
        <f t="shared" si="169"/>
        <v>0.18730000000000002</v>
      </c>
      <c r="DF94" s="146">
        <f t="shared" si="169"/>
        <v>0.18480000000000002</v>
      </c>
      <c r="DG94" s="120">
        <f t="shared" si="169"/>
        <v>0.18049999999999999</v>
      </c>
      <c r="DH94" s="179">
        <f t="shared" si="169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208">
        <f>SUM(FC51, -FC54)</f>
        <v>0.17019999999999999</v>
      </c>
      <c r="FD94" s="208">
        <f>SUM(FD51, -FD54)</f>
        <v>0.17699999999999999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117" t="s">
        <v>49</v>
      </c>
      <c r="FD95" s="117" t="s">
        <v>49</v>
      </c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170">SUM(EC85, -EC92)</f>
        <v>0</v>
      </c>
      <c r="ED96" s="6">
        <f t="shared" si="170"/>
        <v>0</v>
      </c>
      <c r="EE96" s="6">
        <f t="shared" si="170"/>
        <v>0</v>
      </c>
      <c r="EF96" s="6">
        <f t="shared" si="170"/>
        <v>0</v>
      </c>
      <c r="EG96" s="6">
        <f t="shared" si="170"/>
        <v>0</v>
      </c>
      <c r="EH96" s="6">
        <f t="shared" si="170"/>
        <v>0</v>
      </c>
      <c r="EI96" s="6">
        <f t="shared" si="170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120">
        <f>SUM(FC53, -FC56)</f>
        <v>0.15029999999999999</v>
      </c>
      <c r="FD96" s="120">
        <f>SUM(FD53, -FD56)</f>
        <v>0.14710000000000001</v>
      </c>
      <c r="FE96" s="6">
        <f>SUM(FE85, -FE92)</f>
        <v>0</v>
      </c>
      <c r="FF96" s="6">
        <f>SUM(FF85, -FF92)</f>
        <v>0</v>
      </c>
      <c r="FG96" s="6">
        <f>SUM(FG85, -FG92)</f>
        <v>0</v>
      </c>
      <c r="FH96" s="6">
        <f>SUM(FH85, -FH92)</f>
        <v>0</v>
      </c>
      <c r="FI96" s="6">
        <f>SUM(FI85, -FI92,)</f>
        <v>0</v>
      </c>
      <c r="FJ96" s="6">
        <f>SUM(FJ85, -FJ92,)</f>
        <v>0</v>
      </c>
      <c r="FK96" s="6">
        <f>SUM(FK85, -FK92)</f>
        <v>0</v>
      </c>
      <c r="FL96" s="6">
        <f>SUM(FL85, -FL92)</f>
        <v>0</v>
      </c>
      <c r="FM96" s="6">
        <f>SUM(FM85, -FM92)</f>
        <v>0</v>
      </c>
      <c r="FN96" s="6">
        <f>SUM(FN85, -FN92)</f>
        <v>0</v>
      </c>
      <c r="FO96" s="6">
        <f>SUM(FO85, -FO92,)</f>
        <v>0</v>
      </c>
      <c r="FP96" s="6">
        <f>SUM(FP85, -FP92,)</f>
        <v>0</v>
      </c>
      <c r="FQ96" s="6">
        <f>SUM(FQ85, -FQ92)</f>
        <v>0</v>
      </c>
      <c r="FR96" s="6">
        <f>SUM(FR85, -FR92)</f>
        <v>0</v>
      </c>
      <c r="FS96" s="6">
        <f>SUM(FS85, -FS92)</f>
        <v>0</v>
      </c>
      <c r="FT96" s="6">
        <f>SUM(FT85, -FT92)</f>
        <v>0</v>
      </c>
      <c r="FU96" s="6">
        <f>SUM(FU85, -FU92,)</f>
        <v>0</v>
      </c>
      <c r="FV96" s="6">
        <f>SUM(FV85, -FV92,)</f>
        <v>0</v>
      </c>
      <c r="FW96" s="6">
        <f>SUM(FW85, -FW92)</f>
        <v>0</v>
      </c>
      <c r="FX96" s="6">
        <f>SUM(FX85, -FX92)</f>
        <v>0</v>
      </c>
      <c r="FY96" s="6">
        <f>SUM(FY85, -FY92)</f>
        <v>0</v>
      </c>
      <c r="FZ96" s="6">
        <f>SUM(FZ85, -FZ92)</f>
        <v>0</v>
      </c>
      <c r="GA96" s="6">
        <f>SUM(GA85, -GA92,)</f>
        <v>0</v>
      </c>
      <c r="GB96" s="6">
        <f>SUM(GB85, -GB92,)</f>
        <v>0</v>
      </c>
      <c r="GC96" s="6">
        <f>SUM(GC85, -GC92)</f>
        <v>0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171">SUM(GU85, -GU92)</f>
        <v>0</v>
      </c>
      <c r="GV96" s="6">
        <f t="shared" si="171"/>
        <v>0</v>
      </c>
      <c r="GW96" s="6">
        <f t="shared" si="171"/>
        <v>0</v>
      </c>
      <c r="GX96" s="6">
        <f t="shared" si="171"/>
        <v>0</v>
      </c>
      <c r="GY96" s="6">
        <f t="shared" si="171"/>
        <v>0</v>
      </c>
      <c r="GZ96" s="6">
        <f t="shared" si="171"/>
        <v>0</v>
      </c>
      <c r="HA96" s="6">
        <f t="shared" si="171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172">SUM(JM85, -JM92)</f>
        <v>0</v>
      </c>
      <c r="JN96" s="6">
        <f t="shared" si="172"/>
        <v>0</v>
      </c>
      <c r="JO96" s="6">
        <f t="shared" si="172"/>
        <v>0</v>
      </c>
      <c r="JP96" s="6">
        <f t="shared" si="172"/>
        <v>0</v>
      </c>
      <c r="JQ96" s="6">
        <f t="shared" si="172"/>
        <v>0</v>
      </c>
      <c r="JR96" s="6">
        <f t="shared" si="172"/>
        <v>0</v>
      </c>
      <c r="JS96" s="6">
        <f t="shared" si="172"/>
        <v>0</v>
      </c>
    </row>
    <row r="97" spans="1:279" ht="15.7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188" t="s">
        <v>55</v>
      </c>
      <c r="FD97" s="188" t="s">
        <v>55</v>
      </c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173">SUM(ES56, -ES57)</f>
        <v>0.1905</v>
      </c>
      <c r="ET98" s="166">
        <f t="shared" si="173"/>
        <v>0.1933</v>
      </c>
      <c r="EU98" s="208">
        <f t="shared" si="173"/>
        <v>0.19350000000000001</v>
      </c>
      <c r="EV98" s="187">
        <f t="shared" si="173"/>
        <v>0.1973</v>
      </c>
      <c r="EW98" s="166">
        <f t="shared" si="173"/>
        <v>0.1961</v>
      </c>
      <c r="EX98" s="247">
        <f t="shared" si="173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118">
        <f>SUM(FC51, -FC53)</f>
        <v>0.13419999999999999</v>
      </c>
      <c r="FD98" s="118">
        <f>SUM(FD51, -FD53)</f>
        <v>0.14560000000000001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122" t="s">
        <v>46</v>
      </c>
      <c r="FD99" s="122" t="s">
        <v>46</v>
      </c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174">SUM(BS56, -BS58)</f>
        <v>0.1308</v>
      </c>
      <c r="BT100" s="116">
        <f t="shared" si="174"/>
        <v>0.11999999999999998</v>
      </c>
      <c r="BU100" s="178">
        <f t="shared" si="174"/>
        <v>0.13389999999999999</v>
      </c>
      <c r="BV100" s="148">
        <f t="shared" si="174"/>
        <v>0.14529999999999998</v>
      </c>
      <c r="BW100" s="118">
        <f t="shared" si="174"/>
        <v>0.15360000000000001</v>
      </c>
      <c r="BX100" s="178">
        <f t="shared" si="174"/>
        <v>0.15440000000000001</v>
      </c>
      <c r="BY100" s="225">
        <f t="shared" si="174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175">SUM(EM52, -EM56)</f>
        <v>0.1613</v>
      </c>
      <c r="EN100" s="146">
        <f t="shared" si="175"/>
        <v>0.16400000000000001</v>
      </c>
      <c r="EO100" s="120">
        <f t="shared" si="175"/>
        <v>0.16200000000000001</v>
      </c>
      <c r="EP100" s="179">
        <f t="shared" si="175"/>
        <v>0.1633</v>
      </c>
      <c r="EQ100" s="146">
        <f t="shared" si="175"/>
        <v>0.1545</v>
      </c>
      <c r="ER100" s="120">
        <f t="shared" si="175"/>
        <v>0.14460000000000001</v>
      </c>
      <c r="ES100" s="179">
        <f t="shared" si="175"/>
        <v>0.1545</v>
      </c>
      <c r="ET100" s="146">
        <f t="shared" si="175"/>
        <v>0.15029999999999999</v>
      </c>
      <c r="EU100" s="120">
        <f t="shared" si="175"/>
        <v>0.13469999999999999</v>
      </c>
      <c r="EV100" s="179">
        <f t="shared" si="175"/>
        <v>0.10389999999999999</v>
      </c>
      <c r="EW100" s="146">
        <f t="shared" si="175"/>
        <v>0.11760000000000001</v>
      </c>
      <c r="EX100" s="120">
        <f t="shared" si="175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247">
        <f>SUM(FC56, -FC57)</f>
        <v>0.13009999999999999</v>
      </c>
      <c r="FD100" s="247">
        <f>SUM(FD56, -FD57)</f>
        <v>0.13390000000000002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168" t="s">
        <v>41</v>
      </c>
      <c r="FD101" s="168" t="s">
        <v>41</v>
      </c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176">SUM(BL57, -BL58)</f>
        <v>0.11630000000000001</v>
      </c>
      <c r="BM102" s="116">
        <f t="shared" si="176"/>
        <v>0.11269999999999999</v>
      </c>
      <c r="BN102" s="176">
        <f t="shared" si="176"/>
        <v>0.11739999999999999</v>
      </c>
      <c r="BO102" s="118">
        <f t="shared" si="176"/>
        <v>0.1109</v>
      </c>
      <c r="BP102" s="118">
        <f t="shared" si="176"/>
        <v>0.11410000000000001</v>
      </c>
      <c r="BQ102" s="118">
        <f t="shared" si="176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177">SUM(EC91, -EC98)</f>
        <v>0</v>
      </c>
      <c r="ED102" s="6">
        <f t="shared" si="177"/>
        <v>0</v>
      </c>
      <c r="EE102" s="6">
        <f t="shared" si="177"/>
        <v>0</v>
      </c>
      <c r="EF102" s="6">
        <f t="shared" si="177"/>
        <v>0</v>
      </c>
      <c r="EG102" s="6">
        <f t="shared" si="177"/>
        <v>0</v>
      </c>
      <c r="EH102" s="6">
        <f t="shared" si="177"/>
        <v>0</v>
      </c>
      <c r="EI102" s="6">
        <f t="shared" si="177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178">SUM(ER53, -ER56)</f>
        <v>0.11599999999999999</v>
      </c>
      <c r="ES102" s="179">
        <f t="shared" si="178"/>
        <v>0.13800000000000001</v>
      </c>
      <c r="ET102" s="146">
        <f t="shared" si="178"/>
        <v>0.1168</v>
      </c>
      <c r="EU102" s="120">
        <f t="shared" si="178"/>
        <v>0.11699999999999999</v>
      </c>
      <c r="EV102" s="179">
        <f t="shared" si="178"/>
        <v>0.1008</v>
      </c>
      <c r="EW102" s="146">
        <f t="shared" si="178"/>
        <v>0.10050000000000001</v>
      </c>
      <c r="EX102" s="120">
        <f t="shared" si="178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120">
        <f>SUM(FC52, -FC55)</f>
        <v>0.1207</v>
      </c>
      <c r="FD102" s="120">
        <f>SUM(FD52, -FD55)</f>
        <v>0.12059999999999998</v>
      </c>
      <c r="FE102" s="6">
        <f>SUM(FE91, -FE98)</f>
        <v>0</v>
      </c>
      <c r="FF102" s="6">
        <f>SUM(FF91, -FF98)</f>
        <v>0</v>
      </c>
      <c r="FG102" s="6">
        <f>SUM(FG91, -FG98)</f>
        <v>0</v>
      </c>
      <c r="FH102" s="6">
        <f>SUM(FH91, -FH98)</f>
        <v>0</v>
      </c>
      <c r="FI102" s="6">
        <f>SUM(FI91, -FI98,)</f>
        <v>0</v>
      </c>
      <c r="FJ102" s="6">
        <f>SUM(FJ91, -FJ98,)</f>
        <v>0</v>
      </c>
      <c r="FK102" s="6">
        <f>SUM(FK91, -FK98)</f>
        <v>0</v>
      </c>
      <c r="FL102" s="6">
        <f>SUM(FL91, -FL98)</f>
        <v>0</v>
      </c>
      <c r="FM102" s="6">
        <f>SUM(FM91, -FM98)</f>
        <v>0</v>
      </c>
      <c r="FN102" s="6">
        <f>SUM(FN91, -FN98)</f>
        <v>0</v>
      </c>
      <c r="FO102" s="6">
        <f>SUM(FO91, -FO98,)</f>
        <v>0</v>
      </c>
      <c r="FP102" s="6">
        <f>SUM(FP91, -FP98,)</f>
        <v>0</v>
      </c>
      <c r="FQ102" s="6">
        <f>SUM(FQ91, -FQ98)</f>
        <v>0</v>
      </c>
      <c r="FR102" s="6">
        <f>SUM(FR91, -FR98)</f>
        <v>0</v>
      </c>
      <c r="FS102" s="6">
        <f>SUM(FS91, -FS98)</f>
        <v>0</v>
      </c>
      <c r="FT102" s="6">
        <f>SUM(FT91, -FT98)</f>
        <v>0</v>
      </c>
      <c r="FU102" s="6">
        <f>SUM(FU91, -FU98,)</f>
        <v>0</v>
      </c>
      <c r="FV102" s="6">
        <f>SUM(FV91, -FV98,)</f>
        <v>0</v>
      </c>
      <c r="FW102" s="6">
        <f>SUM(FW91, -FW98)</f>
        <v>0</v>
      </c>
      <c r="FX102" s="6">
        <f>SUM(FX91, -FX98)</f>
        <v>0</v>
      </c>
      <c r="FY102" s="6">
        <f>SUM(FY91, -FY98)</f>
        <v>0</v>
      </c>
      <c r="FZ102" s="6">
        <f>SUM(FZ91, -FZ98)</f>
        <v>0</v>
      </c>
      <c r="GA102" s="6">
        <f>SUM(GA91, -GA98,)</f>
        <v>0</v>
      </c>
      <c r="GB102" s="6">
        <f>SUM(GB91, -GB98,)</f>
        <v>0</v>
      </c>
      <c r="GC102" s="6">
        <f>SUM(GC91, -GC98)</f>
        <v>0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179">SUM(GU91, -GU98)</f>
        <v>0</v>
      </c>
      <c r="GV102" s="6">
        <f t="shared" si="179"/>
        <v>0</v>
      </c>
      <c r="GW102" s="6">
        <f t="shared" si="179"/>
        <v>0</v>
      </c>
      <c r="GX102" s="6">
        <f t="shared" si="179"/>
        <v>0</v>
      </c>
      <c r="GY102" s="6">
        <f t="shared" si="179"/>
        <v>0</v>
      </c>
      <c r="GZ102" s="6">
        <f t="shared" si="179"/>
        <v>0</v>
      </c>
      <c r="HA102" s="6">
        <f t="shared" si="179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180">SUM(JM91, -JM98)</f>
        <v>0</v>
      </c>
      <c r="JN102" s="6">
        <f t="shared" si="180"/>
        <v>0</v>
      </c>
      <c r="JO102" s="6">
        <f t="shared" si="180"/>
        <v>0</v>
      </c>
      <c r="JP102" s="6">
        <f t="shared" si="180"/>
        <v>0</v>
      </c>
      <c r="JQ102" s="6">
        <f t="shared" si="180"/>
        <v>0</v>
      </c>
      <c r="JR102" s="6">
        <f t="shared" si="180"/>
        <v>0</v>
      </c>
      <c r="JS102" s="6">
        <f t="shared" si="180"/>
        <v>0</v>
      </c>
    </row>
    <row r="103" spans="1:279" ht="15.7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123" t="s">
        <v>47</v>
      </c>
      <c r="FD103" s="123" t="s">
        <v>47</v>
      </c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181">SUM(BE56, -BE58)</f>
        <v>0.1037</v>
      </c>
      <c r="BF104" s="166">
        <f t="shared" si="181"/>
        <v>0.1012</v>
      </c>
      <c r="BG104" s="208">
        <f t="shared" si="181"/>
        <v>0.10639999999999999</v>
      </c>
      <c r="BH104" s="178">
        <f t="shared" si="181"/>
        <v>0.1026</v>
      </c>
      <c r="BI104" s="148">
        <f t="shared" si="181"/>
        <v>0.10390000000000001</v>
      </c>
      <c r="BJ104" s="118">
        <f t="shared" si="181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182">SUM(ER52, -ER55)</f>
        <v>0.1143</v>
      </c>
      <c r="ES104" s="179">
        <f t="shared" si="182"/>
        <v>0.12440000000000001</v>
      </c>
      <c r="ET104" s="146">
        <f t="shared" si="182"/>
        <v>0.1167</v>
      </c>
      <c r="EU104" s="120">
        <f t="shared" si="182"/>
        <v>0.10249999999999999</v>
      </c>
      <c r="EV104" s="179">
        <f t="shared" si="182"/>
        <v>7.46E-2</v>
      </c>
      <c r="EW104" s="146">
        <f t="shared" si="182"/>
        <v>9.0200000000000002E-2</v>
      </c>
      <c r="EX104" s="120">
        <f t="shared" si="182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120">
        <f>SUM(FC54, -FC56)</f>
        <v>0.1143</v>
      </c>
      <c r="FD104" s="120">
        <f>SUM(FD54, -FD56)</f>
        <v>0.1157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260" t="s">
        <v>54</v>
      </c>
      <c r="FD105" s="260" t="s">
        <v>54</v>
      </c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120">
        <f>SUM(FC51, -FC52)</f>
        <v>9.4099999999999989E-2</v>
      </c>
      <c r="FD106" s="120">
        <f>SUM(FD51, -FD52)</f>
        <v>0.10550000000000001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117" t="s">
        <v>42</v>
      </c>
      <c r="FD107" s="117" t="s">
        <v>42</v>
      </c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183">SUM(EC97, -EC104)</f>
        <v>0</v>
      </c>
      <c r="ED108" s="6">
        <f t="shared" si="183"/>
        <v>0</v>
      </c>
      <c r="EE108" s="6">
        <f t="shared" si="183"/>
        <v>0</v>
      </c>
      <c r="EF108" s="6">
        <f t="shared" si="183"/>
        <v>0</v>
      </c>
      <c r="EG108" s="6">
        <f t="shared" si="183"/>
        <v>0</v>
      </c>
      <c r="EH108" s="6">
        <f t="shared" si="183"/>
        <v>0</v>
      </c>
      <c r="EI108" s="6">
        <f t="shared" si="183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>SUM(FB53, -FB55)</f>
        <v>8.5100000000000009E-2</v>
      </c>
      <c r="FC108" s="120">
        <f>SUM(FC53, -FC55)</f>
        <v>8.0600000000000005E-2</v>
      </c>
      <c r="FD108" s="120">
        <f>SUM(FD53, -FD55)</f>
        <v>8.0499999999999988E-2</v>
      </c>
      <c r="FE108" s="6">
        <f>SUM(FE97, -FE104)</f>
        <v>0</v>
      </c>
      <c r="FF108" s="6">
        <f>SUM(FF97, -FF104)</f>
        <v>0</v>
      </c>
      <c r="FG108" s="6">
        <f>SUM(FG97, -FG104)</f>
        <v>0</v>
      </c>
      <c r="FH108" s="6">
        <f>SUM(FH97, -FH104)</f>
        <v>0</v>
      </c>
      <c r="FI108" s="6">
        <f>SUM(FI97, -FI104,)</f>
        <v>0</v>
      </c>
      <c r="FJ108" s="6">
        <f>SUM(FJ97, -FJ104,)</f>
        <v>0</v>
      </c>
      <c r="FK108" s="6">
        <f>SUM(FK97, -FK104)</f>
        <v>0</v>
      </c>
      <c r="FL108" s="6">
        <f>SUM(FL97, -FL104)</f>
        <v>0</v>
      </c>
      <c r="FM108" s="6">
        <f>SUM(FM97, -FM104)</f>
        <v>0</v>
      </c>
      <c r="FN108" s="6">
        <f>SUM(FN97, -FN104)</f>
        <v>0</v>
      </c>
      <c r="FO108" s="6">
        <f>SUM(FO97, -FO104,)</f>
        <v>0</v>
      </c>
      <c r="FP108" s="6">
        <f>SUM(FP97, -FP104,)</f>
        <v>0</v>
      </c>
      <c r="FQ108" s="6">
        <f>SUM(FQ97, -FQ104)</f>
        <v>0</v>
      </c>
      <c r="FR108" s="6">
        <f>SUM(FR97, -FR104)</f>
        <v>0</v>
      </c>
      <c r="FS108" s="6">
        <f>SUM(FS97, -FS104)</f>
        <v>0</v>
      </c>
      <c r="FT108" s="6">
        <f>SUM(FT97, -FT104)</f>
        <v>0</v>
      </c>
      <c r="FU108" s="6">
        <f>SUM(FU97, -FU104,)</f>
        <v>0</v>
      </c>
      <c r="FV108" s="6">
        <f>SUM(FV97, -FV104,)</f>
        <v>0</v>
      </c>
      <c r="FW108" s="6">
        <f>SUM(FW97, -FW104)</f>
        <v>0</v>
      </c>
      <c r="FX108" s="6">
        <f>SUM(FX97, -FX104)</f>
        <v>0</v>
      </c>
      <c r="FY108" s="6">
        <f>SUM(FY97, -FY104)</f>
        <v>0</v>
      </c>
      <c r="FZ108" s="6">
        <f>SUM(FZ97, -FZ104)</f>
        <v>0</v>
      </c>
      <c r="GA108" s="6">
        <f>SUM(GA97, -GA104,)</f>
        <v>0</v>
      </c>
      <c r="GB108" s="6">
        <f>SUM(GB97, -GB104,)</f>
        <v>0</v>
      </c>
      <c r="GC108" s="6">
        <f>SUM(GC97, -GC104)</f>
        <v>0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184">SUM(GU97, -GU104)</f>
        <v>0</v>
      </c>
      <c r="GV108" s="6">
        <f t="shared" si="184"/>
        <v>0</v>
      </c>
      <c r="GW108" s="6">
        <f t="shared" si="184"/>
        <v>0</v>
      </c>
      <c r="GX108" s="6">
        <f t="shared" si="184"/>
        <v>0</v>
      </c>
      <c r="GY108" s="6">
        <f t="shared" si="184"/>
        <v>0</v>
      </c>
      <c r="GZ108" s="6">
        <f t="shared" si="184"/>
        <v>0</v>
      </c>
      <c r="HA108" s="6">
        <f t="shared" si="184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185">SUM(JM97, -JM104)</f>
        <v>0</v>
      </c>
      <c r="JN108" s="6">
        <f t="shared" si="185"/>
        <v>0</v>
      </c>
      <c r="JO108" s="6">
        <f t="shared" si="185"/>
        <v>0</v>
      </c>
      <c r="JP108" s="6">
        <f t="shared" si="185"/>
        <v>0</v>
      </c>
      <c r="JQ108" s="6">
        <f t="shared" si="185"/>
        <v>0</v>
      </c>
      <c r="JR108" s="6">
        <f t="shared" si="185"/>
        <v>0</v>
      </c>
      <c r="JS108" s="6">
        <f t="shared" si="185"/>
        <v>0</v>
      </c>
    </row>
    <row r="109" spans="1:279" ht="15.7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168" t="s">
        <v>64</v>
      </c>
      <c r="FD109" s="168" t="s">
        <v>64</v>
      </c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186">SUM(CX51, -CX53)</f>
        <v>7.51E-2</v>
      </c>
      <c r="CY110" s="179">
        <f t="shared" si="186"/>
        <v>6.6400000000000015E-2</v>
      </c>
      <c r="CZ110" s="148">
        <f t="shared" si="186"/>
        <v>5.7499999999999996E-2</v>
      </c>
      <c r="DA110" s="118">
        <f t="shared" si="186"/>
        <v>4.3099999999999986E-2</v>
      </c>
      <c r="DB110" s="176">
        <f t="shared" si="186"/>
        <v>5.4799999999999988E-2</v>
      </c>
      <c r="DC110" s="144">
        <f t="shared" si="186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187">SUM(EN54, -EN55)</f>
        <v>8.5300000000000001E-2</v>
      </c>
      <c r="EO110" s="120">
        <f t="shared" si="187"/>
        <v>9.2700000000000005E-2</v>
      </c>
      <c r="EP110" s="179">
        <f t="shared" si="187"/>
        <v>9.9199999999999997E-2</v>
      </c>
      <c r="EQ110" s="146">
        <f t="shared" si="187"/>
        <v>8.1199999999999994E-2</v>
      </c>
      <c r="ER110" s="120">
        <f t="shared" si="187"/>
        <v>6.25E-2</v>
      </c>
      <c r="ES110" s="179">
        <f t="shared" si="187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120">
        <f>SUM(FC52, -FC54)</f>
        <v>7.6100000000000001E-2</v>
      </c>
      <c r="FD110" s="120">
        <f>SUM(FD52, -FD54)</f>
        <v>7.1499999999999994E-2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119" t="s">
        <v>36</v>
      </c>
      <c r="FD111" s="119" t="s">
        <v>36</v>
      </c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116">
        <f>SUM(FC55, -FC56)</f>
        <v>6.9699999999999998E-2</v>
      </c>
      <c r="FD112" s="116">
        <f>SUM(FD55, -FD56)</f>
        <v>6.6600000000000006E-2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114" t="s">
        <v>57</v>
      </c>
      <c r="FD113" s="114" t="s">
        <v>57</v>
      </c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188">SUM(BE55, -BE57)</f>
        <v>4.1400000000000006E-2</v>
      </c>
      <c r="BF114" s="144">
        <f t="shared" si="188"/>
        <v>3.209999999999999E-2</v>
      </c>
      <c r="BG114" s="116">
        <f t="shared" si="188"/>
        <v>3.8699999999999998E-2</v>
      </c>
      <c r="BH114" s="273">
        <f t="shared" si="188"/>
        <v>3.3799999999999997E-2</v>
      </c>
      <c r="BI114" s="246">
        <f t="shared" si="188"/>
        <v>3.5799999999999998E-2</v>
      </c>
      <c r="BJ114" s="247">
        <f t="shared" si="188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189">SUM(DF57, -DF58)</f>
        <v>3.1200000000000006E-2</v>
      </c>
      <c r="DG114" s="116">
        <f t="shared" si="189"/>
        <v>3.4299999999999997E-2</v>
      </c>
      <c r="DH114" s="176">
        <f t="shared" si="189"/>
        <v>2.9399999999999982E-2</v>
      </c>
      <c r="DI114" s="144">
        <f t="shared" si="189"/>
        <v>3.8200000000000012E-2</v>
      </c>
      <c r="DJ114" s="116">
        <f t="shared" si="189"/>
        <v>3.7900000000000017E-2</v>
      </c>
      <c r="DK114" s="176">
        <f t="shared" si="189"/>
        <v>4.4700000000000017E-2</v>
      </c>
      <c r="DL114" s="116">
        <f t="shared" si="189"/>
        <v>3.8000000000000006E-2</v>
      </c>
      <c r="DM114" s="116">
        <f t="shared" si="189"/>
        <v>3.4100000000000019E-2</v>
      </c>
      <c r="DN114" s="335">
        <f t="shared" si="189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116">
        <f>SUM(FC57, -FC58)</f>
        <v>5.62E-2</v>
      </c>
      <c r="FD114" s="116">
        <f>SUM(FD57, -FD58)</f>
        <v>6.0699999999999976E-2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123" t="s">
        <v>40</v>
      </c>
      <c r="FD115" s="123" t="s">
        <v>40</v>
      </c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190">SUM(EC105, -EC112)</f>
        <v>0</v>
      </c>
      <c r="ED116" s="6">
        <f t="shared" si="190"/>
        <v>0</v>
      </c>
      <c r="EE116" s="6">
        <f t="shared" si="190"/>
        <v>0</v>
      </c>
      <c r="EF116" s="6">
        <f t="shared" si="190"/>
        <v>0</v>
      </c>
      <c r="EG116" s="6">
        <f t="shared" si="190"/>
        <v>0</v>
      </c>
      <c r="EH116" s="6">
        <f t="shared" si="190"/>
        <v>0</v>
      </c>
      <c r="EI116" s="6">
        <f t="shared" si="190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120">
        <f>SUM(FC54, -FC55)</f>
        <v>4.4600000000000001E-2</v>
      </c>
      <c r="FD116" s="120">
        <f>SUM(FD54, -FD55)</f>
        <v>4.9099999999999998E-2</v>
      </c>
      <c r="FE116" s="6">
        <f>SUM(FE105, -FE112)</f>
        <v>0</v>
      </c>
      <c r="FF116" s="6">
        <f>SUM(FF105, -FF112)</f>
        <v>0</v>
      </c>
      <c r="FG116" s="6">
        <f>SUM(FG105, -FG112)</f>
        <v>0</v>
      </c>
      <c r="FH116" s="6">
        <f>SUM(FH105, -FH112)</f>
        <v>0</v>
      </c>
      <c r="FI116" s="6">
        <f>SUM(FI105, -FI112,)</f>
        <v>0</v>
      </c>
      <c r="FJ116" s="6">
        <f>SUM(FJ105, -FJ112,)</f>
        <v>0</v>
      </c>
      <c r="FK116" s="6">
        <f>SUM(FK105, -FK112)</f>
        <v>0</v>
      </c>
      <c r="FL116" s="6">
        <f>SUM(FL105, -FL112)</f>
        <v>0</v>
      </c>
      <c r="FM116" s="6">
        <f>SUM(FM105, -FM112)</f>
        <v>0</v>
      </c>
      <c r="FN116" s="6">
        <f>SUM(FN105, -FN112)</f>
        <v>0</v>
      </c>
      <c r="FO116" s="6">
        <f>SUM(FO105, -FO112,)</f>
        <v>0</v>
      </c>
      <c r="FP116" s="6">
        <f>SUM(FP105, -FP112,)</f>
        <v>0</v>
      </c>
      <c r="FQ116" s="6">
        <f>SUM(FQ105, -FQ112)</f>
        <v>0</v>
      </c>
      <c r="FR116" s="6">
        <f>SUM(FR105, -FR112)</f>
        <v>0</v>
      </c>
      <c r="FS116" s="6">
        <f>SUM(FS105, -FS112)</f>
        <v>0</v>
      </c>
      <c r="FT116" s="6">
        <f>SUM(FT105, -FT112)</f>
        <v>0</v>
      </c>
      <c r="FU116" s="6">
        <f>SUM(FU105, -FU112,)</f>
        <v>0</v>
      </c>
      <c r="FV116" s="6">
        <f>SUM(FV105, -FV112,)</f>
        <v>0</v>
      </c>
      <c r="FW116" s="6">
        <f>SUM(FW105, -FW112)</f>
        <v>0</v>
      </c>
      <c r="FX116" s="6">
        <f>SUM(FX105, -FX112)</f>
        <v>0</v>
      </c>
      <c r="FY116" s="6">
        <f>SUM(FY105, -FY112)</f>
        <v>0</v>
      </c>
      <c r="FZ116" s="6">
        <f>SUM(FZ105, -FZ112)</f>
        <v>0</v>
      </c>
      <c r="GA116" s="6">
        <f>SUM(GA105, -GA112,)</f>
        <v>0</v>
      </c>
      <c r="GB116" s="6">
        <f>SUM(GB105, -GB112,)</f>
        <v>0</v>
      </c>
      <c r="GC116" s="6">
        <f>SUM(GC105, -GC112)</f>
        <v>0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191">SUM(GU105, -GU112)</f>
        <v>0</v>
      </c>
      <c r="GV116" s="6">
        <f t="shared" si="191"/>
        <v>0</v>
      </c>
      <c r="GW116" s="6">
        <f t="shared" si="191"/>
        <v>0</v>
      </c>
      <c r="GX116" s="6">
        <f t="shared" si="191"/>
        <v>0</v>
      </c>
      <c r="GY116" s="6">
        <f t="shared" si="191"/>
        <v>0</v>
      </c>
      <c r="GZ116" s="6">
        <f t="shared" si="191"/>
        <v>0</v>
      </c>
      <c r="HA116" s="6">
        <f t="shared" si="191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192">SUM(JM105, -JM112)</f>
        <v>0</v>
      </c>
      <c r="JN116" s="6">
        <f t="shared" si="192"/>
        <v>0</v>
      </c>
      <c r="JO116" s="6">
        <f t="shared" si="192"/>
        <v>0</v>
      </c>
      <c r="JP116" s="6">
        <f t="shared" si="192"/>
        <v>0</v>
      </c>
      <c r="JQ116" s="6">
        <f t="shared" si="192"/>
        <v>0</v>
      </c>
      <c r="JR116" s="6">
        <f t="shared" si="192"/>
        <v>0</v>
      </c>
      <c r="JS116" s="6">
        <f t="shared" si="192"/>
        <v>0</v>
      </c>
    </row>
    <row r="117" spans="1:279" ht="15.7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168" t="s">
        <v>68</v>
      </c>
      <c r="FD117" s="168" t="s">
        <v>68</v>
      </c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116">
        <f>SUM(FC52, -FC53)</f>
        <v>4.0099999999999997E-2</v>
      </c>
      <c r="FD118" s="116">
        <f>SUM(FD52, -FD53)</f>
        <v>4.0099999999999997E-2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117" t="s">
        <v>65</v>
      </c>
      <c r="FD119" s="117" t="s">
        <v>65</v>
      </c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193">SUM(AM56, -AM57)</f>
        <v>1.6199999999999992E-2</v>
      </c>
      <c r="AN120" s="246">
        <f t="shared" si="193"/>
        <v>1.1999999999999927E-3</v>
      </c>
      <c r="AO120" s="247">
        <f t="shared" si="193"/>
        <v>1.1200000000000002E-2</v>
      </c>
      <c r="AP120" s="273">
        <f t="shared" si="193"/>
        <v>5.3999999999999881E-3</v>
      </c>
      <c r="AQ120" s="246">
        <f t="shared" si="193"/>
        <v>8.3000000000000018E-3</v>
      </c>
      <c r="AR120" s="247">
        <f t="shared" si="193"/>
        <v>1.1000000000000038E-3</v>
      </c>
      <c r="AS120" s="273">
        <f t="shared" si="193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194">SUM(CR53, -CR54)</f>
        <v>6.6999999999999976E-3</v>
      </c>
      <c r="CS120" s="178">
        <f t="shared" si="194"/>
        <v>9.099999999999997E-3</v>
      </c>
      <c r="CT120" s="166">
        <f t="shared" si="194"/>
        <v>3.4000000000000002E-3</v>
      </c>
      <c r="CU120" s="208">
        <f t="shared" si="194"/>
        <v>1.0500000000000009E-2</v>
      </c>
      <c r="CV120" s="187">
        <f t="shared" si="194"/>
        <v>1.2800000000000006E-2</v>
      </c>
      <c r="CW120" s="166">
        <f t="shared" si="194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120">
        <f>SUM(FC53, -FC54)</f>
        <v>3.6000000000000004E-2</v>
      </c>
      <c r="FD120" s="120">
        <f>SUM(FD53, -FD54)</f>
        <v>3.1399999999999997E-2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M124" s="7">
        <v>2.29E-2</v>
      </c>
      <c r="EN124" s="15"/>
      <c r="EO124" s="15"/>
      <c r="EP124" s="35">
        <v>4.3099999999999999E-2</v>
      </c>
      <c r="EQ124" s="7">
        <v>3.6799999999999999E-2</v>
      </c>
      <c r="ER124" s="7">
        <v>5.5300000000000002E-2</v>
      </c>
      <c r="ES124" s="7">
        <v>8.1799999999999998E-2</v>
      </c>
      <c r="ET124" s="35">
        <v>7.0599999999999996E-2</v>
      </c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16">
        <v>1.8700000000000001E-2</v>
      </c>
      <c r="EN125" s="6" t="s">
        <v>62</v>
      </c>
      <c r="EO125" s="6"/>
      <c r="EP125" s="31">
        <v>2.0299999999999999E-2</v>
      </c>
      <c r="EQ125" s="35">
        <v>3.4799999999999998E-2</v>
      </c>
      <c r="ER125" s="48">
        <v>2.1399999999999999E-2</v>
      </c>
      <c r="ES125" s="48">
        <v>6.08E-2</v>
      </c>
      <c r="ET125" s="48">
        <v>6.7199999999999996E-2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K126" t="s">
        <v>62</v>
      </c>
      <c r="EL126" t="s">
        <v>62</v>
      </c>
      <c r="EM126" s="92">
        <v>1.5299999999999999E-2</v>
      </c>
      <c r="EO126" s="6"/>
      <c r="EP126" s="7">
        <v>1.8700000000000001E-2</v>
      </c>
      <c r="EQ126" s="31">
        <v>2.8799999999999999E-2</v>
      </c>
      <c r="ER126" s="35">
        <v>0.02</v>
      </c>
      <c r="ES126" s="35">
        <v>3.0800000000000001E-2</v>
      </c>
      <c r="ET126" s="7">
        <v>6.2E-2</v>
      </c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35">
        <v>1.2699999999999999E-2</v>
      </c>
      <c r="EN127" s="6" t="s">
        <v>62</v>
      </c>
      <c r="EO127" s="6"/>
      <c r="EP127" s="92">
        <v>1.32E-2</v>
      </c>
      <c r="EQ127" s="22">
        <v>-1.1000000000000001E-3</v>
      </c>
      <c r="ER127" s="16">
        <v>1.6E-2</v>
      </c>
      <c r="ES127" s="31">
        <v>-4.7000000000000002E-3</v>
      </c>
      <c r="ET127" s="31">
        <v>1.04E-2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31">
        <v>7.0000000000000001E-3</v>
      </c>
      <c r="EN128" t="s">
        <v>62</v>
      </c>
      <c r="EO128" s="6"/>
      <c r="EP128" s="16">
        <v>1.4E-3</v>
      </c>
      <c r="EQ128" s="16">
        <v>-3.3E-3</v>
      </c>
      <c r="ER128" s="22">
        <v>1.2800000000000001E-2</v>
      </c>
      <c r="ES128" s="22">
        <v>-1.35E-2</v>
      </c>
      <c r="ET128" s="92">
        <v>-1.9E-2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K129" t="s">
        <v>62</v>
      </c>
      <c r="EM129" s="22">
        <v>-4.7999999999999996E-3</v>
      </c>
      <c r="EN129" s="6"/>
      <c r="EO129" s="6"/>
      <c r="EP129" s="48">
        <v>-1.32E-2</v>
      </c>
      <c r="EQ129" s="48">
        <v>-5.5999999999999999E-3</v>
      </c>
      <c r="ER129" s="92">
        <v>-6.9999999999999999E-4</v>
      </c>
      <c r="ES129" s="92">
        <v>-2.5600000000000001E-2</v>
      </c>
      <c r="ET129" s="16">
        <v>-2.5899999999999999E-2</v>
      </c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K130" t="s">
        <v>62</v>
      </c>
      <c r="EM130" s="48">
        <v>-1.7600000000000001E-2</v>
      </c>
      <c r="EN130" s="6"/>
      <c r="EO130" s="6"/>
      <c r="EP130" s="22">
        <v>-1.9800000000000002E-2</v>
      </c>
      <c r="EQ130" s="92">
        <v>-1.32E-2</v>
      </c>
      <c r="ER130" s="31">
        <v>-1.32E-2</v>
      </c>
      <c r="ES130" s="16">
        <v>-3.6600000000000001E-2</v>
      </c>
      <c r="ET130" s="22">
        <v>-7.3999999999999996E-2</v>
      </c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L131" t="s">
        <v>62</v>
      </c>
      <c r="EM131" s="41">
        <v>-5.4199999999999998E-2</v>
      </c>
      <c r="EN131" s="6" t="s">
        <v>62</v>
      </c>
      <c r="EO131" s="6"/>
      <c r="EP131" s="41">
        <v>-6.3700000000000007E-2</v>
      </c>
      <c r="EQ131" s="41">
        <v>-7.7200000000000005E-2</v>
      </c>
      <c r="ER131" s="41">
        <v>-0.1116</v>
      </c>
      <c r="ES131" s="41">
        <v>-9.2999999999999999E-2</v>
      </c>
      <c r="ET131" s="41">
        <v>-9.1300000000000006E-2</v>
      </c>
      <c r="EU131" s="6" t="s">
        <v>62</v>
      </c>
      <c r="EV131" s="10" t="s">
        <v>62</v>
      </c>
      <c r="EW131" s="10" t="s">
        <v>62</v>
      </c>
      <c r="EX131" s="10"/>
      <c r="EY131" s="10" t="s">
        <v>62</v>
      </c>
      <c r="EZ131" s="6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7" t="s">
        <v>77</v>
      </c>
      <c r="FC133" s="278"/>
      <c r="FD133" s="74">
        <v>43535</v>
      </c>
      <c r="FE133" s="75"/>
      <c r="FF133" s="73"/>
      <c r="FG133" s="74">
        <v>43536</v>
      </c>
      <c r="FH133" s="75"/>
      <c r="FI133" s="73"/>
      <c r="FJ133" s="74">
        <v>43537</v>
      </c>
      <c r="FK133" s="75"/>
      <c r="FL133" s="73"/>
      <c r="FM133" s="74">
        <v>43528</v>
      </c>
      <c r="FN133" s="75"/>
      <c r="FO133" s="73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26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04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11">
        <v>7.5300000000000006E-2</v>
      </c>
      <c r="FD136" s="35">
        <v>7.3599999999999999E-2</v>
      </c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05">
        <v>6.7599999999999993E-2</v>
      </c>
      <c r="FD137" s="48">
        <v>6.5299999999999997E-2</v>
      </c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07">
        <v>6.4500000000000002E-2</v>
      </c>
      <c r="FD138" s="7">
        <v>6.2899999999999998E-2</v>
      </c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10">
        <v>1.15E-2</v>
      </c>
      <c r="FD139" s="31">
        <v>1.44E-2</v>
      </c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09">
        <v>-1.52E-2</v>
      </c>
      <c r="FD140" s="16">
        <v>-1.37E-2</v>
      </c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08">
        <v>-2.0899999999999998E-2</v>
      </c>
      <c r="FD141" s="92">
        <v>-2.7699999999999999E-2</v>
      </c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12">
        <v>-8.9499999999999996E-2</v>
      </c>
      <c r="FD142" s="22">
        <v>-7.9799999999999996E-2</v>
      </c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06">
        <v>-9.3299999999999994E-2</v>
      </c>
      <c r="FD143" s="41">
        <v>-9.5000000000000001E-2</v>
      </c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11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5.7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17">
        <v>1.0699999999999999E-2</v>
      </c>
      <c r="FD145" s="209">
        <v>9.7000000000000003E-3</v>
      </c>
      <c r="HE145" t="s">
        <v>62</v>
      </c>
    </row>
    <row r="146" spans="71:279" ht="15.7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09">
        <v>-1.55E-2</v>
      </c>
      <c r="FD146" s="241">
        <v>-6.7999999999999996E-3</v>
      </c>
    </row>
    <row r="147" spans="71:279" ht="15.7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D147" t="s">
        <v>62</v>
      </c>
      <c r="HE147" t="s">
        <v>62</v>
      </c>
    </row>
    <row r="148" spans="71:279" ht="15.7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t="s">
        <v>62</v>
      </c>
      <c r="FD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57">
        <v>0.9133</v>
      </c>
      <c r="FD149" s="257">
        <v>0.91359999999999997</v>
      </c>
      <c r="FE149" s="191"/>
      <c r="FF149" s="50"/>
      <c r="FG149" s="50"/>
      <c r="FH149" s="191"/>
      <c r="FI149" s="50"/>
      <c r="FJ149" s="50"/>
      <c r="FK149" s="191"/>
      <c r="FL149" s="50"/>
      <c r="FM149" s="50"/>
      <c r="FN149" s="191"/>
      <c r="FO149" s="50"/>
      <c r="FP149" s="50"/>
      <c r="FQ149" s="191"/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168" t="s">
        <v>68</v>
      </c>
      <c r="FD150" s="168" t="s">
        <v>68</v>
      </c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195">SUM(BS136, -BS143)</f>
        <v>3.2199999999999999E-2</v>
      </c>
      <c r="BT151" s="120">
        <f t="shared" si="195"/>
        <v>4.6799999999999994E-2</v>
      </c>
      <c r="BU151" s="179">
        <f t="shared" si="195"/>
        <v>6.4299999999999996E-2</v>
      </c>
      <c r="BV151" s="146">
        <f t="shared" si="195"/>
        <v>8.9200000000000002E-2</v>
      </c>
      <c r="BW151" s="120">
        <f t="shared" si="195"/>
        <v>8.8700000000000001E-2</v>
      </c>
      <c r="BX151" s="179">
        <f t="shared" si="195"/>
        <v>8.77E-2</v>
      </c>
      <c r="BY151" s="224">
        <f t="shared" si="195"/>
        <v>8.2400000000000001E-2</v>
      </c>
      <c r="BZ151" s="15">
        <f t="shared" si="195"/>
        <v>9.1600000000000001E-2</v>
      </c>
      <c r="CA151" s="151">
        <f t="shared" si="195"/>
        <v>9.0400000000000008E-2</v>
      </c>
      <c r="CB151" s="146">
        <f t="shared" si="195"/>
        <v>0.15129999999999999</v>
      </c>
      <c r="CC151" s="120">
        <f t="shared" si="195"/>
        <v>0.15250000000000002</v>
      </c>
      <c r="CD151" s="179">
        <f t="shared" si="195"/>
        <v>0.184</v>
      </c>
      <c r="CE151" s="146">
        <f t="shared" si="195"/>
        <v>0.1986</v>
      </c>
      <c r="CF151" s="120">
        <f t="shared" si="195"/>
        <v>0.18729999999999999</v>
      </c>
      <c r="CG151" s="179">
        <f t="shared" si="195"/>
        <v>0.19839999999999999</v>
      </c>
      <c r="CH151" s="146">
        <f t="shared" si="195"/>
        <v>0.20330000000000001</v>
      </c>
      <c r="CI151" s="120">
        <f t="shared" si="195"/>
        <v>0.2079</v>
      </c>
      <c r="CJ151" s="179">
        <f t="shared" si="195"/>
        <v>0.20080000000000001</v>
      </c>
      <c r="CK151" s="146">
        <f t="shared" si="195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196">SUM(CN136, -CN143)</f>
        <v>0.214</v>
      </c>
      <c r="CO151" s="120">
        <f t="shared" si="196"/>
        <v>0.21229999999999999</v>
      </c>
      <c r="CP151" s="179">
        <f t="shared" si="196"/>
        <v>0.2079</v>
      </c>
      <c r="CQ151" s="146">
        <f t="shared" si="196"/>
        <v>0.1575</v>
      </c>
      <c r="CR151" s="120">
        <f t="shared" si="196"/>
        <v>0.1694</v>
      </c>
      <c r="CS151" s="179">
        <f t="shared" si="196"/>
        <v>0.1953</v>
      </c>
      <c r="CT151" s="144">
        <f t="shared" si="196"/>
        <v>0.17520000000000002</v>
      </c>
      <c r="CU151" s="120">
        <f t="shared" si="196"/>
        <v>0.1759</v>
      </c>
      <c r="CV151" s="179">
        <f t="shared" si="196"/>
        <v>0.1782</v>
      </c>
      <c r="CW151" s="146">
        <f t="shared" si="196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197">SUM(CZ136, -CZ143)</f>
        <v>0.14529999999999998</v>
      </c>
      <c r="DA151" s="116">
        <f t="shared" si="197"/>
        <v>0.14479999999999998</v>
      </c>
      <c r="DB151" s="179">
        <f t="shared" si="197"/>
        <v>0.14679999999999999</v>
      </c>
      <c r="DC151" s="146">
        <f t="shared" si="197"/>
        <v>0.1696</v>
      </c>
      <c r="DD151" s="120">
        <f t="shared" si="197"/>
        <v>0.17349999999999999</v>
      </c>
      <c r="DE151" s="176">
        <f t="shared" si="197"/>
        <v>0.1449</v>
      </c>
      <c r="DF151" s="144">
        <f t="shared" si="197"/>
        <v>0.16470000000000001</v>
      </c>
      <c r="DG151" s="116">
        <f t="shared" si="197"/>
        <v>0.15709999999999999</v>
      </c>
      <c r="DH151" s="176">
        <f t="shared" si="197"/>
        <v>0.16420000000000001</v>
      </c>
      <c r="DI151" s="146">
        <f t="shared" si="197"/>
        <v>0.16120000000000001</v>
      </c>
      <c r="DJ151" s="116">
        <f t="shared" si="197"/>
        <v>0.17860000000000001</v>
      </c>
      <c r="DK151" s="179">
        <f t="shared" si="197"/>
        <v>0.19020000000000001</v>
      </c>
      <c r="DL151" s="120">
        <f t="shared" si="197"/>
        <v>0.1643</v>
      </c>
      <c r="DM151" s="116">
        <f t="shared" si="197"/>
        <v>0.1678</v>
      </c>
      <c r="DN151" s="335">
        <f t="shared" si="197"/>
        <v>0.1502</v>
      </c>
      <c r="DO151" s="346">
        <f>SUM(DO136, -DO143,)</f>
        <v>0</v>
      </c>
      <c r="DP151" s="115">
        <f t="shared" ref="DP151:DZ151" si="198">SUM(DP136, -DP143)</f>
        <v>0.17080000000000001</v>
      </c>
      <c r="DQ151" s="175">
        <f t="shared" si="198"/>
        <v>0.19900000000000001</v>
      </c>
      <c r="DR151" s="153">
        <f t="shared" si="198"/>
        <v>0.2175</v>
      </c>
      <c r="DS151" s="115">
        <f t="shared" si="198"/>
        <v>0.25130000000000002</v>
      </c>
      <c r="DT151" s="175">
        <f t="shared" si="198"/>
        <v>0.25900000000000001</v>
      </c>
      <c r="DU151" s="153">
        <f t="shared" si="198"/>
        <v>0.25219999999999998</v>
      </c>
      <c r="DV151" s="115">
        <f t="shared" si="198"/>
        <v>0.30459999999999998</v>
      </c>
      <c r="DW151" s="175">
        <f t="shared" si="198"/>
        <v>0.32619999999999999</v>
      </c>
      <c r="DX151" s="115">
        <f t="shared" si="198"/>
        <v>0.29630000000000001</v>
      </c>
      <c r="DY151" s="115">
        <f t="shared" si="198"/>
        <v>0.30780000000000002</v>
      </c>
      <c r="DZ151" s="115">
        <f t="shared" si="198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199">SUM(EC136, -EC143)</f>
        <v>0</v>
      </c>
      <c r="ED151" s="6">
        <f t="shared" si="199"/>
        <v>0</v>
      </c>
      <c r="EE151" s="6">
        <f t="shared" si="199"/>
        <v>0</v>
      </c>
      <c r="EF151" s="6">
        <f t="shared" si="199"/>
        <v>0</v>
      </c>
      <c r="EG151" s="6">
        <f t="shared" si="199"/>
        <v>0</v>
      </c>
      <c r="EH151" s="6">
        <f t="shared" si="199"/>
        <v>0</v>
      </c>
      <c r="EI151" s="6">
        <f t="shared" si="199"/>
        <v>0</v>
      </c>
      <c r="EK151" s="146">
        <f t="shared" ref="EK151:EX151" si="200">SUM(EK136, -EK143)</f>
        <v>5.45E-2</v>
      </c>
      <c r="EL151" s="208">
        <f t="shared" si="200"/>
        <v>6.4100000000000004E-2</v>
      </c>
      <c r="EM151" s="179">
        <f t="shared" si="200"/>
        <v>7.7100000000000002E-2</v>
      </c>
      <c r="EN151" s="144">
        <f t="shared" si="200"/>
        <v>7.7899999999999997E-2</v>
      </c>
      <c r="EO151" s="120">
        <f t="shared" si="200"/>
        <v>8.8499999999999995E-2</v>
      </c>
      <c r="EP151" s="176">
        <f t="shared" si="200"/>
        <v>0.10680000000000001</v>
      </c>
      <c r="EQ151" s="146">
        <f t="shared" si="200"/>
        <v>0.1021</v>
      </c>
      <c r="ER151" s="120">
        <f t="shared" si="200"/>
        <v>0.10980000000000001</v>
      </c>
      <c r="ES151" s="179">
        <f t="shared" si="200"/>
        <v>0.114</v>
      </c>
      <c r="ET151" s="146">
        <f t="shared" si="200"/>
        <v>0.1217</v>
      </c>
      <c r="EU151" s="120">
        <f t="shared" si="200"/>
        <v>0.13589999999999999</v>
      </c>
      <c r="EV151" s="179">
        <f t="shared" si="200"/>
        <v>0.16689999999999999</v>
      </c>
      <c r="EW151" s="146">
        <f t="shared" si="200"/>
        <v>0.1653</v>
      </c>
      <c r="EX151" s="120">
        <f t="shared" si="200"/>
        <v>0.15570000000000001</v>
      </c>
      <c r="EY151" s="179">
        <f>SUM(EY136, -EY143)</f>
        <v>0.17480000000000001</v>
      </c>
      <c r="EZ151" s="146">
        <f>SUM(EZ136, -EZ143)</f>
        <v>0.19219999999999998</v>
      </c>
      <c r="FA151" s="120">
        <f>SUM(FA136, -FA143)</f>
        <v>0.18240000000000001</v>
      </c>
      <c r="FB151" s="176">
        <f>SUM(FB136, -FB143)</f>
        <v>0.16189999999999999</v>
      </c>
      <c r="FC151" s="116">
        <f>SUM(FC136, -FC143)</f>
        <v>0.1686</v>
      </c>
      <c r="FD151" s="116">
        <f>SUM(FD136, -FD143)</f>
        <v>0.1686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01">SUM(GU136, -GU143)</f>
        <v>0</v>
      </c>
      <c r="GV151" s="6">
        <f t="shared" si="201"/>
        <v>0</v>
      </c>
      <c r="GW151" s="6">
        <f t="shared" si="201"/>
        <v>0</v>
      </c>
      <c r="GX151" s="6">
        <f t="shared" si="201"/>
        <v>0</v>
      </c>
      <c r="GY151" s="6">
        <f t="shared" si="201"/>
        <v>0</v>
      </c>
      <c r="GZ151" s="6">
        <f t="shared" si="201"/>
        <v>0</v>
      </c>
      <c r="HA151" s="6">
        <f t="shared" si="201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02">SUM(JM136, -JM143)</f>
        <v>0</v>
      </c>
      <c r="JN151" s="6">
        <f t="shared" si="202"/>
        <v>0</v>
      </c>
      <c r="JO151" s="6">
        <f t="shared" si="202"/>
        <v>0</v>
      </c>
      <c r="JP151" s="6">
        <f t="shared" si="202"/>
        <v>0</v>
      </c>
      <c r="JQ151" s="6">
        <f t="shared" si="202"/>
        <v>0</v>
      </c>
      <c r="JR151" s="6">
        <f t="shared" si="202"/>
        <v>0</v>
      </c>
      <c r="JS151" s="6">
        <f t="shared" si="202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0" t="s">
        <v>54</v>
      </c>
      <c r="FD152" s="114" t="s">
        <v>70</v>
      </c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03">SUM(BS137, -BS143)</f>
        <v>3.0700000000000002E-2</v>
      </c>
      <c r="BT153" s="120">
        <f t="shared" si="203"/>
        <v>0.04</v>
      </c>
      <c r="BU153" s="273">
        <f t="shared" si="203"/>
        <v>5.1200000000000002E-2</v>
      </c>
      <c r="BV153" s="144">
        <f t="shared" si="203"/>
        <v>7.3599999999999999E-2</v>
      </c>
      <c r="BW153" s="116">
        <f t="shared" si="203"/>
        <v>7.8399999999999997E-2</v>
      </c>
      <c r="BX153" s="176">
        <f t="shared" si="203"/>
        <v>7.8899999999999998E-2</v>
      </c>
      <c r="BY153" s="226">
        <f t="shared" si="203"/>
        <v>7.8299999999999995E-2</v>
      </c>
      <c r="BZ153" s="93">
        <f t="shared" si="203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04">SUM(CD136, -CD142)</f>
        <v>0.16889999999999999</v>
      </c>
      <c r="CE153" s="146">
        <f t="shared" si="204"/>
        <v>0.192</v>
      </c>
      <c r="CF153" s="120">
        <f t="shared" si="204"/>
        <v>0.17859999999999998</v>
      </c>
      <c r="CG153" s="179">
        <f t="shared" si="204"/>
        <v>0.18529999999999999</v>
      </c>
      <c r="CH153" s="146">
        <f t="shared" si="204"/>
        <v>0.18770000000000001</v>
      </c>
      <c r="CI153" s="120">
        <f t="shared" si="204"/>
        <v>0.20629999999999998</v>
      </c>
      <c r="CJ153" s="179">
        <f t="shared" si="204"/>
        <v>0.2006</v>
      </c>
      <c r="CK153" s="146">
        <f t="shared" si="204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05">SUM(CN136, -CN142)</f>
        <v>0.20479999999999998</v>
      </c>
      <c r="CO153" s="120">
        <f t="shared" si="205"/>
        <v>0.1968</v>
      </c>
      <c r="CP153" s="179">
        <f t="shared" si="205"/>
        <v>0.1893</v>
      </c>
      <c r="CQ153" s="144">
        <f t="shared" si="205"/>
        <v>0.1474</v>
      </c>
      <c r="CR153" s="116">
        <f t="shared" si="205"/>
        <v>0.15039999999999998</v>
      </c>
      <c r="CS153" s="176">
        <f t="shared" si="205"/>
        <v>0.1711</v>
      </c>
      <c r="CT153" s="146">
        <f t="shared" si="205"/>
        <v>0.15210000000000001</v>
      </c>
      <c r="CU153" s="116">
        <f t="shared" si="205"/>
        <v>0.1754</v>
      </c>
      <c r="CV153" s="179">
        <f t="shared" si="205"/>
        <v>0.16689999999999999</v>
      </c>
      <c r="CW153" s="146">
        <f t="shared" si="205"/>
        <v>0.1678</v>
      </c>
      <c r="CX153" s="120">
        <f>SUM(CX136, -CX142)</f>
        <v>0.1532</v>
      </c>
      <c r="CY153" s="176">
        <f t="shared" ref="CY153:DD153" si="206">SUM(CY136, -CY142)</f>
        <v>0.13570000000000002</v>
      </c>
      <c r="CZ153" s="146">
        <f t="shared" si="206"/>
        <v>0.12609999999999999</v>
      </c>
      <c r="DA153" s="120">
        <f t="shared" si="206"/>
        <v>0.1173</v>
      </c>
      <c r="DB153" s="176">
        <f t="shared" si="206"/>
        <v>0.14629999999999999</v>
      </c>
      <c r="DC153" s="144">
        <f t="shared" si="206"/>
        <v>0.15229999999999999</v>
      </c>
      <c r="DD153" s="116">
        <f t="shared" si="206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07">SUM(DR136, -DR142)</f>
        <v>0.16519999999999999</v>
      </c>
      <c r="DS153" s="116">
        <f t="shared" si="207"/>
        <v>0.20350000000000001</v>
      </c>
      <c r="DT153" s="176">
        <f t="shared" si="207"/>
        <v>0.1923</v>
      </c>
      <c r="DU153" s="144">
        <f t="shared" si="207"/>
        <v>0.2001</v>
      </c>
      <c r="DV153" s="116">
        <f t="shared" si="207"/>
        <v>0.2747</v>
      </c>
      <c r="DW153" s="176">
        <f t="shared" si="207"/>
        <v>0.27759999999999996</v>
      </c>
      <c r="DX153" s="116">
        <f t="shared" si="207"/>
        <v>0.26690000000000003</v>
      </c>
      <c r="DY153" s="116">
        <f t="shared" si="207"/>
        <v>0.26800000000000002</v>
      </c>
      <c r="DZ153" s="116">
        <f t="shared" si="207"/>
        <v>0.29530000000000001</v>
      </c>
      <c r="EA153" s="6">
        <f t="shared" si="207"/>
        <v>0</v>
      </c>
      <c r="EB153" s="6">
        <f t="shared" si="207"/>
        <v>0</v>
      </c>
      <c r="EC153" s="6">
        <f t="shared" si="207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08">SUM(EK137, -EK143)</f>
        <v>4.36E-2</v>
      </c>
      <c r="EL153" s="116">
        <f t="shared" si="208"/>
        <v>5.7700000000000001E-2</v>
      </c>
      <c r="EM153" s="179">
        <f t="shared" si="208"/>
        <v>7.2899999999999993E-2</v>
      </c>
      <c r="EN153" s="146">
        <f t="shared" si="208"/>
        <v>7.4400000000000008E-2</v>
      </c>
      <c r="EO153" s="116">
        <f t="shared" si="208"/>
        <v>8.5499999999999993E-2</v>
      </c>
      <c r="EP153" s="179">
        <f t="shared" si="208"/>
        <v>8.4000000000000005E-2</v>
      </c>
      <c r="EQ153" s="144">
        <f t="shared" si="208"/>
        <v>9.01E-2</v>
      </c>
      <c r="ER153" s="116">
        <f t="shared" si="208"/>
        <v>9.9900000000000003E-2</v>
      </c>
      <c r="ES153" s="176">
        <f t="shared" si="208"/>
        <v>0.112</v>
      </c>
      <c r="ET153" s="144">
        <f t="shared" si="208"/>
        <v>9.5000000000000001E-2</v>
      </c>
      <c r="EU153" s="116">
        <f t="shared" si="208"/>
        <v>0.1108</v>
      </c>
      <c r="EV153" s="179">
        <f t="shared" si="208"/>
        <v>0.13300000000000001</v>
      </c>
      <c r="EW153" s="144">
        <f t="shared" si="208"/>
        <v>0.14560000000000001</v>
      </c>
      <c r="EX153" s="116">
        <f t="shared" si="208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18">
        <f>SUM(FC136, -FC142)</f>
        <v>0.1648</v>
      </c>
      <c r="FD153" s="120">
        <f>SUM(FD137, -FD143)</f>
        <v>0.1603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14" t="s">
        <v>70</v>
      </c>
      <c r="FD154" s="119" t="s">
        <v>42</v>
      </c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09">SUM(CD137, -CD143)</f>
        <v>0.1298</v>
      </c>
      <c r="CE155" s="146">
        <f t="shared" si="209"/>
        <v>0.1429</v>
      </c>
      <c r="CF155" s="115">
        <f t="shared" si="209"/>
        <v>0.126</v>
      </c>
      <c r="CG155" s="175">
        <f t="shared" si="209"/>
        <v>0.12959999999999999</v>
      </c>
      <c r="CH155" s="144">
        <f t="shared" si="209"/>
        <v>0.1366</v>
      </c>
      <c r="CI155" s="120">
        <f t="shared" si="209"/>
        <v>0.14180000000000001</v>
      </c>
      <c r="CJ155" s="176">
        <f t="shared" si="209"/>
        <v>0.14780000000000001</v>
      </c>
      <c r="CK155" s="144">
        <f t="shared" si="209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10">SUM(CR136, -CR141)</f>
        <v>0.11309999999999999</v>
      </c>
      <c r="CS155" s="179">
        <f t="shared" si="210"/>
        <v>0.1384</v>
      </c>
      <c r="CT155" s="146">
        <f t="shared" si="210"/>
        <v>0.1246</v>
      </c>
      <c r="CU155" s="120">
        <f t="shared" si="210"/>
        <v>0.1623</v>
      </c>
      <c r="CV155" s="176">
        <f t="shared" si="210"/>
        <v>0.13750000000000001</v>
      </c>
      <c r="CW155" s="144">
        <f t="shared" si="210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11">SUM(DT136, -DT141)</f>
        <v>0.1739</v>
      </c>
      <c r="DU155" s="146">
        <f t="shared" si="211"/>
        <v>0.17580000000000001</v>
      </c>
      <c r="DV155" s="118">
        <f t="shared" si="211"/>
        <v>0.21129999999999999</v>
      </c>
      <c r="DW155" s="179">
        <f t="shared" si="211"/>
        <v>0.22099999999999997</v>
      </c>
      <c r="DX155" s="118">
        <f t="shared" si="211"/>
        <v>0.20910000000000001</v>
      </c>
      <c r="DY155" s="118">
        <f t="shared" si="211"/>
        <v>0.21890000000000001</v>
      </c>
      <c r="DZ155" s="118">
        <f t="shared" si="211"/>
        <v>0.2334</v>
      </c>
      <c r="EA155" s="6">
        <f t="shared" si="211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12">SUM(EK138, -EK143)</f>
        <v>3.4200000000000001E-2</v>
      </c>
      <c r="EL155" s="120">
        <f t="shared" si="212"/>
        <v>5.4199999999999998E-2</v>
      </c>
      <c r="EM155" s="179">
        <f t="shared" si="212"/>
        <v>6.9499999999999992E-2</v>
      </c>
      <c r="EN155" s="148">
        <f t="shared" si="212"/>
        <v>7.0900000000000005E-2</v>
      </c>
      <c r="EO155" s="120">
        <f t="shared" si="212"/>
        <v>8.3599999999999994E-2</v>
      </c>
      <c r="EP155" s="179">
        <f t="shared" si="212"/>
        <v>8.2400000000000001E-2</v>
      </c>
      <c r="EQ155" s="146">
        <f t="shared" si="212"/>
        <v>8.5699999999999998E-2</v>
      </c>
      <c r="ER155" s="120">
        <f t="shared" si="212"/>
        <v>8.8999999999999996E-2</v>
      </c>
      <c r="ES155" s="179">
        <f t="shared" si="212"/>
        <v>0.10600000000000001</v>
      </c>
      <c r="ET155" s="146">
        <f t="shared" si="212"/>
        <v>8.6499999999999994E-2</v>
      </c>
      <c r="EU155" s="120">
        <f t="shared" si="212"/>
        <v>9.8500000000000004E-2</v>
      </c>
      <c r="EV155" s="176">
        <f t="shared" si="212"/>
        <v>0.13159999999999999</v>
      </c>
      <c r="EW155" s="146">
        <f t="shared" si="212"/>
        <v>0.13169999999999998</v>
      </c>
      <c r="EX155" s="120">
        <f t="shared" si="212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20">
        <f>SUM(FC137, -FC143)</f>
        <v>0.16089999999999999</v>
      </c>
      <c r="FD155" s="120">
        <f>SUM(FD138, -FD143)</f>
        <v>0.15789999999999998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-FI140)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-FO140)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19" t="s">
        <v>42</v>
      </c>
      <c r="FD156" s="350" t="s">
        <v>54</v>
      </c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13">SUM(CS136, -CS140)</f>
        <v>0.1366</v>
      </c>
      <c r="CT157" s="148">
        <f t="shared" si="213"/>
        <v>0.11610000000000001</v>
      </c>
      <c r="CU157" s="118">
        <f t="shared" si="213"/>
        <v>0.1227</v>
      </c>
      <c r="CV157" s="179">
        <f t="shared" si="213"/>
        <v>0.10390000000000001</v>
      </c>
      <c r="CW157" s="146">
        <f t="shared" si="213"/>
        <v>0.1137</v>
      </c>
      <c r="CX157" s="116">
        <f t="shared" si="213"/>
        <v>0.10830000000000001</v>
      </c>
      <c r="CY157" s="178">
        <f t="shared" si="213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14">SUM(DT136, -DT140)</f>
        <v>0.15329999999999999</v>
      </c>
      <c r="DU157" s="148">
        <f t="shared" si="214"/>
        <v>0.15840000000000001</v>
      </c>
      <c r="DV157" s="120">
        <f t="shared" si="214"/>
        <v>0.20019999999999999</v>
      </c>
      <c r="DW157" s="178">
        <f t="shared" si="214"/>
        <v>0.21889999999999998</v>
      </c>
      <c r="DX157" s="118">
        <f t="shared" si="214"/>
        <v>0.17419999999999999</v>
      </c>
      <c r="DY157" s="118">
        <f t="shared" si="214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15">SUM(EC142, -EC153)</f>
        <v>0</v>
      </c>
      <c r="ED157" s="6">
        <f t="shared" si="215"/>
        <v>0</v>
      </c>
      <c r="EE157" s="6">
        <f t="shared" si="215"/>
        <v>0</v>
      </c>
      <c r="EF157" s="6">
        <f t="shared" si="215"/>
        <v>0</v>
      </c>
      <c r="EG157" s="6">
        <f t="shared" si="215"/>
        <v>0</v>
      </c>
      <c r="EH157" s="6">
        <f t="shared" si="215"/>
        <v>0</v>
      </c>
      <c r="EI157" s="6">
        <f t="shared" si="215"/>
        <v>0</v>
      </c>
      <c r="EK157" s="246">
        <f t="shared" ref="EK157:EX157" si="216">SUM(EK139, -EK143)</f>
        <v>3.3999999999999996E-2</v>
      </c>
      <c r="EL157" s="247">
        <f t="shared" si="216"/>
        <v>4.0599999999999997E-2</v>
      </c>
      <c r="EM157" s="176">
        <f t="shared" si="216"/>
        <v>6.6900000000000001E-2</v>
      </c>
      <c r="EN157" s="146">
        <f t="shared" si="216"/>
        <v>6.8200000000000011E-2</v>
      </c>
      <c r="EO157" s="120">
        <f t="shared" si="216"/>
        <v>6.6400000000000001E-2</v>
      </c>
      <c r="EP157" s="179">
        <f t="shared" si="216"/>
        <v>7.690000000000001E-2</v>
      </c>
      <c r="EQ157" s="146">
        <f t="shared" si="216"/>
        <v>8.4999999999999992E-2</v>
      </c>
      <c r="ER157" s="120">
        <f t="shared" si="216"/>
        <v>8.5699999999999998E-2</v>
      </c>
      <c r="ES157" s="178">
        <f t="shared" si="216"/>
        <v>7.6100000000000001E-2</v>
      </c>
      <c r="ET157" s="146">
        <f t="shared" si="216"/>
        <v>7.8099999999999989E-2</v>
      </c>
      <c r="EU157" s="120">
        <f t="shared" si="216"/>
        <v>9.3700000000000006E-2</v>
      </c>
      <c r="EV157" s="179">
        <f t="shared" si="216"/>
        <v>0.12759999999999999</v>
      </c>
      <c r="EW157" s="146">
        <f t="shared" si="216"/>
        <v>0.12789999999999999</v>
      </c>
      <c r="EX157" s="120">
        <f t="shared" si="216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20">
        <f>SUM(FC138, -FC143)</f>
        <v>0.1578</v>
      </c>
      <c r="FD157" s="118">
        <f>SUM(FD136, -FD142)</f>
        <v>0.15339999999999998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17">SUM(GU142, -GU153)</f>
        <v>0</v>
      </c>
      <c r="GV157" s="6">
        <f t="shared" si="217"/>
        <v>0</v>
      </c>
      <c r="GW157" s="6">
        <f t="shared" si="217"/>
        <v>0</v>
      </c>
      <c r="GX157" s="6">
        <f t="shared" si="217"/>
        <v>0</v>
      </c>
      <c r="GY157" s="6">
        <f t="shared" si="217"/>
        <v>0</v>
      </c>
      <c r="GZ157" s="6">
        <f t="shared" si="217"/>
        <v>0</v>
      </c>
      <c r="HA157" s="6">
        <f t="shared" si="217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18">SUM(JM142, -JM153)</f>
        <v>0</v>
      </c>
      <c r="JN157" s="6">
        <f t="shared" si="218"/>
        <v>0</v>
      </c>
      <c r="JO157" s="6">
        <f t="shared" si="218"/>
        <v>0</v>
      </c>
      <c r="JP157" s="6">
        <f t="shared" si="218"/>
        <v>0</v>
      </c>
      <c r="JQ157" s="6">
        <f t="shared" si="218"/>
        <v>0</v>
      </c>
      <c r="JR157" s="6">
        <f t="shared" si="218"/>
        <v>0</v>
      </c>
      <c r="JS157" s="6">
        <f t="shared" si="218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14" t="s">
        <v>52</v>
      </c>
      <c r="FD158" s="114" t="s">
        <v>52</v>
      </c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19">SUM(EM140, -EM143)</f>
        <v>6.1199999999999997E-2</v>
      </c>
      <c r="EN159" s="146">
        <f t="shared" si="219"/>
        <v>6.59E-2</v>
      </c>
      <c r="EO159" s="120">
        <f t="shared" si="219"/>
        <v>6.0899999999999996E-2</v>
      </c>
      <c r="EP159" s="179">
        <f t="shared" si="219"/>
        <v>6.5100000000000005E-2</v>
      </c>
      <c r="EQ159" s="146">
        <f t="shared" si="219"/>
        <v>7.3899999999999993E-2</v>
      </c>
      <c r="ER159" s="120">
        <f t="shared" si="219"/>
        <v>8.3799999999999999E-2</v>
      </c>
      <c r="ES159" s="179">
        <f t="shared" si="219"/>
        <v>7.3900000000000007E-2</v>
      </c>
      <c r="ET159" s="146">
        <f t="shared" si="219"/>
        <v>6.54E-2</v>
      </c>
      <c r="EU159" s="120">
        <f t="shared" si="219"/>
        <v>8.0799999999999997E-2</v>
      </c>
      <c r="EV159" s="178">
        <f t="shared" si="219"/>
        <v>0.12440000000000001</v>
      </c>
      <c r="EW159" s="148">
        <f t="shared" si="219"/>
        <v>0.1201</v>
      </c>
      <c r="EX159" s="120">
        <f t="shared" si="219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15">
        <f>SUM(FC137, -FC142)</f>
        <v>0.15709999999999999</v>
      </c>
      <c r="FD159" s="115">
        <f>SUM(FD137, -FD142)</f>
        <v>0.14510000000000001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19" t="s">
        <v>37</v>
      </c>
      <c r="FD160" s="119" t="s">
        <v>37</v>
      </c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71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20">
        <f>SUM(FC138, -FC142)</f>
        <v>0.154</v>
      </c>
      <c r="FD161" s="120">
        <f>SUM(FD138, -FD142)</f>
        <v>0.14269999999999999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71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23" t="s">
        <v>65</v>
      </c>
      <c r="FD162" s="123" t="s">
        <v>65</v>
      </c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71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20">SUM(EC152, -EC159)</f>
        <v>0</v>
      </c>
      <c r="ED163" s="6">
        <f t="shared" si="220"/>
        <v>0</v>
      </c>
      <c r="EE163" s="6">
        <f t="shared" si="220"/>
        <v>0</v>
      </c>
      <c r="EF163" s="6">
        <f t="shared" si="220"/>
        <v>0</v>
      </c>
      <c r="EG163" s="6">
        <f t="shared" si="220"/>
        <v>0</v>
      </c>
      <c r="EH163" s="6">
        <f t="shared" si="220"/>
        <v>0</v>
      </c>
      <c r="EI163" s="6">
        <f t="shared" si="220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20">
        <f>SUM(FC139, -FC143)</f>
        <v>0.10479999999999999</v>
      </c>
      <c r="FD163" s="120">
        <f>SUM(FD139, -FD143)</f>
        <v>0.1094</v>
      </c>
      <c r="FE163" s="6">
        <f>SUM(FE152, -FE159)</f>
        <v>0</v>
      </c>
      <c r="FF163" s="6">
        <f>SUM(FF152, -FF159)</f>
        <v>0</v>
      </c>
      <c r="FG163" s="6">
        <f>SUM(FG152, -FG159)</f>
        <v>0</v>
      </c>
      <c r="FH163" s="6">
        <f>SUM(FH152, -FH159)</f>
        <v>0</v>
      </c>
      <c r="FI163" s="6">
        <f>SUM(FI152, -FI159,)</f>
        <v>0</v>
      </c>
      <c r="FJ163" s="6">
        <f>SUM(FJ152, -FJ159,)</f>
        <v>0</v>
      </c>
      <c r="FK163" s="6">
        <f>SUM(FK152, -FK159)</f>
        <v>0</v>
      </c>
      <c r="FL163" s="6">
        <f>SUM(FL152, -FL159)</f>
        <v>0</v>
      </c>
      <c r="FM163" s="6">
        <f>SUM(FM152, -FM159)</f>
        <v>0</v>
      </c>
      <c r="FN163" s="6">
        <f>SUM(FN152, -FN159)</f>
        <v>0</v>
      </c>
      <c r="FO163" s="6">
        <f>SUM(FO152, -FO159,)</f>
        <v>0</v>
      </c>
      <c r="FP163" s="6">
        <f>SUM(FP152, -FP159,)</f>
        <v>0</v>
      </c>
      <c r="FQ163" s="6">
        <f>SUM(FQ152, -FQ159)</f>
        <v>0</v>
      </c>
      <c r="FR163" s="6">
        <f>SUM(FR152, -FR159)</f>
        <v>0</v>
      </c>
      <c r="FS163" s="6">
        <f>SUM(FS152, -FS159)</f>
        <v>0</v>
      </c>
      <c r="FT163" s="6">
        <f>SUM(FT152, -FT159)</f>
        <v>0</v>
      </c>
      <c r="FU163" s="6">
        <f>SUM(FU152, -FU159,)</f>
        <v>0</v>
      </c>
      <c r="FV163" s="6">
        <f>SUM(FV152, -FV159,)</f>
        <v>0</v>
      </c>
      <c r="FW163" s="6">
        <f>SUM(FW152, -FW159)</f>
        <v>0</v>
      </c>
      <c r="FX163" s="6">
        <f>SUM(FX152, -FX159)</f>
        <v>0</v>
      </c>
      <c r="FY163" s="6">
        <f>SUM(FY152, -FY159)</f>
        <v>0</v>
      </c>
      <c r="FZ163" s="6">
        <f>SUM(FZ152, -FZ159)</f>
        <v>0</v>
      </c>
      <c r="GA163" s="6">
        <f>SUM(GA152, -GA159,)</f>
        <v>0</v>
      </c>
      <c r="GB163" s="6">
        <f>SUM(GB152, -GB159,)</f>
        <v>0</v>
      </c>
      <c r="GC163" s="6">
        <f>SUM(GC152, -GC159)</f>
        <v>0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21">SUM(GU152, -GU159)</f>
        <v>0</v>
      </c>
      <c r="GV163" s="6">
        <f t="shared" si="221"/>
        <v>0</v>
      </c>
      <c r="GW163" s="6">
        <f t="shared" si="221"/>
        <v>0</v>
      </c>
      <c r="GX163" s="6">
        <f t="shared" si="221"/>
        <v>0</v>
      </c>
      <c r="GY163" s="6">
        <f t="shared" si="221"/>
        <v>0</v>
      </c>
      <c r="GZ163" s="6">
        <f t="shared" si="221"/>
        <v>0</v>
      </c>
      <c r="HA163" s="6">
        <f t="shared" si="221"/>
        <v>0</v>
      </c>
      <c r="HC163" s="6">
        <f t="shared" ref="HC163:HH163" si="222">SUM(HC152, -HC159)</f>
        <v>0</v>
      </c>
      <c r="HD163" s="6">
        <f t="shared" si="222"/>
        <v>0</v>
      </c>
      <c r="HE163" s="6">
        <f t="shared" si="222"/>
        <v>0</v>
      </c>
      <c r="HF163" s="6">
        <f t="shared" si="222"/>
        <v>0</v>
      </c>
      <c r="HG163" s="6">
        <f t="shared" si="222"/>
        <v>0</v>
      </c>
      <c r="HH163" s="6">
        <f t="shared" si="222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23">SUM(JM152, -JM159)</f>
        <v>0</v>
      </c>
      <c r="JN163" s="6">
        <f t="shared" si="223"/>
        <v>0</v>
      </c>
      <c r="JO163" s="6">
        <f t="shared" si="223"/>
        <v>0</v>
      </c>
      <c r="JP163" s="6">
        <f t="shared" si="223"/>
        <v>0</v>
      </c>
      <c r="JQ163" s="6">
        <f t="shared" si="223"/>
        <v>0</v>
      </c>
      <c r="JR163" s="6">
        <f t="shared" si="223"/>
        <v>0</v>
      </c>
      <c r="JS163" s="6">
        <f t="shared" si="223"/>
        <v>0</v>
      </c>
    </row>
    <row r="164" spans="71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23" t="s">
        <v>53</v>
      </c>
      <c r="FD164" s="168" t="s">
        <v>59</v>
      </c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71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16">
        <f>SUM(FC139, -FC142)</f>
        <v>0.10099999999999999</v>
      </c>
      <c r="FD165" s="115">
        <f>SUM(FD136, -FD141)</f>
        <v>0.1013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71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168" t="s">
        <v>59</v>
      </c>
      <c r="FD166" s="123" t="s">
        <v>53</v>
      </c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71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15">
        <f>SUM(FC136, -FC141)</f>
        <v>9.6200000000000008E-2</v>
      </c>
      <c r="FD167" s="116">
        <f>SUM(FD139, -FD142)</f>
        <v>9.4199999999999992E-2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71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168" t="s">
        <v>48</v>
      </c>
      <c r="FD168" s="114" t="s">
        <v>57</v>
      </c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71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24">SUM(EC158, -EC165)</f>
        <v>0</v>
      </c>
      <c r="ED169" s="6">
        <f t="shared" si="224"/>
        <v>0</v>
      </c>
      <c r="EE169" s="6">
        <f t="shared" si="224"/>
        <v>0</v>
      </c>
      <c r="EF169" s="6">
        <f t="shared" si="224"/>
        <v>0</v>
      </c>
      <c r="EG169" s="6">
        <f t="shared" si="224"/>
        <v>0</v>
      </c>
      <c r="EH169" s="6">
        <f t="shared" si="224"/>
        <v>0</v>
      </c>
      <c r="EI169" s="6">
        <f t="shared" si="224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20">
        <f>SUM(FC136, -FC140)</f>
        <v>9.0500000000000011E-2</v>
      </c>
      <c r="FD169" s="116">
        <f>SUM(FD137, -FD141)</f>
        <v>9.2999999999999999E-2</v>
      </c>
      <c r="FE169" s="6">
        <f>SUM(FE158, -FE165)</f>
        <v>0</v>
      </c>
      <c r="FF169" s="6">
        <f>SUM(FF158, -FF165)</f>
        <v>0</v>
      </c>
      <c r="FG169" s="6">
        <f>SUM(FG158, -FG165)</f>
        <v>0</v>
      </c>
      <c r="FH169" s="6">
        <f>SUM(FH158, -FH165)</f>
        <v>0</v>
      </c>
      <c r="FI169" s="6">
        <f>SUM(FI158, -FI165,)</f>
        <v>0</v>
      </c>
      <c r="FJ169" s="6">
        <f>SUM(FJ158, -FJ165,)</f>
        <v>0</v>
      </c>
      <c r="FK169" s="6">
        <f>SUM(FK158, -FK165)</f>
        <v>0</v>
      </c>
      <c r="FL169" s="6">
        <f>SUM(FL158, -FL165)</f>
        <v>0</v>
      </c>
      <c r="FM169" s="6">
        <f>SUM(FM158, -FM165)</f>
        <v>0</v>
      </c>
      <c r="FN169" s="6">
        <f>SUM(FN158, -FN165)</f>
        <v>0</v>
      </c>
      <c r="FO169" s="6">
        <f>SUM(FO158, -FO165,)</f>
        <v>0</v>
      </c>
      <c r="FP169" s="6">
        <f>SUM(FP158, -FP165,)</f>
        <v>0</v>
      </c>
      <c r="FQ169" s="6">
        <f>SUM(FQ158, -FQ165)</f>
        <v>0</v>
      </c>
      <c r="FR169" s="6">
        <f>SUM(FR158, -FR165)</f>
        <v>0</v>
      </c>
      <c r="FS169" s="6">
        <f>SUM(FS158, -FS165)</f>
        <v>0</v>
      </c>
      <c r="FT169" s="6">
        <f>SUM(FT158, -FT165)</f>
        <v>0</v>
      </c>
      <c r="FU169" s="6">
        <f>SUM(FU158, -FU165,)</f>
        <v>0</v>
      </c>
      <c r="FV169" s="6">
        <f>SUM(FV158, -FV165,)</f>
        <v>0</v>
      </c>
      <c r="FW169" s="6">
        <f>SUM(FW158, -FW165)</f>
        <v>0</v>
      </c>
      <c r="FX169" s="6">
        <f>SUM(FX158, -FX165)</f>
        <v>0</v>
      </c>
      <c r="FY169" s="6">
        <f>SUM(FY158, -FY165)</f>
        <v>0</v>
      </c>
      <c r="FZ169" s="6">
        <f>SUM(FZ158, -FZ165)</f>
        <v>0</v>
      </c>
      <c r="GA169" s="6">
        <f>SUM(GA158, -GA165,)</f>
        <v>0</v>
      </c>
      <c r="GB169" s="6">
        <f>SUM(GB158, -GB165,)</f>
        <v>0</v>
      </c>
      <c r="GC169" s="6">
        <f>SUM(GC158, -GC165)</f>
        <v>0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25">SUM(GU158, -GU165)</f>
        <v>0</v>
      </c>
      <c r="GV169" s="6">
        <f t="shared" si="225"/>
        <v>0</v>
      </c>
      <c r="GW169" s="6">
        <f t="shared" si="225"/>
        <v>0</v>
      </c>
      <c r="GX169" s="6">
        <f t="shared" si="225"/>
        <v>0</v>
      </c>
      <c r="GY169" s="6">
        <f t="shared" si="225"/>
        <v>0</v>
      </c>
      <c r="GZ169" s="6">
        <f t="shared" si="225"/>
        <v>0</v>
      </c>
      <c r="HA169" s="6">
        <f t="shared" si="225"/>
        <v>0</v>
      </c>
      <c r="HC169" s="6">
        <f t="shared" ref="HC169:HH169" si="226">SUM(HC158, -HC165)</f>
        <v>0</v>
      </c>
      <c r="HD169" s="6">
        <f t="shared" si="226"/>
        <v>0</v>
      </c>
      <c r="HE169" s="6">
        <f t="shared" si="226"/>
        <v>0</v>
      </c>
      <c r="HF169" s="6">
        <f t="shared" si="226"/>
        <v>0</v>
      </c>
      <c r="HG169" s="6">
        <f t="shared" si="226"/>
        <v>0</v>
      </c>
      <c r="HH169" s="6">
        <f t="shared" si="226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27">SUM(JM158, -JM165)</f>
        <v>0</v>
      </c>
      <c r="JN169" s="6">
        <f t="shared" si="227"/>
        <v>0</v>
      </c>
      <c r="JO169" s="6">
        <f t="shared" si="227"/>
        <v>0</v>
      </c>
      <c r="JP169" s="6">
        <f t="shared" si="227"/>
        <v>0</v>
      </c>
      <c r="JQ169" s="6">
        <f t="shared" si="227"/>
        <v>0</v>
      </c>
      <c r="JR169" s="6">
        <f t="shared" si="227"/>
        <v>0</v>
      </c>
      <c r="JS169" s="6">
        <f t="shared" si="227"/>
        <v>0</v>
      </c>
    </row>
    <row r="170" spans="71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14" t="s">
        <v>57</v>
      </c>
      <c r="FD170" s="119" t="s">
        <v>38</v>
      </c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71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16">
        <f>SUM(FC137, -FC141)</f>
        <v>8.8499999999999995E-2</v>
      </c>
      <c r="FD171" s="118">
        <f>SUM(FD138, -FD141)</f>
        <v>9.06E-2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71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19" t="s">
        <v>38</v>
      </c>
      <c r="FD172" s="168" t="s">
        <v>48</v>
      </c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71:279" ht="15.75" thickBot="1" x14ac:dyDescent="0.3"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18">
        <f>SUM(FC138, -FC141)</f>
        <v>8.5400000000000004E-2</v>
      </c>
      <c r="FD173" s="120">
        <f>SUM(FD136, -FD140)</f>
        <v>8.7300000000000003E-2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71:279" ht="15.75" thickBot="1" x14ac:dyDescent="0.3"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14" t="s">
        <v>46</v>
      </c>
      <c r="FD174" s="122" t="s">
        <v>49</v>
      </c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71:279" ht="15.75" thickBot="1" x14ac:dyDescent="0.3"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28">SUM(EC164, -EC171)</f>
        <v>0</v>
      </c>
      <c r="ED175" s="6">
        <f t="shared" si="228"/>
        <v>0</v>
      </c>
      <c r="EE175" s="6">
        <f t="shared" si="228"/>
        <v>0</v>
      </c>
      <c r="EF175" s="6">
        <f t="shared" si="228"/>
        <v>0</v>
      </c>
      <c r="EG175" s="6">
        <f t="shared" si="228"/>
        <v>0</v>
      </c>
      <c r="EH175" s="6">
        <f t="shared" si="228"/>
        <v>0</v>
      </c>
      <c r="EI175" s="6">
        <f t="shared" si="228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7">
        <f>SUM(FC137, -FC140)</f>
        <v>8.2799999999999999E-2</v>
      </c>
      <c r="FD175" s="120">
        <f>SUM(FD140, -FD143)</f>
        <v>8.1299999999999997E-2</v>
      </c>
      <c r="FE175" s="6">
        <f>SUM(FE164, -FE171)</f>
        <v>0</v>
      </c>
      <c r="FF175" s="6">
        <f>SUM(FF164, -FF171)</f>
        <v>0</v>
      </c>
      <c r="FG175" s="6">
        <f>SUM(FG164, -FG171)</f>
        <v>0</v>
      </c>
      <c r="FH175" s="6">
        <f>SUM(FH164, -FH171)</f>
        <v>0</v>
      </c>
      <c r="FI175" s="6">
        <f>SUM(FI164, -FI171,)</f>
        <v>0</v>
      </c>
      <c r="FJ175" s="6">
        <f>SUM(FJ164, -FJ171,)</f>
        <v>0</v>
      </c>
      <c r="FK175" s="6">
        <f>SUM(FK164, -FK171)</f>
        <v>0</v>
      </c>
      <c r="FL175" s="6">
        <f>SUM(FL164, -FL171)</f>
        <v>0</v>
      </c>
      <c r="FM175" s="6">
        <f>SUM(FM164, -FM171)</f>
        <v>0</v>
      </c>
      <c r="FN175" s="6">
        <f>SUM(FN164, -FN171)</f>
        <v>0</v>
      </c>
      <c r="FO175" s="6">
        <f>SUM(FO164, -FO171,)</f>
        <v>0</v>
      </c>
      <c r="FP175" s="6">
        <f>SUM(FP164, -FP171,)</f>
        <v>0</v>
      </c>
      <c r="FQ175" s="6">
        <f>SUM(FQ164, -FQ171)</f>
        <v>0</v>
      </c>
      <c r="FR175" s="6">
        <f>SUM(FR164, -FR171)</f>
        <v>0</v>
      </c>
      <c r="FS175" s="6">
        <f>SUM(FS164, -FS171)</f>
        <v>0</v>
      </c>
      <c r="FT175" s="6">
        <f>SUM(FT164, -FT171)</f>
        <v>0</v>
      </c>
      <c r="FU175" s="6">
        <f>SUM(FU164, -FU171,)</f>
        <v>0</v>
      </c>
      <c r="FV175" s="6">
        <f>SUM(FV164, -FV171,)</f>
        <v>0</v>
      </c>
      <c r="FW175" s="6">
        <f>SUM(FW164, -FW171)</f>
        <v>0</v>
      </c>
      <c r="FX175" s="6">
        <f>SUM(FX164, -FX171)</f>
        <v>0</v>
      </c>
      <c r="FY175" s="6">
        <f>SUM(FY164, -FY171)</f>
        <v>0</v>
      </c>
      <c r="FZ175" s="6">
        <f>SUM(FZ164, -FZ171)</f>
        <v>0</v>
      </c>
      <c r="GA175" s="6">
        <f>SUM(GA164, -GA171,)</f>
        <v>0</v>
      </c>
      <c r="GB175" s="6">
        <f>SUM(GB164, -GB171,)</f>
        <v>0</v>
      </c>
      <c r="GC175" s="6">
        <f>SUM(GC164, -GC171)</f>
        <v>0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29">SUM(GU164, -GU171)</f>
        <v>0</v>
      </c>
      <c r="GV175" s="6">
        <f t="shared" si="229"/>
        <v>0</v>
      </c>
      <c r="GW175" s="6">
        <f t="shared" si="229"/>
        <v>0</v>
      </c>
      <c r="GX175" s="6">
        <f t="shared" si="229"/>
        <v>0</v>
      </c>
      <c r="GY175" s="6">
        <f t="shared" si="229"/>
        <v>0</v>
      </c>
      <c r="GZ175" s="6">
        <f t="shared" si="229"/>
        <v>0</v>
      </c>
      <c r="HA175" s="6">
        <f t="shared" si="229"/>
        <v>0</v>
      </c>
      <c r="HC175" s="6">
        <f t="shared" ref="HC175:HH175" si="230">SUM(HC164, -HC171)</f>
        <v>0</v>
      </c>
      <c r="HD175" s="6">
        <f t="shared" si="230"/>
        <v>0</v>
      </c>
      <c r="HE175" s="6">
        <f t="shared" si="230"/>
        <v>0</v>
      </c>
      <c r="HF175" s="6">
        <f t="shared" si="230"/>
        <v>0</v>
      </c>
      <c r="HG175" s="6">
        <f t="shared" si="230"/>
        <v>0</v>
      </c>
      <c r="HH175" s="6">
        <f t="shared" si="230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31">SUM(JM164, -JM171)</f>
        <v>0</v>
      </c>
      <c r="JN175" s="6">
        <f t="shared" si="231"/>
        <v>0</v>
      </c>
      <c r="JO175" s="6">
        <f t="shared" si="231"/>
        <v>0</v>
      </c>
      <c r="JP175" s="6">
        <f t="shared" si="231"/>
        <v>0</v>
      </c>
      <c r="JQ175" s="6">
        <f t="shared" si="231"/>
        <v>0</v>
      </c>
      <c r="JR175" s="6">
        <f t="shared" si="231"/>
        <v>0</v>
      </c>
      <c r="JS175" s="6">
        <f t="shared" si="231"/>
        <v>0</v>
      </c>
    </row>
    <row r="176" spans="71:279" ht="15.75" thickBot="1" x14ac:dyDescent="0.3"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19" t="s">
        <v>36</v>
      </c>
      <c r="FD176" s="114" t="s">
        <v>46</v>
      </c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16">
        <f>SUM(FC138, -FC140)</f>
        <v>7.9700000000000007E-2</v>
      </c>
      <c r="FD177" s="247">
        <f>SUM(FD137, -FD140)</f>
        <v>7.9000000000000001E-2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22" t="s">
        <v>49</v>
      </c>
      <c r="FD178" s="119" t="s">
        <v>36</v>
      </c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20">
        <f>SUM(FC140, -FC143)</f>
        <v>7.8099999999999989E-2</v>
      </c>
      <c r="FD179" s="116">
        <f>SUM(FD138, -FD140)</f>
        <v>7.6600000000000001E-2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22" t="s">
        <v>44</v>
      </c>
      <c r="FD180" s="121" t="s">
        <v>60</v>
      </c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32">SUM(EC170, -EC177)</f>
        <v>0</v>
      </c>
      <c r="ED181" s="6">
        <f t="shared" si="232"/>
        <v>0</v>
      </c>
      <c r="EE181" s="6">
        <f t="shared" si="232"/>
        <v>0</v>
      </c>
      <c r="EF181" s="6">
        <f t="shared" si="232"/>
        <v>0</v>
      </c>
      <c r="EG181" s="6">
        <f t="shared" si="232"/>
        <v>0</v>
      </c>
      <c r="EH181" s="6">
        <f t="shared" si="232"/>
        <v>0</v>
      </c>
      <c r="EI181" s="6">
        <f t="shared" si="232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20">
        <f>SUM(FC140, -FC142)</f>
        <v>7.4299999999999991E-2</v>
      </c>
      <c r="FD181" s="120">
        <f>SUM(FD141, -FD143)</f>
        <v>6.7299999999999999E-2</v>
      </c>
      <c r="FE181" s="6">
        <f>SUM(FE170, -FE177)</f>
        <v>0</v>
      </c>
      <c r="FF181" s="6">
        <f>SUM(FF170, -FF177)</f>
        <v>0</v>
      </c>
      <c r="FG181" s="6">
        <f>SUM(FG170, -FG177)</f>
        <v>0</v>
      </c>
      <c r="FH181" s="6">
        <f>SUM(FH170, -FH177)</f>
        <v>0</v>
      </c>
      <c r="FI181" s="6">
        <f>SUM(FI170, -FI177,)</f>
        <v>0</v>
      </c>
      <c r="FJ181" s="6">
        <f>SUM(FJ170, -FJ177,)</f>
        <v>0</v>
      </c>
      <c r="FK181" s="6">
        <f>SUM(FK170, -FK177)</f>
        <v>0</v>
      </c>
      <c r="FL181" s="6">
        <f>SUM(FL170, -FL177)</f>
        <v>0</v>
      </c>
      <c r="FM181" s="6">
        <f>SUM(FM170, -FM177)</f>
        <v>0</v>
      </c>
      <c r="FN181" s="6">
        <f>SUM(FN170, -FN177)</f>
        <v>0</v>
      </c>
      <c r="FO181" s="6">
        <f>SUM(FO170, -FO177,)</f>
        <v>0</v>
      </c>
      <c r="FP181" s="6">
        <f>SUM(FP170, -FP177,)</f>
        <v>0</v>
      </c>
      <c r="FQ181" s="6">
        <f>SUM(FQ170, -FQ177)</f>
        <v>0</v>
      </c>
      <c r="FR181" s="6">
        <f>SUM(FR170, -FR177)</f>
        <v>0</v>
      </c>
      <c r="FS181" s="6">
        <f>SUM(FS170, -FS177)</f>
        <v>0</v>
      </c>
      <c r="FT181" s="6">
        <f>SUM(FT170, -FT177)</f>
        <v>0</v>
      </c>
      <c r="FU181" s="6">
        <f>SUM(FU170, -FU177,)</f>
        <v>0</v>
      </c>
      <c r="FV181" s="6">
        <f>SUM(FV170, -FV177,)</f>
        <v>0</v>
      </c>
      <c r="FW181" s="6">
        <f>SUM(FW170, -FW177)</f>
        <v>0</v>
      </c>
      <c r="FX181" s="6">
        <f>SUM(FX170, -FX177)</f>
        <v>0</v>
      </c>
      <c r="FY181" s="6">
        <f>SUM(FY170, -FY177)</f>
        <v>0</v>
      </c>
      <c r="FZ181" s="6">
        <f>SUM(FZ170, -FZ177)</f>
        <v>0</v>
      </c>
      <c r="GA181" s="6">
        <f>SUM(GA170, -GA177,)</f>
        <v>0</v>
      </c>
      <c r="GB181" s="6">
        <f>SUM(GB170, -GB177,)</f>
        <v>0</v>
      </c>
      <c r="GC181" s="6">
        <f>SUM(GC170, -GC177)</f>
        <v>0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33">SUM(GU170, -GU177)</f>
        <v>0</v>
      </c>
      <c r="GV181" s="6">
        <f t="shared" si="233"/>
        <v>0</v>
      </c>
      <c r="GW181" s="6">
        <f t="shared" si="233"/>
        <v>0</v>
      </c>
      <c r="GX181" s="6">
        <f t="shared" si="233"/>
        <v>0</v>
      </c>
      <c r="GY181" s="6">
        <f t="shared" si="233"/>
        <v>0</v>
      </c>
      <c r="GZ181" s="6">
        <f t="shared" si="233"/>
        <v>0</v>
      </c>
      <c r="HA181" s="6">
        <f t="shared" si="233"/>
        <v>0</v>
      </c>
      <c r="HC181" s="6">
        <f t="shared" ref="HC181:HH181" si="234">SUM(HC170, -HC177)</f>
        <v>0</v>
      </c>
      <c r="HD181" s="6">
        <f t="shared" si="234"/>
        <v>0</v>
      </c>
      <c r="HE181" s="6">
        <f t="shared" si="234"/>
        <v>0</v>
      </c>
      <c r="HF181" s="6">
        <f t="shared" si="234"/>
        <v>0</v>
      </c>
      <c r="HG181" s="6">
        <f t="shared" si="234"/>
        <v>0</v>
      </c>
      <c r="HH181" s="6">
        <f t="shared" si="234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35">SUM(JM170, -JM177)</f>
        <v>0</v>
      </c>
      <c r="JN181" s="6">
        <f t="shared" si="235"/>
        <v>0</v>
      </c>
      <c r="JO181" s="6">
        <f t="shared" si="235"/>
        <v>0</v>
      </c>
      <c r="JP181" s="6">
        <f t="shared" si="235"/>
        <v>0</v>
      </c>
      <c r="JQ181" s="6">
        <f t="shared" si="235"/>
        <v>0</v>
      </c>
      <c r="JR181" s="6">
        <f t="shared" si="235"/>
        <v>0</v>
      </c>
      <c r="JS181" s="6">
        <f t="shared" si="235"/>
        <v>0</v>
      </c>
    </row>
    <row r="182" spans="7:279" ht="15.75" thickBot="1" x14ac:dyDescent="0.3"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21" t="s">
        <v>60</v>
      </c>
      <c r="FD182" s="122" t="s">
        <v>44</v>
      </c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36">SUM(CD136, -CD137)</f>
        <v>5.4199999999999998E-2</v>
      </c>
      <c r="CE183" s="144">
        <f t="shared" si="236"/>
        <v>5.57E-2</v>
      </c>
      <c r="CF183" s="118">
        <f t="shared" si="236"/>
        <v>6.1299999999999993E-2</v>
      </c>
      <c r="CG183" s="178">
        <f t="shared" si="236"/>
        <v>6.88E-2</v>
      </c>
      <c r="CH183" s="148">
        <f t="shared" si="236"/>
        <v>6.6700000000000009E-2</v>
      </c>
      <c r="CI183" s="116">
        <f t="shared" si="236"/>
        <v>6.6099999999999992E-2</v>
      </c>
      <c r="CJ183" s="178">
        <f t="shared" si="236"/>
        <v>5.2999999999999999E-2</v>
      </c>
      <c r="CK183" s="148">
        <f t="shared" si="236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20">
        <f>SUM(FC141, -FC143)</f>
        <v>7.2399999999999992E-2</v>
      </c>
      <c r="FD183" s="120">
        <f>SUM(FD140, -FD142)</f>
        <v>6.6099999999999992E-2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21" t="s">
        <v>51</v>
      </c>
      <c r="FD184" s="168" t="s">
        <v>64</v>
      </c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37">SUM(CC137, -CC141)</f>
        <v>3.7400000000000003E-2</v>
      </c>
      <c r="CD185" s="179">
        <f t="shared" si="237"/>
        <v>3.95E-2</v>
      </c>
      <c r="CE185" s="146">
        <f t="shared" si="237"/>
        <v>3.9199999999999999E-2</v>
      </c>
      <c r="CF185" s="120">
        <f t="shared" si="237"/>
        <v>5.1799999999999999E-2</v>
      </c>
      <c r="CG185" s="179">
        <f t="shared" si="237"/>
        <v>4.3900000000000002E-2</v>
      </c>
      <c r="CH185" s="146">
        <f t="shared" si="237"/>
        <v>5.2000000000000005E-2</v>
      </c>
      <c r="CI185" s="120">
        <f t="shared" si="237"/>
        <v>4.9000000000000002E-2</v>
      </c>
      <c r="CJ185" s="179">
        <f t="shared" si="237"/>
        <v>3.6900000000000002E-2</v>
      </c>
      <c r="CK185" s="146">
        <f t="shared" si="237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20">
        <f>SUM(FC141, -FC142)</f>
        <v>6.8599999999999994E-2</v>
      </c>
      <c r="FD185" s="120">
        <f>SUM(FD136, -FD139)</f>
        <v>5.9200000000000003E-2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BA186" t="s">
        <v>62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168" t="s">
        <v>64</v>
      </c>
      <c r="FD186" s="121" t="s">
        <v>51</v>
      </c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AZ187" s="352" t="s">
        <v>98</v>
      </c>
      <c r="BE187" s="352" t="s">
        <v>106</v>
      </c>
      <c r="BJ187" s="352" t="s">
        <v>101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38">SUM(EC176, -EC183)</f>
        <v>0</v>
      </c>
      <c r="ED187" s="6">
        <f t="shared" si="238"/>
        <v>0</v>
      </c>
      <c r="EE187" s="6">
        <f t="shared" si="238"/>
        <v>0</v>
      </c>
      <c r="EF187" s="6">
        <f t="shared" si="238"/>
        <v>0</v>
      </c>
      <c r="EG187" s="6">
        <f t="shared" si="238"/>
        <v>0</v>
      </c>
      <c r="EH187" s="6">
        <f t="shared" si="238"/>
        <v>0</v>
      </c>
      <c r="EI187" s="6">
        <f t="shared" si="238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20">
        <f>SUM(FC136, -FC139)</f>
        <v>6.3800000000000009E-2</v>
      </c>
      <c r="FD187" s="120">
        <f>SUM(FD141, -FD142)</f>
        <v>5.2099999999999994E-2</v>
      </c>
      <c r="FE187" s="6">
        <f>SUM(FE176, -FE183)</f>
        <v>0</v>
      </c>
      <c r="FF187" s="6">
        <f>SUM(FF176, -FF183)</f>
        <v>0</v>
      </c>
      <c r="FG187" s="6">
        <f>SUM(FG176, -FG183)</f>
        <v>0</v>
      </c>
      <c r="FH187" s="6">
        <f>SUM(FH176, -FH183)</f>
        <v>0</v>
      </c>
      <c r="FI187" s="6">
        <f>SUM(FI176, -FI183,)</f>
        <v>0</v>
      </c>
      <c r="FJ187" s="6">
        <f>SUM(FJ176, -FJ183,)</f>
        <v>0</v>
      </c>
      <c r="FK187" s="6">
        <f>SUM(FK176, -FK183)</f>
        <v>0</v>
      </c>
      <c r="FL187" s="6">
        <f>SUM(FL176, -FL183)</f>
        <v>0</v>
      </c>
      <c r="FM187" s="6">
        <f>SUM(FM176, -FM183)</f>
        <v>0</v>
      </c>
      <c r="FN187" s="6">
        <f>SUM(FN176, -FN183)</f>
        <v>0</v>
      </c>
      <c r="FO187" s="6">
        <f>SUM(FO176, -FO183,)</f>
        <v>0</v>
      </c>
      <c r="FP187" s="6">
        <f>SUM(FP176, -FP183,)</f>
        <v>0</v>
      </c>
      <c r="FQ187" s="6">
        <f>SUM(FQ176, -FQ183)</f>
        <v>0</v>
      </c>
      <c r="FR187" s="6">
        <f>SUM(FR176, -FR183)</f>
        <v>0</v>
      </c>
      <c r="FS187" s="6">
        <f>SUM(FS176, -FS183)</f>
        <v>0</v>
      </c>
      <c r="FT187" s="6">
        <f>SUM(FT176, -FT183)</f>
        <v>0</v>
      </c>
      <c r="FU187" s="6">
        <f>SUM(FU176, -FU183,)</f>
        <v>0</v>
      </c>
      <c r="FV187" s="6">
        <f>SUM(FV176, -FV183,)</f>
        <v>0</v>
      </c>
      <c r="FW187" s="6">
        <f>SUM(FW176, -FW183)</f>
        <v>0</v>
      </c>
      <c r="FX187" s="6">
        <f>SUM(FX176, -FX183)</f>
        <v>0</v>
      </c>
      <c r="FY187" s="6">
        <f>SUM(FY176, -FY183)</f>
        <v>0</v>
      </c>
      <c r="FZ187" s="6">
        <f>SUM(FZ176, -FZ183)</f>
        <v>0</v>
      </c>
      <c r="GA187" s="6">
        <f>SUM(GA176, -GA183,)</f>
        <v>0</v>
      </c>
      <c r="GB187" s="6">
        <f>SUM(GB176, -GB183,)</f>
        <v>0</v>
      </c>
      <c r="GC187" s="6">
        <f>SUM(GC176, -GC183)</f>
        <v>0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39">SUM(GU176, -GU183)</f>
        <v>0</v>
      </c>
      <c r="GV187" s="6">
        <f t="shared" si="239"/>
        <v>0</v>
      </c>
      <c r="GW187" s="6">
        <f t="shared" si="239"/>
        <v>0</v>
      </c>
      <c r="GX187" s="6">
        <f t="shared" si="239"/>
        <v>0</v>
      </c>
      <c r="GY187" s="6">
        <f t="shared" si="239"/>
        <v>0</v>
      </c>
      <c r="GZ187" s="6">
        <f t="shared" si="239"/>
        <v>0</v>
      </c>
      <c r="HA187" s="6">
        <f t="shared" si="239"/>
        <v>0</v>
      </c>
      <c r="HC187" s="6">
        <f t="shared" ref="HC187:HH187" si="240">SUM(HC176, -HC183)</f>
        <v>0</v>
      </c>
      <c r="HD187" s="6">
        <f t="shared" si="240"/>
        <v>0</v>
      </c>
      <c r="HE187" s="6">
        <f t="shared" si="240"/>
        <v>0</v>
      </c>
      <c r="HF187" s="6">
        <f t="shared" si="240"/>
        <v>0</v>
      </c>
      <c r="HG187" s="6">
        <f t="shared" si="240"/>
        <v>0</v>
      </c>
      <c r="HH187" s="6">
        <f t="shared" si="240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41">SUM(JM176, -JM183)</f>
        <v>0</v>
      </c>
      <c r="JN187" s="6">
        <f t="shared" si="241"/>
        <v>0</v>
      </c>
      <c r="JO187" s="6">
        <f t="shared" si="241"/>
        <v>0</v>
      </c>
      <c r="JP187" s="6">
        <f t="shared" si="241"/>
        <v>0</v>
      </c>
      <c r="JQ187" s="6">
        <f t="shared" si="241"/>
        <v>0</v>
      </c>
      <c r="JR187" s="6">
        <f t="shared" si="241"/>
        <v>0</v>
      </c>
      <c r="JS187" s="6">
        <f t="shared" si="241"/>
        <v>0</v>
      </c>
    </row>
    <row r="188" spans="7:279" ht="15.75" thickBot="1" x14ac:dyDescent="0.3">
      <c r="AZ188" s="352" t="s">
        <v>100</v>
      </c>
      <c r="BA188" s="349">
        <v>43750</v>
      </c>
      <c r="BB188" s="349">
        <v>43757</v>
      </c>
      <c r="BC188" s="349">
        <v>43764</v>
      </c>
      <c r="BD188" s="349">
        <v>43769</v>
      </c>
      <c r="BE188" s="352" t="s">
        <v>100</v>
      </c>
      <c r="BF188" s="349">
        <v>43778</v>
      </c>
      <c r="BG188" s="349">
        <v>43785</v>
      </c>
      <c r="BH188" s="349">
        <v>43792</v>
      </c>
      <c r="BI188" s="349">
        <v>43799</v>
      </c>
      <c r="BJ188" s="351" t="s">
        <v>100</v>
      </c>
      <c r="BK188" s="349">
        <v>43813</v>
      </c>
      <c r="BL188" s="349">
        <v>43820</v>
      </c>
      <c r="BM188" s="349">
        <v>43827</v>
      </c>
      <c r="BN188" s="349">
        <v>43830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14" t="s">
        <v>63</v>
      </c>
      <c r="FD188" s="114" t="s">
        <v>63</v>
      </c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AL189" t="s">
        <v>62</v>
      </c>
      <c r="AU189" t="s">
        <v>62</v>
      </c>
      <c r="AZ189" s="315">
        <v>0.1176</v>
      </c>
      <c r="BA189" s="316">
        <v>0.13980000000000001</v>
      </c>
      <c r="BB189" s="316">
        <v>0.1237</v>
      </c>
      <c r="BC189" s="316">
        <v>0.193</v>
      </c>
      <c r="BD189" s="316">
        <v>0.15870000000000001</v>
      </c>
      <c r="BE189" s="317">
        <v>8.8599999999999998E-2</v>
      </c>
      <c r="BF189" s="317">
        <v>0.1983</v>
      </c>
      <c r="BG189" s="317">
        <v>0.30890000000000001</v>
      </c>
      <c r="BH189" s="317">
        <v>0.23419999999999999</v>
      </c>
      <c r="BI189" s="317">
        <v>0.34379999999999999</v>
      </c>
      <c r="BJ189" s="318">
        <v>0.315</v>
      </c>
      <c r="BK189" s="318">
        <v>0.28899999999999998</v>
      </c>
      <c r="BL189" s="318">
        <v>0.2114</v>
      </c>
      <c r="BM189" s="319">
        <v>0.2432</v>
      </c>
      <c r="BN189" s="319">
        <v>0.27250000000000002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16">
        <f>SUM(FC137, -FC139)</f>
        <v>5.6099999999999997E-2</v>
      </c>
      <c r="FD189" s="116">
        <f>SUM(FD137, -FD139)</f>
        <v>5.0900000000000001E-2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AG190" t="s">
        <v>62</v>
      </c>
      <c r="AZ190" s="7">
        <v>6.4899999999999999E-2</v>
      </c>
      <c r="BA190" s="22">
        <v>0.10539999999999999</v>
      </c>
      <c r="BB190" s="22">
        <v>6.6100000000000006E-2</v>
      </c>
      <c r="BC190" s="7">
        <v>8.0500000000000002E-2</v>
      </c>
      <c r="BD190" s="7">
        <v>0.11890000000000001</v>
      </c>
      <c r="BE190" s="48">
        <v>7.4399999999999994E-2</v>
      </c>
      <c r="BF190" s="22">
        <v>8.6499999999999994E-2</v>
      </c>
      <c r="BG190" s="31">
        <v>0.15049999999999999</v>
      </c>
      <c r="BH190" s="31">
        <v>9.3200000000000005E-2</v>
      </c>
      <c r="BI190" s="31">
        <v>0.18110000000000001</v>
      </c>
      <c r="BJ190" s="85">
        <v>5.0299999999999997E-2</v>
      </c>
      <c r="BK190" s="88">
        <v>8.0199999999999994E-2</v>
      </c>
      <c r="BL190" s="85">
        <v>0.20630000000000001</v>
      </c>
      <c r="BM190" s="89">
        <v>0.1966</v>
      </c>
      <c r="BN190" s="89">
        <v>0.1895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19" t="s">
        <v>40</v>
      </c>
      <c r="FD190" s="119" t="s">
        <v>40</v>
      </c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AZ191" s="48">
        <v>6.4000000000000001E-2</v>
      </c>
      <c r="BA191" s="7">
        <v>3.2399999999999998E-2</v>
      </c>
      <c r="BB191" s="7">
        <v>4.2000000000000003E-2</v>
      </c>
      <c r="BC191" s="41">
        <v>-3.5400000000000001E-2</v>
      </c>
      <c r="BD191" s="22">
        <v>1.0800000000000001E-2</v>
      </c>
      <c r="BE191" s="22">
        <v>6.8699999999999997E-2</v>
      </c>
      <c r="BF191" s="31">
        <v>7.9299999999999995E-2</v>
      </c>
      <c r="BG191" s="48">
        <v>2.76E-2</v>
      </c>
      <c r="BH191" s="48">
        <v>5.8599999999999999E-2</v>
      </c>
      <c r="BI191" s="7">
        <v>3.27E-2</v>
      </c>
      <c r="BJ191" s="305">
        <v>3.8600000000000002E-2</v>
      </c>
      <c r="BK191" s="305">
        <v>5.5899999999999998E-2</v>
      </c>
      <c r="BL191" s="88">
        <v>8.1600000000000006E-2</v>
      </c>
      <c r="BM191" s="88">
        <v>5.6000000000000001E-2</v>
      </c>
      <c r="BN191" s="88">
        <v>3.6900000000000002E-2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20">
        <f>SUM(FC138, -FC139)</f>
        <v>5.3000000000000005E-2</v>
      </c>
      <c r="FD191" s="120">
        <f>SUM(FD138, -FD139)</f>
        <v>4.8500000000000001E-2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AZ192" s="41">
        <v>4.7600000000000003E-2</v>
      </c>
      <c r="BA192" s="16">
        <v>2.3999999999999998E-3</v>
      </c>
      <c r="BB192" s="35">
        <v>5.1999999999999998E-3</v>
      </c>
      <c r="BC192" s="35">
        <v>-3.9899999999999998E-2</v>
      </c>
      <c r="BD192" s="35">
        <v>-6.0000000000000001E-3</v>
      </c>
      <c r="BE192" s="7">
        <v>5.0900000000000001E-2</v>
      </c>
      <c r="BF192" s="7">
        <v>4.87E-2</v>
      </c>
      <c r="BG192" s="7">
        <v>-3.0000000000000001E-3</v>
      </c>
      <c r="BH192" s="7">
        <v>3.8899999999999997E-2</v>
      </c>
      <c r="BI192" s="48">
        <v>7.0000000000000001E-3</v>
      </c>
      <c r="BJ192" s="88">
        <v>2.98E-2</v>
      </c>
      <c r="BK192" s="85">
        <v>4.36E-2</v>
      </c>
      <c r="BL192" s="306">
        <v>3.9199999999999999E-2</v>
      </c>
      <c r="BM192" s="306">
        <v>3.9600000000000003E-2</v>
      </c>
      <c r="BN192" s="306">
        <v>3.6700000000000003E-2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23" t="s">
        <v>84</v>
      </c>
      <c r="FD192" s="123" t="s">
        <v>84</v>
      </c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AZ193" s="16">
        <v>8.3000000000000001E-3</v>
      </c>
      <c r="BA193" s="41">
        <v>-3.56E-2</v>
      </c>
      <c r="BB193" s="16">
        <v>-1.5599999999999999E-2</v>
      </c>
      <c r="BC193" s="92">
        <v>-4.3900000000000002E-2</v>
      </c>
      <c r="BD193" s="41">
        <v>-3.1099999999999999E-2</v>
      </c>
      <c r="BE193" s="31">
        <v>4.1700000000000001E-2</v>
      </c>
      <c r="BF193" s="48">
        <v>2.2700000000000001E-2</v>
      </c>
      <c r="BG193" s="22">
        <v>-4.3299999999999998E-2</v>
      </c>
      <c r="BH193" s="22">
        <v>-1.2800000000000001E-2</v>
      </c>
      <c r="BI193" s="22">
        <v>-6.4500000000000002E-2</v>
      </c>
      <c r="BJ193" s="136">
        <v>-4.4699999999999997E-2</v>
      </c>
      <c r="BK193" s="306">
        <v>-3.1800000000000002E-2</v>
      </c>
      <c r="BL193" s="87">
        <v>-5.21E-2</v>
      </c>
      <c r="BM193" s="86">
        <v>-9.2999999999999992E-3</v>
      </c>
      <c r="BN193" s="86">
        <v>-5.3E-3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42">SUM(EC182, -EC189)</f>
        <v>0</v>
      </c>
      <c r="ED193" s="6">
        <f t="shared" si="242"/>
        <v>0</v>
      </c>
      <c r="EE193" s="6">
        <f t="shared" si="242"/>
        <v>0</v>
      </c>
      <c r="EF193" s="6">
        <f t="shared" si="242"/>
        <v>0</v>
      </c>
      <c r="EG193" s="6">
        <f t="shared" si="242"/>
        <v>0</v>
      </c>
      <c r="EH193" s="6">
        <f t="shared" si="242"/>
        <v>0</v>
      </c>
      <c r="EI193" s="6">
        <f t="shared" si="242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16">
        <f>SUM(FC139, -FC141)</f>
        <v>3.2399999999999998E-2</v>
      </c>
      <c r="FD193" s="116">
        <f>SUM(FD139, -FD141)</f>
        <v>4.2099999999999999E-2</v>
      </c>
      <c r="FE193" s="6">
        <f>SUM(FE182, -FE189)</f>
        <v>0</v>
      </c>
      <c r="FF193" s="6">
        <f>SUM(FF182, -FF189)</f>
        <v>0</v>
      </c>
      <c r="FG193" s="6">
        <f>SUM(FG182, -FG189)</f>
        <v>0</v>
      </c>
      <c r="FH193" s="6">
        <f>SUM(FH182, -FH189)</f>
        <v>0</v>
      </c>
      <c r="FI193" s="6">
        <f>SUM(FI182, -FI189,)</f>
        <v>0</v>
      </c>
      <c r="FJ193" s="6">
        <f>SUM(FJ182, -FJ189,)</f>
        <v>0</v>
      </c>
      <c r="FK193" s="6">
        <f>SUM(FK182, -FK189)</f>
        <v>0</v>
      </c>
      <c r="FL193" s="6">
        <f>SUM(FL182, -FL189)</f>
        <v>0</v>
      </c>
      <c r="FM193" s="6">
        <f>SUM(FM182, -FM189)</f>
        <v>0</v>
      </c>
      <c r="FN193" s="6">
        <f>SUM(FN182, -FN189)</f>
        <v>0</v>
      </c>
      <c r="FO193" s="6">
        <f>SUM(FO182, -FO189,)</f>
        <v>0</v>
      </c>
      <c r="FP193" s="6">
        <f>SUM(FP182, -FP189,)</f>
        <v>0</v>
      </c>
      <c r="FQ193" s="6">
        <f>SUM(FQ182, -FQ189)</f>
        <v>0</v>
      </c>
      <c r="FR193" s="6">
        <f>SUM(FR182, -FR189)</f>
        <v>0</v>
      </c>
      <c r="FS193" s="6">
        <f>SUM(FS182, -FS189)</f>
        <v>0</v>
      </c>
      <c r="FT193" s="6">
        <f>SUM(FT182, -FT189)</f>
        <v>0</v>
      </c>
      <c r="FU193" s="6">
        <f>SUM(FU182, -FU189,)</f>
        <v>0</v>
      </c>
      <c r="FV193" s="6">
        <f>SUM(FV182, -FV189,)</f>
        <v>0</v>
      </c>
      <c r="FW193" s="6">
        <f>SUM(FW182, -FW189)</f>
        <v>0</v>
      </c>
      <c r="FX193" s="6">
        <f>SUM(FX182, -FX189)</f>
        <v>0</v>
      </c>
      <c r="FY193" s="6">
        <f>SUM(FY182, -FY189)</f>
        <v>0</v>
      </c>
      <c r="FZ193" s="6">
        <f>SUM(FZ182, -FZ189)</f>
        <v>0</v>
      </c>
      <c r="GA193" s="6">
        <f>SUM(GA182, -GA189,)</f>
        <v>0</v>
      </c>
      <c r="GB193" s="6">
        <f>SUM(GB182, -GB189,)</f>
        <v>0</v>
      </c>
      <c r="GC193" s="6">
        <f>SUM(GC182, -GC189)</f>
        <v>0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43">SUM(GU182, -GU189)</f>
        <v>0</v>
      </c>
      <c r="GV193" s="6">
        <f t="shared" si="243"/>
        <v>0</v>
      </c>
      <c r="GW193" s="6">
        <f t="shared" si="243"/>
        <v>0</v>
      </c>
      <c r="GX193" s="6">
        <f t="shared" si="243"/>
        <v>0</v>
      </c>
      <c r="GY193" s="6">
        <f t="shared" si="243"/>
        <v>0</v>
      </c>
      <c r="GZ193" s="6">
        <f t="shared" si="243"/>
        <v>0</v>
      </c>
      <c r="HA193" s="6">
        <f t="shared" si="243"/>
        <v>0</v>
      </c>
      <c r="HC193" s="6">
        <f t="shared" ref="HC193:HH193" si="244">SUM(HC182, -HC189)</f>
        <v>0</v>
      </c>
      <c r="HD193" s="6">
        <f t="shared" si="244"/>
        <v>0</v>
      </c>
      <c r="HE193" s="6">
        <f t="shared" si="244"/>
        <v>0</v>
      </c>
      <c r="HF193" s="6">
        <f t="shared" si="244"/>
        <v>0</v>
      </c>
      <c r="HG193" s="6">
        <f t="shared" si="244"/>
        <v>0</v>
      </c>
      <c r="HH193" s="6">
        <f t="shared" si="244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45">SUM(JM182, -JM189)</f>
        <v>0</v>
      </c>
      <c r="JN193" s="6">
        <f t="shared" si="245"/>
        <v>0</v>
      </c>
      <c r="JO193" s="6">
        <f t="shared" si="245"/>
        <v>0</v>
      </c>
      <c r="JP193" s="6">
        <f t="shared" si="245"/>
        <v>0</v>
      </c>
      <c r="JQ193" s="6">
        <f t="shared" si="245"/>
        <v>0</v>
      </c>
      <c r="JR193" s="6">
        <f t="shared" si="245"/>
        <v>0</v>
      </c>
      <c r="JS193" s="6">
        <f t="shared" si="245"/>
        <v>0</v>
      </c>
    </row>
    <row r="194" spans="2:279" ht="15.75" thickBot="1" x14ac:dyDescent="0.3">
      <c r="AZ194" s="92">
        <v>-1.6500000000000001E-2</v>
      </c>
      <c r="BA194" s="92">
        <v>-4.7600000000000003E-2</v>
      </c>
      <c r="BB194" s="31">
        <v>-7.3700000000000002E-2</v>
      </c>
      <c r="BC194" s="22">
        <v>-4.4400000000000002E-2</v>
      </c>
      <c r="BD194" s="31">
        <v>-3.1699999999999999E-2</v>
      </c>
      <c r="BE194" s="41">
        <v>-6.2700000000000006E-2</v>
      </c>
      <c r="BF194" s="16">
        <v>-0.1162</v>
      </c>
      <c r="BG194" s="16">
        <v>-9.2899999999999996E-2</v>
      </c>
      <c r="BH194" s="16">
        <v>-0.1091</v>
      </c>
      <c r="BI194" s="16">
        <v>-0.11849999999999999</v>
      </c>
      <c r="BJ194" s="87">
        <v>-6.9900000000000004E-2</v>
      </c>
      <c r="BK194" s="86">
        <v>-8.5599999999999996E-2</v>
      </c>
      <c r="BL194" s="86">
        <v>-6.4100000000000004E-2</v>
      </c>
      <c r="BM194" s="87">
        <v>-5.0799999999999998E-2</v>
      </c>
      <c r="BN194" s="87">
        <v>-3.4200000000000001E-2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23" t="s">
        <v>47</v>
      </c>
      <c r="FD194" s="123" t="s">
        <v>47</v>
      </c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AZ195" s="31">
        <v>-0.12839999999999999</v>
      </c>
      <c r="BA195" s="31">
        <v>-9.1200000000000003E-2</v>
      </c>
      <c r="BB195" s="92">
        <v>-7.3800000000000004E-2</v>
      </c>
      <c r="BC195" s="16">
        <v>-5.45E-2</v>
      </c>
      <c r="BD195" s="16">
        <v>-7.51E-2</v>
      </c>
      <c r="BE195" s="16">
        <v>-8.5900000000000004E-2</v>
      </c>
      <c r="BF195" s="41">
        <v>-0.1177</v>
      </c>
      <c r="BG195" s="41">
        <v>-0.1353</v>
      </c>
      <c r="BH195" s="92">
        <v>-0.1106</v>
      </c>
      <c r="BI195" s="92">
        <v>-0.13500000000000001</v>
      </c>
      <c r="BJ195" s="86">
        <v>-7.3899999999999993E-2</v>
      </c>
      <c r="BK195" s="87">
        <v>-0.1045</v>
      </c>
      <c r="BL195" s="91">
        <v>-7.1599999999999997E-2</v>
      </c>
      <c r="BM195" s="91">
        <v>-8.5400000000000004E-2</v>
      </c>
      <c r="BN195" s="91">
        <v>-8.48E-2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20">
        <f>SUM(FC139, -FC140)</f>
        <v>2.6700000000000002E-2</v>
      </c>
      <c r="FD195" s="120">
        <f>SUM(FD139, -FD140)</f>
        <v>2.81E-2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AS196" t="s">
        <v>62</v>
      </c>
      <c r="AZ196" s="35">
        <v>-0.1575</v>
      </c>
      <c r="BA196" s="35">
        <v>-0.1056</v>
      </c>
      <c r="BB196" s="41">
        <v>-7.3899999999999993E-2</v>
      </c>
      <c r="BC196" s="31">
        <v>-5.5399999999999998E-2</v>
      </c>
      <c r="BD196" s="92">
        <v>-9.5899999999999999E-2</v>
      </c>
      <c r="BE196" s="92">
        <v>-0.12709999999999999</v>
      </c>
      <c r="BF196" s="92">
        <v>-0.153</v>
      </c>
      <c r="BG196" s="92">
        <v>-0.16389999999999999</v>
      </c>
      <c r="BH196" s="41">
        <v>-0.14380000000000001</v>
      </c>
      <c r="BI196" s="41">
        <v>-0.19800000000000001</v>
      </c>
      <c r="BJ196" s="90">
        <v>-0.21940000000000001</v>
      </c>
      <c r="BK196" s="90">
        <v>-0.221</v>
      </c>
      <c r="BL196" s="90">
        <v>-0.33160000000000001</v>
      </c>
      <c r="BM196" s="90">
        <v>-0.37080000000000002</v>
      </c>
      <c r="BN196" s="90">
        <v>-0.39219999999999999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168" t="s">
        <v>41</v>
      </c>
      <c r="FD196" s="188" t="s">
        <v>55</v>
      </c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20">
        <f>SUM(FC136, -FC138)</f>
        <v>1.0800000000000004E-2</v>
      </c>
      <c r="FD197" s="118">
        <f>SUM(FD142, -FD143)</f>
        <v>1.5200000000000005E-2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168" t="s">
        <v>67</v>
      </c>
      <c r="FD198" s="122" t="s">
        <v>45</v>
      </c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208">
        <f>SUM(FC136, -FC137)</f>
        <v>7.7000000000000124E-3</v>
      </c>
      <c r="FD199" s="208">
        <f>SUM(FD140, -FD141)</f>
        <v>1.3999999999999999E-2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22" t="s">
        <v>45</v>
      </c>
      <c r="FD200" s="168" t="s">
        <v>41</v>
      </c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46">SUM(EC190, -EC197)</f>
        <v>0</v>
      </c>
      <c r="ED201" s="6">
        <f t="shared" si="246"/>
        <v>0</v>
      </c>
      <c r="EE201" s="6">
        <f t="shared" si="246"/>
        <v>0</v>
      </c>
      <c r="EF201" s="6">
        <f t="shared" si="246"/>
        <v>0</v>
      </c>
      <c r="EG201" s="6">
        <f t="shared" si="246"/>
        <v>0</v>
      </c>
      <c r="EH201" s="6">
        <f t="shared" si="246"/>
        <v>0</v>
      </c>
      <c r="EI201" s="6">
        <f t="shared" si="246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208">
        <f>SUM(FC140, -FC141)</f>
        <v>5.6999999999999985E-3</v>
      </c>
      <c r="FD201" s="120">
        <f>SUM(FD136, -FD138)</f>
        <v>1.0700000000000001E-2</v>
      </c>
      <c r="FE201" s="6">
        <f>SUM(FE190, -FE197)</f>
        <v>0</v>
      </c>
      <c r="FF201" s="6">
        <f>SUM(FF190, -FF197)</f>
        <v>0</v>
      </c>
      <c r="FG201" s="6">
        <f>SUM(FG190, -FG197)</f>
        <v>0</v>
      </c>
      <c r="FH201" s="6">
        <f>SUM(FH190, -FH197)</f>
        <v>0</v>
      </c>
      <c r="FI201" s="6">
        <f>SUM(FI190, -FI197,)</f>
        <v>0</v>
      </c>
      <c r="FJ201" s="6">
        <f>SUM(FJ190, -FJ197,)</f>
        <v>0</v>
      </c>
      <c r="FK201" s="6">
        <f>SUM(FK190, -FK197)</f>
        <v>0</v>
      </c>
      <c r="FL201" s="6">
        <f>SUM(FL190, -FL197)</f>
        <v>0</v>
      </c>
      <c r="FM201" s="6">
        <f>SUM(FM190, -FM197)</f>
        <v>0</v>
      </c>
      <c r="FN201" s="6">
        <f>SUM(FN190, -FN197)</f>
        <v>0</v>
      </c>
      <c r="FO201" s="6">
        <f>SUM(FO190, -FO197,)</f>
        <v>0</v>
      </c>
      <c r="FP201" s="6">
        <f>SUM(FP190, -FP197,)</f>
        <v>0</v>
      </c>
      <c r="FQ201" s="6">
        <f>SUM(FQ190, -FQ197)</f>
        <v>0</v>
      </c>
      <c r="FR201" s="6">
        <f>SUM(FR190, -FR197)</f>
        <v>0</v>
      </c>
      <c r="FS201" s="6">
        <f>SUM(FS190, -FS197)</f>
        <v>0</v>
      </c>
      <c r="FT201" s="6">
        <f>SUM(FT190, -FT197)</f>
        <v>0</v>
      </c>
      <c r="FU201" s="6">
        <f>SUM(FU190, -FU197,)</f>
        <v>0</v>
      </c>
      <c r="FV201" s="6">
        <f>SUM(FV190, -FV197,)</f>
        <v>0</v>
      </c>
      <c r="FW201" s="6">
        <f>SUM(FW190, -FW197)</f>
        <v>0</v>
      </c>
      <c r="FX201" s="6">
        <f>SUM(FX190, -FX197)</f>
        <v>0</v>
      </c>
      <c r="FY201" s="6">
        <f>SUM(FY190, -FY197)</f>
        <v>0</v>
      </c>
      <c r="FZ201" s="6">
        <f>SUM(FZ190, -FZ197)</f>
        <v>0</v>
      </c>
      <c r="GA201" s="6">
        <f>SUM(GA190, -GA197,)</f>
        <v>0</v>
      </c>
      <c r="GB201" s="6">
        <f>SUM(GB190, -GB197,)</f>
        <v>0</v>
      </c>
      <c r="GC201" s="6">
        <f>SUM(GC190, -GC197)</f>
        <v>0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47">SUM(GU190, -GU197)</f>
        <v>0</v>
      </c>
      <c r="GV201" s="6">
        <f t="shared" si="247"/>
        <v>0</v>
      </c>
      <c r="GW201" s="6">
        <f t="shared" si="247"/>
        <v>0</v>
      </c>
      <c r="GX201" s="6">
        <f t="shared" si="247"/>
        <v>0</v>
      </c>
      <c r="GY201" s="6">
        <f t="shared" si="247"/>
        <v>0</v>
      </c>
      <c r="GZ201" s="6">
        <f t="shared" si="247"/>
        <v>0</v>
      </c>
      <c r="HA201" s="6">
        <f t="shared" si="247"/>
        <v>0</v>
      </c>
      <c r="HC201" s="6">
        <f t="shared" ref="HC201:HH201" si="248">SUM(HC190, -HC197)</f>
        <v>0</v>
      </c>
      <c r="HD201" s="6">
        <f t="shared" si="248"/>
        <v>0</v>
      </c>
      <c r="HE201" s="6">
        <f t="shared" si="248"/>
        <v>0</v>
      </c>
      <c r="HF201" s="6">
        <f t="shared" si="248"/>
        <v>0</v>
      </c>
      <c r="HG201" s="6">
        <f t="shared" si="248"/>
        <v>0</v>
      </c>
      <c r="HH201" s="6">
        <f t="shared" si="248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49">SUM(JM190, -JM197)</f>
        <v>0</v>
      </c>
      <c r="JN201" s="6">
        <f t="shared" si="249"/>
        <v>0</v>
      </c>
      <c r="JO201" s="6">
        <f t="shared" si="249"/>
        <v>0</v>
      </c>
      <c r="JP201" s="6">
        <f t="shared" si="249"/>
        <v>0</v>
      </c>
      <c r="JQ201" s="6">
        <f t="shared" si="249"/>
        <v>0</v>
      </c>
      <c r="JR201" s="6">
        <f t="shared" si="249"/>
        <v>0</v>
      </c>
      <c r="JS201" s="6">
        <f t="shared" si="249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88" t="s">
        <v>55</v>
      </c>
      <c r="FD202" s="168" t="s">
        <v>67</v>
      </c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18">
        <f>SUM(FC142, -FC143)</f>
        <v>3.7999999999999978E-3</v>
      </c>
      <c r="FD203" s="208">
        <f>SUM(FD136, -FD137)</f>
        <v>8.3000000000000018E-3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14" t="s">
        <v>39</v>
      </c>
      <c r="FD204" s="114" t="s">
        <v>39</v>
      </c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16">
        <f>SUM(FC137, -FC138)</f>
        <v>3.0999999999999917E-3</v>
      </c>
      <c r="FD205" s="116">
        <f>SUM(FD137, -FD138)</f>
        <v>2.3999999999999994E-3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t="s">
        <v>62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</row>
    <row r="225" spans="21:49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</row>
    <row r="226" spans="21:49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</row>
    <row r="227" spans="21:49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</row>
    <row r="228" spans="21:49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</row>
    <row r="229" spans="21:49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</row>
    <row r="230" spans="21:49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</row>
  </sheetData>
  <customSheetViews>
    <customSheetView guid="{7FB8B549-326C-4BEC-8C8D-0E9173EDA60F}" scale="115" topLeftCell="ES48">
      <selection activeCell="FF63" sqref="FF6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2019-03-11T12:16:51Z</dcterms:modified>
</cp:coreProperties>
</file>