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U5" i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U2" i="1"/>
  <c r="QT2" i="1"/>
  <c r="QS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T9" i="1" l="1"/>
  <c r="QS34" i="1"/>
  <c r="QU36" i="1"/>
  <c r="QU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T41" i="1"/>
  <c r="QU41" i="1"/>
  <c r="QT31" i="1"/>
  <c r="QS36" i="1"/>
  <c r="QS22" i="1"/>
  <c r="QT22" i="1"/>
  <c r="QU34" i="1"/>
  <c r="QU16" i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GT16" i="1"/>
  <c r="OT22" i="1"/>
  <c r="QS27" i="1"/>
  <c r="BQ16" i="1"/>
  <c r="OR16" i="1"/>
  <c r="OT16" i="1"/>
  <c r="OS9" i="1"/>
  <c r="OR41" i="1"/>
  <c r="OS36" i="1"/>
  <c r="OT36" i="1"/>
  <c r="MK45" i="1" l="1"/>
  <c r="JR45" i="1"/>
  <c r="JQ45" i="1"/>
  <c r="QT45" i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<sst xmlns="http://schemas.openxmlformats.org/spreadsheetml/2006/main" count="32841" uniqueCount="176">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</sst>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1">
    <xf numFmtId="0" fontId="0" fillId="0" borderId="0"/>
  </cellStyleXfs>
  <cellXfs count="734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69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DAILYS'!$ME$191:$NR$191</c:f>
              <c:numCache>
                <c:formatCode>0.00%</c:formatCode>
                <c:ptCount val="40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DAILYS'!$ME$192:$NR$192</c:f>
              <c:numCache>
                <c:formatCode>0.00%</c:formatCode>
                <c:ptCount val="40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DAILYS'!$ME$193:$NR$193</c:f>
              <c:numCache>
                <c:formatCode>0.00%</c:formatCode>
                <c:ptCount val="40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DAILYS'!$ME$194:$NR$194</c:f>
              <c:numCache>
                <c:formatCode>0.00%</c:formatCode>
                <c:ptCount val="40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DAILYS'!$MQ$238:$NP$238</c:f>
              <c:numCache>
                <c:formatCode>0.00%</c:formatCode>
                <c:ptCount val="26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DAILYS'!$MQ$239:$NP$239</c:f>
              <c:numCache>
                <c:formatCode>0.00%</c:formatCode>
                <c:ptCount val="26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DAILYS'!$MQ$240:$NP$240</c:f>
              <c:numCache>
                <c:formatCode>0.00%</c:formatCode>
                <c:ptCount val="26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DAILYS'!$MQ$241:$NP$241</c:f>
              <c:numCache>
                <c:formatCode>0.00%</c:formatCode>
                <c:ptCount val="26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DAILYS'!$MQ$242:$NP$242</c:f>
              <c:numCache>
                <c:formatCode>0.00%</c:formatCode>
                <c:ptCount val="26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DAILYS'!$MQ$243:$NP$243</c:f>
              <c:numCache>
                <c:formatCode>0.00%</c:formatCode>
                <c:ptCount val="26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DAILYS'!$MQ$244:$NP$244</c:f>
              <c:numCache>
                <c:formatCode>0.00%</c:formatCode>
                <c:ptCount val="26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DAILYS'!$MQ$245:$NP$245</c:f>
              <c:numCache>
                <c:formatCode>0.00%</c:formatCode>
                <c:ptCount val="26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DAILYS'!$NR$287:$NU$287</c:f>
              <c:numCache>
                <c:formatCode>0.00%</c:formatCode>
                <c:ptCount val="4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DAILYS'!$NR$288:$NU$288</c:f>
              <c:numCache>
                <c:formatCode>0.00%</c:formatCode>
                <c:ptCount val="4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DAILYS'!$NR$289:$NU$289</c:f>
              <c:numCache>
                <c:formatCode>0.00%</c:formatCode>
                <c:ptCount val="4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DAILYS'!$NR$290:$NU$290</c:f>
              <c:numCache>
                <c:formatCode>0.00%</c:formatCode>
                <c:ptCount val="4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DAILYS'!$NR$291:$NU$291</c:f>
              <c:numCache>
                <c:formatCode>0.00%</c:formatCode>
                <c:ptCount val="4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DAILYS'!$NR$292:$NU$292</c:f>
              <c:numCache>
                <c:formatCode>0.00%</c:formatCode>
                <c:ptCount val="4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DAILYS'!$NR$293:$NU$293</c:f>
              <c:numCache>
                <c:formatCode>0.00%</c:formatCode>
                <c:ptCount val="4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DAILYS'!$NR$294:$NU$294</c:f>
              <c:numCache>
                <c:formatCode>0.00%</c:formatCode>
                <c:ptCount val="4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379</xdr:col>
      <xdr:colOff>604629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380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389</xdr:col>
      <xdr:colOff>115957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DFB8E10-58CF-4708-9F7B-DFE07A76285C}" protected="1">
  <header guid="{5DFB8E10-58CF-4708-9F7B-DFE07A76285C}" dateTime="2019-07-04T17:37:34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D46" zoomScale="115" zoomScaleNormal="115" workbookViewId="0">
      <selection activeCell="PT102" sqref="PT102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4" t="s">
        <v>132</v>
      </c>
      <c r="KP2" s="725"/>
      <c r="KQ2" s="725"/>
      <c r="KR2" s="725"/>
      <c r="KS2" s="725"/>
      <c r="KT2" s="725"/>
      <c r="KU2" s="725"/>
      <c r="KV2" s="72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4">
        <v>1.13686</v>
      </c>
      <c r="PN2" s="6">
        <v>-7.4000000000000003E-3</v>
      </c>
      <c r="PO2" s="6">
        <v>0</v>
      </c>
      <c r="PP2" s="6">
        <v>-8.9999999999999998E-4</v>
      </c>
      <c r="PQ2" s="6">
        <v>5.9999999999999995E-4</v>
      </c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-7.4000000000000003E-3</v>
      </c>
      <c r="QT2" s="7">
        <f t="shared" ref="QT2:QT37" si="19">AVERAGE(PN2:QR2)</f>
        <v>-1.9250000000000001E-3</v>
      </c>
      <c r="QU2" s="7">
        <f t="shared" ref="QU2:QU37" si="20">MAX(PN2:QR2)</f>
        <v>5.9999999999999995E-4</v>
      </c>
    </row>
    <row r="3" spans="4:463" ht="15.75" thickBot="1" x14ac:dyDescent="0.3"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4" t="s">
        <v>128</v>
      </c>
      <c r="KP3" s="725"/>
      <c r="KQ3" s="725"/>
      <c r="KR3" s="725"/>
      <c r="KS3" s="725"/>
      <c r="KT3" s="725"/>
      <c r="KU3" s="725"/>
      <c r="KV3" s="72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4">
        <v>1.26824</v>
      </c>
      <c r="PN3" s="6">
        <v>-3.5999999999999999E-3</v>
      </c>
      <c r="PO3" s="6">
        <v>-3.5999999999999999E-3</v>
      </c>
      <c r="PP3" s="6">
        <v>-1.5E-3</v>
      </c>
      <c r="PQ3" s="6">
        <v>5.0000000000000001E-4</v>
      </c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-3.5999999999999999E-3</v>
      </c>
      <c r="QT3" s="7">
        <f t="shared" si="19"/>
        <v>-2.0499999999999997E-3</v>
      </c>
      <c r="QU3" s="7">
        <f t="shared" si="20"/>
        <v>5.0000000000000001E-4</v>
      </c>
    </row>
    <row r="4" spans="4:463" ht="15.75" thickBot="1" x14ac:dyDescent="0.3"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4" t="s">
        <v>142</v>
      </c>
      <c r="KP4" s="725"/>
      <c r="KQ4" s="725"/>
      <c r="KR4" s="725"/>
      <c r="KS4" s="725"/>
      <c r="KT4" s="725"/>
      <c r="KU4" s="725"/>
      <c r="KV4" s="72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4">
        <v>0.97597999999999996</v>
      </c>
      <c r="PN4" s="6">
        <v>1.18E-2</v>
      </c>
      <c r="PO4" s="6">
        <v>-1.5E-3</v>
      </c>
      <c r="PP4" s="6">
        <v>2.9999999999999997E-4</v>
      </c>
      <c r="PQ4" s="6">
        <v>-1.6000000000000001E-3</v>
      </c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-1.6000000000000001E-3</v>
      </c>
      <c r="QT4" s="7">
        <f t="shared" si="19"/>
        <v>2.2499999999999998E-3</v>
      </c>
      <c r="QU4" s="7">
        <f t="shared" si="20"/>
        <v>1.18E-2</v>
      </c>
    </row>
    <row r="5" spans="4:463" ht="15.75" thickBot="1" x14ac:dyDescent="0.3"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4" t="s">
        <v>129</v>
      </c>
      <c r="KP5" s="725"/>
      <c r="KQ5" s="725"/>
      <c r="KR5" s="725"/>
      <c r="KS5" s="725"/>
      <c r="KT5" s="725"/>
      <c r="KU5" s="725"/>
      <c r="KV5" s="72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4">
        <v>107.858</v>
      </c>
      <c r="PN5" s="6">
        <v>5.3E-3</v>
      </c>
      <c r="PO5" s="6">
        <v>-4.8999999999999998E-3</v>
      </c>
      <c r="PP5" s="6">
        <v>-5.0000000000000001E-4</v>
      </c>
      <c r="PQ5" s="6">
        <v>-2.0000000000000001E-4</v>
      </c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-4.8999999999999998E-3</v>
      </c>
      <c r="QT5" s="7">
        <f t="shared" si="19"/>
        <v>-7.4999999999999953E-5</v>
      </c>
      <c r="QU5" s="7">
        <f t="shared" si="20"/>
        <v>5.3E-3</v>
      </c>
    </row>
    <row r="6" spans="4:463" ht="15.75" thickBot="1" x14ac:dyDescent="0.3">
      <c r="D6" t="s">
        <v>62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4" t="s">
        <v>154</v>
      </c>
      <c r="KP6" s="725"/>
      <c r="KQ6" s="725"/>
      <c r="KR6" s="725"/>
      <c r="KS6" s="725"/>
      <c r="KT6" s="725"/>
      <c r="KU6" s="725"/>
      <c r="KV6" s="72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4">
        <v>0.70150000000000001</v>
      </c>
      <c r="PN6" s="6">
        <v>-7.3000000000000001E-3</v>
      </c>
      <c r="PO6" s="6">
        <v>4.1999999999999997E-3</v>
      </c>
      <c r="PP6" s="6">
        <v>5.1999999999999998E-3</v>
      </c>
      <c r="PQ6" s="6">
        <v>-8.0000000000000004E-4</v>
      </c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-7.3000000000000001E-3</v>
      </c>
      <c r="QT6" s="7">
        <f t="shared" si="19"/>
        <v>3.2499999999999988E-4</v>
      </c>
      <c r="QU6" s="7">
        <f t="shared" si="20"/>
        <v>5.1999999999999998E-3</v>
      </c>
    </row>
    <row r="7" spans="4:463" ht="15.75" thickBot="1" x14ac:dyDescent="0.3"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4" t="s">
        <v>130</v>
      </c>
      <c r="KP7" s="725"/>
      <c r="KQ7" s="725"/>
      <c r="KR7" s="725"/>
      <c r="KS7" s="725"/>
      <c r="KT7" s="725"/>
      <c r="KU7" s="725"/>
      <c r="KV7" s="72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4">
        <v>0.67152999999999996</v>
      </c>
      <c r="PN7" s="6">
        <v>-6.1999999999999998E-3</v>
      </c>
      <c r="PO7" s="6">
        <v>-4.0000000000000002E-4</v>
      </c>
      <c r="PP7" s="6">
        <v>4.7000000000000002E-3</v>
      </c>
      <c r="PQ7" s="6">
        <v>-2.2000000000000001E-3</v>
      </c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-6.1999999999999998E-3</v>
      </c>
      <c r="QT7" s="7">
        <f t="shared" si="19"/>
        <v>-1.0249999999999999E-3</v>
      </c>
      <c r="QU7" s="7">
        <f t="shared" si="20"/>
        <v>4.7000000000000002E-3</v>
      </c>
    </row>
    <row r="8" spans="4:463" ht="15.75" thickBot="1" x14ac:dyDescent="0.3"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4" t="s">
        <v>131</v>
      </c>
      <c r="KP8" s="725"/>
      <c r="KQ8" s="725"/>
      <c r="KR8" s="725"/>
      <c r="KS8" s="725"/>
      <c r="KT8" s="725"/>
      <c r="KU8" s="725"/>
      <c r="KV8" s="72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4">
        <v>1.30884</v>
      </c>
      <c r="PN8" s="6">
        <v>3.3999999999999998E-3</v>
      </c>
      <c r="PO8" s="6">
        <v>-1.9E-3</v>
      </c>
      <c r="PP8" s="6">
        <v>-3.0999999999999999E-3</v>
      </c>
      <c r="PQ8" s="6">
        <v>-6.9999999999999999E-4</v>
      </c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-3.0999999999999999E-3</v>
      </c>
      <c r="QT8" s="7">
        <f t="shared" si="19"/>
        <v>-5.7499999999999999E-4</v>
      </c>
      <c r="QU8" s="7">
        <f t="shared" si="20"/>
        <v>3.3999999999999998E-3</v>
      </c>
    </row>
    <row r="9" spans="4:463" ht="15.75" thickBot="1" x14ac:dyDescent="0.3">
      <c r="F9" t="s">
        <v>62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4" t="s">
        <v>133</v>
      </c>
      <c r="KP9" s="725"/>
      <c r="KQ9" s="725"/>
      <c r="KR9" s="725"/>
      <c r="KS9" s="725"/>
      <c r="KT9" s="725"/>
      <c r="KU9" s="725"/>
      <c r="KV9" s="72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/>
      <c r="PL9" s="11" t="s">
        <v>43</v>
      </c>
      <c r="PM9" s="713">
        <v>2.5000000000000001E-2</v>
      </c>
      <c r="PN9" s="13">
        <f t="shared" ref="PN9:QR9" si="27">SUM( -PN2, -PN3,PN4,PN5, -PN6, -PN7,PN8)</f>
        <v>4.4999999999999998E-2</v>
      </c>
      <c r="PO9" s="13">
        <f t="shared" si="27"/>
        <v>-8.4999999999999989E-3</v>
      </c>
      <c r="PP9" s="13">
        <f t="shared" si="27"/>
        <v>-1.0800000000000001E-2</v>
      </c>
      <c r="PQ9" s="13">
        <f t="shared" si="27"/>
        <v>-6.0000000000000016E-4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-1.0800000000000001E-2</v>
      </c>
      <c r="QT9" s="7">
        <f t="shared" si="19"/>
        <v>8.0967741935483858E-4</v>
      </c>
      <c r="QU9" s="7">
        <f t="shared" si="20"/>
        <v>4.4999999999999998E-2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7" t="s">
        <v>134</v>
      </c>
      <c r="KP10" s="728"/>
      <c r="KQ10" s="728"/>
      <c r="KR10" s="728"/>
      <c r="KS10" s="728"/>
      <c r="KT10" s="728"/>
      <c r="KU10" s="728"/>
      <c r="KV10" s="72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4">
        <v>0.89500000000000002</v>
      </c>
      <c r="PN10" s="6">
        <v>-2.3999999999999998E-3</v>
      </c>
      <c r="PO10" s="6">
        <v>3.5000000000000001E-3</v>
      </c>
      <c r="PP10" s="6">
        <v>8.9999999999999998E-4</v>
      </c>
      <c r="PQ10" s="6">
        <v>2.0000000000000001E-4</v>
      </c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-2.3999999999999998E-3</v>
      </c>
      <c r="QT10" s="16">
        <f t="shared" si="19"/>
        <v>5.5000000000000003E-4</v>
      </c>
      <c r="QU10" s="16">
        <f t="shared" si="20"/>
        <v>3.5000000000000001E-3</v>
      </c>
    </row>
    <row r="11" spans="4:463" ht="15.75" thickBot="1" x14ac:dyDescent="0.3"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7" t="s">
        <v>143</v>
      </c>
      <c r="KP11" s="728"/>
      <c r="KQ11" s="728"/>
      <c r="KR11" s="728"/>
      <c r="KS11" s="728"/>
      <c r="KT11" s="728"/>
      <c r="KU11" s="728"/>
      <c r="KV11" s="72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4">
        <v>1.1097999999999999</v>
      </c>
      <c r="PN11" s="6">
        <v>4.1999999999999997E-3</v>
      </c>
      <c r="PO11" s="6">
        <v>-1.4E-3</v>
      </c>
      <c r="PP11" s="6">
        <v>-2.0000000000000001E-4</v>
      </c>
      <c r="PQ11" s="6">
        <v>-8.0000000000000004E-4</v>
      </c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-1.4E-3</v>
      </c>
      <c r="QT11" s="16">
        <f t="shared" si="19"/>
        <v>4.4999999999999988E-4</v>
      </c>
      <c r="QU11" s="16">
        <f t="shared" si="20"/>
        <v>4.1999999999999997E-3</v>
      </c>
    </row>
    <row r="12" spans="4:463" ht="15.75" thickBot="1" x14ac:dyDescent="0.3"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7" t="s">
        <v>144</v>
      </c>
      <c r="KP12" s="728"/>
      <c r="KQ12" s="728"/>
      <c r="KR12" s="728"/>
      <c r="KS12" s="728"/>
      <c r="KT12" s="728"/>
      <c r="KU12" s="728"/>
      <c r="KV12" s="72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4">
        <v>122.616</v>
      </c>
      <c r="PN12" s="6">
        <v>-2.0999999999999999E-3</v>
      </c>
      <c r="PO12" s="6">
        <v>-4.7999999999999996E-3</v>
      </c>
      <c r="PP12" s="6">
        <v>-1.1000000000000001E-3</v>
      </c>
      <c r="PQ12" s="6">
        <v>5.0000000000000001E-4</v>
      </c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-4.7999999999999996E-3</v>
      </c>
      <c r="QT12" s="16">
        <f t="shared" si="19"/>
        <v>-1.8749999999999999E-3</v>
      </c>
      <c r="QU12" s="16">
        <f t="shared" si="20"/>
        <v>5.0000000000000001E-4</v>
      </c>
    </row>
    <row r="13" spans="4:463" ht="15.75" thickBot="1" x14ac:dyDescent="0.3"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4" t="s">
        <v>135</v>
      </c>
      <c r="KP13" s="725"/>
      <c r="KQ13" s="725"/>
      <c r="KR13" s="725"/>
      <c r="KS13" s="725"/>
      <c r="KT13" s="725"/>
      <c r="KU13" s="725"/>
      <c r="KV13" s="72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4">
        <v>1.6183799999999999</v>
      </c>
      <c r="PN13" s="6">
        <v>1.1000000000000001E-3</v>
      </c>
      <c r="PO13" s="6">
        <v>-3.8E-3</v>
      </c>
      <c r="PP13" s="6">
        <v>-5.8999999999999999E-3</v>
      </c>
      <c r="PQ13" s="6">
        <v>1.5E-3</v>
      </c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-5.8999999999999999E-3</v>
      </c>
      <c r="QT13" s="16">
        <f t="shared" si="19"/>
        <v>-1.7750000000000001E-3</v>
      </c>
      <c r="QU13" s="16">
        <f t="shared" si="20"/>
        <v>1.5E-3</v>
      </c>
    </row>
    <row r="14" spans="4:463" ht="15.75" thickBot="1" x14ac:dyDescent="0.3"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4" t="s">
        <v>136</v>
      </c>
      <c r="KP14" s="725"/>
      <c r="KQ14" s="725"/>
      <c r="KR14" s="725"/>
      <c r="KS14" s="725"/>
      <c r="KT14" s="725"/>
      <c r="KU14" s="725"/>
      <c r="KV14" s="72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4">
        <v>1.6917</v>
      </c>
      <c r="PN14" s="6">
        <v>-6.9999999999999999E-4</v>
      </c>
      <c r="PO14" s="6">
        <v>8.9999999999999998E-4</v>
      </c>
      <c r="PP14" s="6">
        <v>-5.1999999999999998E-3</v>
      </c>
      <c r="PQ14" s="6">
        <v>3.5000000000000001E-3</v>
      </c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-5.1999999999999998E-3</v>
      </c>
      <c r="QT14" s="16">
        <f t="shared" si="19"/>
        <v>-3.7500000000000001E-4</v>
      </c>
      <c r="QU14" s="16">
        <f t="shared" si="20"/>
        <v>3.5000000000000001E-3</v>
      </c>
    </row>
    <row r="15" spans="4:463" ht="15.75" thickBot="1" x14ac:dyDescent="0.3"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4" t="s">
        <v>137</v>
      </c>
      <c r="KP15" s="725"/>
      <c r="KQ15" s="725"/>
      <c r="KR15" s="725"/>
      <c r="KS15" s="725"/>
      <c r="KT15" s="725"/>
      <c r="KU15" s="725"/>
      <c r="KV15" s="72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4">
        <v>1.4884999999999999</v>
      </c>
      <c r="PN15" s="6">
        <v>-4.4000000000000003E-3</v>
      </c>
      <c r="PO15" s="6">
        <v>-1.9E-3</v>
      </c>
      <c r="PP15" s="6">
        <v>-3.7000000000000002E-3</v>
      </c>
      <c r="PQ15" s="6">
        <v>-2.0000000000000001E-4</v>
      </c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-4.4000000000000003E-3</v>
      </c>
      <c r="QT15" s="16">
        <f t="shared" si="19"/>
        <v>-2.5500000000000002E-3</v>
      </c>
      <c r="QU15" s="16">
        <f t="shared" si="20"/>
        <v>-2.0000000000000001E-4</v>
      </c>
    </row>
    <row r="16" spans="4:463" ht="15.75" thickBot="1" x14ac:dyDescent="0.3"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4" t="s">
        <v>138</v>
      </c>
      <c r="KP16" s="725"/>
      <c r="KQ16" s="725"/>
      <c r="KR16" s="725"/>
      <c r="KS16" s="725"/>
      <c r="KT16" s="725"/>
      <c r="KU16" s="725"/>
      <c r="KV16" s="72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/>
      <c r="PL16" s="18" t="s">
        <v>50</v>
      </c>
      <c r="PM16" s="713">
        <v>0</v>
      </c>
      <c r="PN16" s="20">
        <f t="shared" ref="PN16:PS16" si="36">SUM(PN10,PN11,PN12,PN13,PN14,PN15,PN2)</f>
        <v>-1.17E-2</v>
      </c>
      <c r="PO16" s="20">
        <f t="shared" si="36"/>
        <v>-7.4999999999999989E-3</v>
      </c>
      <c r="PP16" s="20">
        <f t="shared" si="36"/>
        <v>-1.61E-2</v>
      </c>
      <c r="PQ16" s="20">
        <f t="shared" si="36"/>
        <v>5.3E-3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-1.61E-2</v>
      </c>
      <c r="QT16" s="16">
        <f t="shared" si="19"/>
        <v>-9.6774193548387097E-4</v>
      </c>
      <c r="QU16" s="16">
        <f t="shared" si="20"/>
        <v>5.3E-3</v>
      </c>
    </row>
    <row r="17" spans="21:463" ht="15.75" thickBot="1" x14ac:dyDescent="0.3"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4" t="s">
        <v>140</v>
      </c>
      <c r="KP17" s="725"/>
      <c r="KQ17" s="725"/>
      <c r="KR17" s="725"/>
      <c r="KS17" s="725"/>
      <c r="KT17" s="725"/>
      <c r="KU17" s="725"/>
      <c r="KV17" s="72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4">
        <v>1.23767</v>
      </c>
      <c r="PN17" s="6">
        <v>8.3000000000000001E-3</v>
      </c>
      <c r="PO17" s="6">
        <v>-5.0000000000000001E-3</v>
      </c>
      <c r="PP17" s="6">
        <v>-1.1999999999999999E-3</v>
      </c>
      <c r="PQ17" s="6">
        <v>-1.4E-3</v>
      </c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-5.0000000000000001E-3</v>
      </c>
      <c r="QT17" s="22">
        <f t="shared" si="19"/>
        <v>1.7500000000000008E-4</v>
      </c>
      <c r="QU17" s="22">
        <f t="shared" si="20"/>
        <v>8.3000000000000001E-3</v>
      </c>
    </row>
    <row r="18" spans="21:463" ht="15.75" thickBot="1" x14ac:dyDescent="0.3"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4" t="s">
        <v>139</v>
      </c>
      <c r="KP18" s="725"/>
      <c r="KQ18" s="725"/>
      <c r="KR18" s="725"/>
      <c r="KS18" s="725"/>
      <c r="KT18" s="725"/>
      <c r="KU18" s="725"/>
      <c r="KV18" s="72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4">
        <v>136.94</v>
      </c>
      <c r="PN18" s="6">
        <v>5.9999999999999995E-4</v>
      </c>
      <c r="PO18" s="6">
        <v>-8.3000000000000001E-3</v>
      </c>
      <c r="PP18" s="6">
        <v>-2E-3</v>
      </c>
      <c r="PQ18" s="6">
        <v>1E-4</v>
      </c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-8.3000000000000001E-3</v>
      </c>
      <c r="QT18" s="22">
        <f t="shared" si="19"/>
        <v>-2.4000000000000002E-3</v>
      </c>
      <c r="QU18" s="22">
        <f t="shared" si="20"/>
        <v>5.9999999999999995E-4</v>
      </c>
    </row>
    <row r="19" spans="21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7" t="s">
        <v>141</v>
      </c>
      <c r="KP19" s="728"/>
      <c r="KQ19" s="728"/>
      <c r="KR19" s="728"/>
      <c r="KS19" s="728"/>
      <c r="KT19" s="728"/>
      <c r="KU19" s="728"/>
      <c r="KV19" s="72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4">
        <v>1.8053600000000001</v>
      </c>
      <c r="PN19" s="6">
        <v>5.1000000000000004E-3</v>
      </c>
      <c r="PO19" s="6">
        <v>-7.4000000000000003E-3</v>
      </c>
      <c r="PP19" s="6">
        <v>-6.6E-3</v>
      </c>
      <c r="PQ19" s="6">
        <v>1.5E-3</v>
      </c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-7.4000000000000003E-3</v>
      </c>
      <c r="QT19" s="22">
        <f t="shared" si="19"/>
        <v>-1.8500000000000001E-3</v>
      </c>
      <c r="QU19" s="22">
        <f t="shared" si="20"/>
        <v>5.1000000000000004E-3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4">
        <v>1.8893800000000001</v>
      </c>
      <c r="PN20" s="6">
        <v>2E-3</v>
      </c>
      <c r="PO20" s="6">
        <v>-2.7000000000000001E-3</v>
      </c>
      <c r="PP20" s="6">
        <v>-6.1999999999999998E-3</v>
      </c>
      <c r="PQ20" s="6">
        <v>3.0000000000000001E-3</v>
      </c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-6.1999999999999998E-3</v>
      </c>
      <c r="QT20" s="22">
        <f t="shared" si="19"/>
        <v>-9.7499999999999996E-4</v>
      </c>
      <c r="QU20" s="22">
        <f t="shared" si="20"/>
        <v>3.0000000000000001E-3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4" t="s">
        <v>145</v>
      </c>
      <c r="KP21" s="725"/>
      <c r="KQ21" s="725"/>
      <c r="KR21" s="725"/>
      <c r="KS21" s="725"/>
      <c r="KT21" s="725"/>
      <c r="KU21" s="725"/>
      <c r="KV21" s="72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4">
        <v>1.6614</v>
      </c>
      <c r="PN21" s="6">
        <v>-1.1000000000000001E-3</v>
      </c>
      <c r="PO21" s="6">
        <v>-5.3E-3</v>
      </c>
      <c r="PP21" s="6">
        <v>-4.5999999999999999E-3</v>
      </c>
      <c r="PQ21" s="6">
        <v>-4.0000000000000002E-4</v>
      </c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-5.3E-3</v>
      </c>
      <c r="QT21" s="22">
        <f t="shared" si="19"/>
        <v>-2.8499999999999997E-3</v>
      </c>
      <c r="QU21" s="22">
        <f t="shared" si="20"/>
        <v>-4.0000000000000002E-4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4" t="s">
        <v>146</v>
      </c>
      <c r="KP22" s="725"/>
      <c r="KQ22" s="725"/>
      <c r="KR22" s="725"/>
      <c r="KS22" s="725"/>
      <c r="KT22" s="725"/>
      <c r="KU22" s="725"/>
      <c r="KV22" s="72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/>
      <c r="PL22" s="23" t="s">
        <v>56</v>
      </c>
      <c r="PM22" s="713">
        <v>7.4999999999999997E-3</v>
      </c>
      <c r="PN22" s="25">
        <f t="shared" ref="PN22:PS22" si="46">SUM(PN17,PN18,PN19,PN20,PN21, -PN10,PN3)</f>
        <v>1.37E-2</v>
      </c>
      <c r="PO22" s="25">
        <f t="shared" si="46"/>
        <v>-3.5799999999999998E-2</v>
      </c>
      <c r="PP22" s="25">
        <f t="shared" si="46"/>
        <v>-2.3000000000000003E-2</v>
      </c>
      <c r="PQ22" s="25">
        <f t="shared" si="46"/>
        <v>3.0999999999999999E-3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-3.5799999999999998E-2</v>
      </c>
      <c r="QT22" s="22">
        <f t="shared" si="19"/>
        <v>-1.3548387096774194E-3</v>
      </c>
      <c r="QU22" s="22">
        <f t="shared" si="20"/>
        <v>1.37E-2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4">
        <v>110.405</v>
      </c>
      <c r="PN23" s="6">
        <v>-5.7000000000000002E-3</v>
      </c>
      <c r="PO23" s="6">
        <v>-3.3999999999999998E-3</v>
      </c>
      <c r="PP23" s="6">
        <v>-5.9999999999999995E-4</v>
      </c>
      <c r="PQ23" s="6">
        <v>2E-3</v>
      </c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-5.7000000000000002E-3</v>
      </c>
      <c r="QT23" s="26">
        <f t="shared" si="19"/>
        <v>-1.9250000000000001E-3</v>
      </c>
      <c r="QU23" s="26">
        <f t="shared" si="20"/>
        <v>2E-3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4">
        <v>0.68500000000000005</v>
      </c>
      <c r="PN24" s="6">
        <v>4.1000000000000003E-3</v>
      </c>
      <c r="PO24" s="6">
        <v>2.5999999999999999E-3</v>
      </c>
      <c r="PP24" s="6">
        <v>5.4999999999999997E-3</v>
      </c>
      <c r="PQ24" s="6">
        <v>-2.5999999999999999E-3</v>
      </c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-2.5999999999999999E-3</v>
      </c>
      <c r="QT24" s="26">
        <f t="shared" si="19"/>
        <v>2.3999999999999998E-3</v>
      </c>
      <c r="QU24" s="26">
        <f t="shared" si="20"/>
        <v>5.4999999999999997E-3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4">
        <v>0.65539999999999998</v>
      </c>
      <c r="PN25" s="6">
        <v>5.4999999999999997E-3</v>
      </c>
      <c r="PO25" s="6">
        <v>-2.3E-3</v>
      </c>
      <c r="PP25" s="6">
        <v>5.4999999999999997E-3</v>
      </c>
      <c r="PQ25" s="6">
        <v>-3.8E-3</v>
      </c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-3.8E-3</v>
      </c>
      <c r="QT25" s="26">
        <f t="shared" si="19"/>
        <v>1.225E-3</v>
      </c>
      <c r="QU25" s="26">
        <f t="shared" si="20"/>
        <v>5.4999999999999997E-3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4">
        <v>0.74509999999999998</v>
      </c>
      <c r="PN26" s="6">
        <v>9.1000000000000004E-3</v>
      </c>
      <c r="PO26" s="6">
        <v>6.9999999999999999E-4</v>
      </c>
      <c r="PP26" s="6">
        <v>3.3E-3</v>
      </c>
      <c r="PQ26" s="6">
        <v>-8.0000000000000004E-4</v>
      </c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-8.0000000000000004E-4</v>
      </c>
      <c r="QT26" s="26">
        <f t="shared" si="19"/>
        <v>3.075E-3</v>
      </c>
      <c r="QU26" s="26">
        <f t="shared" si="20"/>
        <v>9.1000000000000004E-3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/>
      <c r="PL27" s="27" t="s">
        <v>61</v>
      </c>
      <c r="PM27" s="713">
        <v>-7.4999999999999997E-3</v>
      </c>
      <c r="PN27" s="29">
        <f t="shared" ref="PN27:QR27" si="54">SUM( -PN4, -PN11, -PN17,PN23, -PN24, -PN25, -PN26)</f>
        <v>-4.8700000000000007E-2</v>
      </c>
      <c r="PO27" s="29">
        <f t="shared" si="54"/>
        <v>3.5000000000000005E-3</v>
      </c>
      <c r="PP27" s="29">
        <f t="shared" si="54"/>
        <v>-1.38E-2</v>
      </c>
      <c r="PQ27" s="29">
        <f t="shared" si="54"/>
        <v>1.3000000000000001E-2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-4.8700000000000007E-2</v>
      </c>
      <c r="QT27" s="26">
        <f t="shared" si="19"/>
        <v>-1.4838709677419354E-3</v>
      </c>
      <c r="QU27" s="26">
        <f t="shared" si="20"/>
        <v>1.3000000000000001E-2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4">
        <v>75.653999999999996</v>
      </c>
      <c r="PN28" s="6">
        <v>-1.9E-3</v>
      </c>
      <c r="PO28" s="6">
        <v>-6.9999999999999999E-4</v>
      </c>
      <c r="PP28" s="6">
        <v>4.7999999999999996E-3</v>
      </c>
      <c r="PQ28" s="6">
        <v>-1E-3</v>
      </c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-1.9E-3</v>
      </c>
      <c r="QT28" s="30">
        <f t="shared" si="19"/>
        <v>2.9999999999999992E-4</v>
      </c>
      <c r="QU28" s="30">
        <f t="shared" si="20"/>
        <v>4.7999999999999996E-3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4">
        <v>1.0440700000000001</v>
      </c>
      <c r="PN29" s="6">
        <v>-8.0000000000000004E-4</v>
      </c>
      <c r="PO29" s="6">
        <v>4.4000000000000003E-3</v>
      </c>
      <c r="PP29" s="6">
        <v>6.9999999999999999E-4</v>
      </c>
      <c r="PQ29" s="6">
        <v>2.3E-3</v>
      </c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-8.0000000000000004E-4</v>
      </c>
      <c r="QT29" s="30">
        <f t="shared" si="19"/>
        <v>1.65E-3</v>
      </c>
      <c r="QU29" s="30">
        <f t="shared" si="20"/>
        <v>4.4000000000000003E-3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4">
        <v>0.91922000000000004</v>
      </c>
      <c r="PN30" s="6">
        <v>-5.0000000000000001E-3</v>
      </c>
      <c r="PO30" s="6">
        <v>2.2000000000000001E-3</v>
      </c>
      <c r="PP30" s="6">
        <v>2.0999999999999999E-3</v>
      </c>
      <c r="PQ30" s="6">
        <v>-1.8E-3</v>
      </c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-5.0000000000000001E-3</v>
      </c>
      <c r="QT30" s="30">
        <f t="shared" si="19"/>
        <v>-6.2500000000000001E-4</v>
      </c>
      <c r="QU30" s="30">
        <f t="shared" si="20"/>
        <v>2.2000000000000001E-3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/>
      <c r="PL31" s="31" t="s">
        <v>66</v>
      </c>
      <c r="PM31" s="713">
        <v>0.01</v>
      </c>
      <c r="PN31" s="33">
        <f t="shared" ref="PN31:PS31" si="63">SUM(PN6, -PN13, -PN19,PN24,PN28,PN29,PN30)</f>
        <v>-1.7100000000000001E-2</v>
      </c>
      <c r="PO31" s="33">
        <f t="shared" si="63"/>
        <v>2.3900000000000005E-2</v>
      </c>
      <c r="PP31" s="33">
        <f t="shared" si="63"/>
        <v>3.0799999999999998E-2</v>
      </c>
      <c r="PQ31" s="33">
        <f t="shared" si="63"/>
        <v>-6.8999999999999999E-3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-1.7100000000000001E-2</v>
      </c>
      <c r="QT31" s="30">
        <f t="shared" si="19"/>
        <v>9.9032258064516137E-4</v>
      </c>
      <c r="QU31" s="30">
        <f t="shared" si="20"/>
        <v>3.0799999999999998E-2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4">
        <v>72.47</v>
      </c>
      <c r="PN32" s="6">
        <v>-1.5E-3</v>
      </c>
      <c r="PO32" s="6">
        <v>-5.3E-3</v>
      </c>
      <c r="PP32" s="6">
        <v>4.1000000000000003E-3</v>
      </c>
      <c r="PQ32" s="6">
        <v>-2.5000000000000001E-3</v>
      </c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-5.3E-3</v>
      </c>
      <c r="QT32" s="34">
        <f t="shared" si="19"/>
        <v>-1.2999999999999999E-3</v>
      </c>
      <c r="QU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4">
        <v>0.879</v>
      </c>
      <c r="PN33" s="6">
        <v>-3.0000000000000001E-3</v>
      </c>
      <c r="PO33" s="6">
        <v>-2.3999999999999998E-3</v>
      </c>
      <c r="PP33" s="6">
        <v>1.9E-3</v>
      </c>
      <c r="PQ33" s="6">
        <v>-3.0000000000000001E-3</v>
      </c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-3.0000000000000001E-3</v>
      </c>
      <c r="QT33" s="34">
        <f t="shared" si="19"/>
        <v>-1.6250000000000001E-3</v>
      </c>
      <c r="QU33" s="34">
        <f t="shared" si="20"/>
        <v>1.9E-3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/>
      <c r="PL34" s="35" t="s">
        <v>69</v>
      </c>
      <c r="PM34" s="713">
        <v>1.4999999999999999E-2</v>
      </c>
      <c r="PN34" s="37">
        <f t="shared" ref="PN34:PS34" si="73">SUM(PN7, -PN14, -PN20,PN25, -PN29,PN32,PN33)</f>
        <v>-5.7000000000000002E-3</v>
      </c>
      <c r="PO34" s="37">
        <f t="shared" si="73"/>
        <v>-1.2999999999999999E-2</v>
      </c>
      <c r="PP34" s="37">
        <f t="shared" si="73"/>
        <v>2.69E-2</v>
      </c>
      <c r="PQ34" s="37">
        <f t="shared" si="73"/>
        <v>-2.0299999999999999E-2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-2.0299999999999999E-2</v>
      </c>
      <c r="QT34" s="34">
        <f t="shared" si="19"/>
        <v>-3.9032258064516126E-4</v>
      </c>
      <c r="QU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4">
        <v>82.295000000000002</v>
      </c>
      <c r="PN35" s="6">
        <v>2.2000000000000001E-3</v>
      </c>
      <c r="PO35" s="6">
        <v>-2.8E-3</v>
      </c>
      <c r="PP35" s="6">
        <v>2.8E-3</v>
      </c>
      <c r="PQ35" s="6">
        <v>5.9999999999999995E-4</v>
      </c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-2.8E-3</v>
      </c>
      <c r="QT35" s="40">
        <f t="shared" si="19"/>
        <v>6.9999999999999999E-4</v>
      </c>
      <c r="QU35" s="40">
        <f t="shared" si="20"/>
        <v>2.8E-3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713">
        <v>1.7500000000000002E-2</v>
      </c>
      <c r="PN36" s="43">
        <f t="shared" ref="PN36:QR36" si="82">SUM( -PN8, -PN15, -PN21,PN26, -PN30, -PN33,PN35)</f>
        <v>2.1400000000000002E-2</v>
      </c>
      <c r="PO36" s="43">
        <f t="shared" si="82"/>
        <v>7.1999999999999981E-3</v>
      </c>
      <c r="PP36" s="43">
        <f t="shared" si="82"/>
        <v>1.3500000000000002E-2</v>
      </c>
      <c r="PQ36" s="43">
        <f t="shared" si="82"/>
        <v>5.8999999999999999E-3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1.5483870967741935E-3</v>
      </c>
      <c r="QU36" s="40">
        <f t="shared" si="20"/>
        <v>2.1400000000000002E-2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714">
        <v>-1E-3</v>
      </c>
      <c r="PN37" s="550">
        <f t="shared" ref="PN37:QR37" si="90">SUM( -PN5, -PN12, -PN18, -PN23, -PN28, -PN32, -PN35)</f>
        <v>3.1000000000000008E-3</v>
      </c>
      <c r="PO37" s="550">
        <f t="shared" si="90"/>
        <v>3.0200000000000001E-2</v>
      </c>
      <c r="PP37" s="550">
        <f t="shared" si="90"/>
        <v>-7.4999999999999997E-3</v>
      </c>
      <c r="PQ37" s="550">
        <f t="shared" si="90"/>
        <v>4.999999999999999E-4</v>
      </c>
      <c r="PR37" s="550">
        <f t="shared" si="90"/>
        <v>0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-7.4999999999999997E-3</v>
      </c>
      <c r="QT37" s="301">
        <f t="shared" si="19"/>
        <v>8.4838709677419373E-4</v>
      </c>
      <c r="QU37" s="301">
        <f t="shared" si="20"/>
        <v>3.0200000000000001E-2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40">
        <v>0.16209999999999999</v>
      </c>
      <c r="PO40" s="40">
        <v>0.16930000000000001</v>
      </c>
      <c r="PP40" s="40">
        <v>0.18279999999999999</v>
      </c>
      <c r="PQ40" s="40">
        <v>0.18870000000000001</v>
      </c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22">
        <v>9.7600000000000006E-2</v>
      </c>
      <c r="PO41" s="16">
        <v>7.1800000000000003E-2</v>
      </c>
      <c r="PP41" s="30">
        <v>5.7299999999999997E-2</v>
      </c>
      <c r="PQ41" s="16">
        <v>6.0999999999999999E-2</v>
      </c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-8.3000000000000001E-3</v>
      </c>
      <c r="QT41" s="51">
        <f>AVERAGE(QT2:QT8,QT10:QT15,QT17:QT21,QT23:QT26,QT28:QT30,QT32:QT33,QT35)</f>
        <v>-4.5267857142857143E-4</v>
      </c>
      <c r="QU41" s="53">
        <f>MAX(QU2:QU8,QU10:QU15,QU17:QU21,QU23:QU26,QU28:QU30,QU32:QU33,QU35)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16">
        <v>7.9299999999999995E-2</v>
      </c>
      <c r="PO42" s="22">
        <v>6.1800000000000001E-2</v>
      </c>
      <c r="PP42" s="16">
        <v>5.57E-2</v>
      </c>
      <c r="PQ42" s="30">
        <v>5.04E-2</v>
      </c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30">
        <v>2.5999999999999999E-3</v>
      </c>
      <c r="PO43" s="30">
        <v>2.6499999999999999E-2</v>
      </c>
      <c r="PP43" s="22">
        <v>3.8800000000000001E-2</v>
      </c>
      <c r="PQ43" s="22">
        <v>4.19E-2</v>
      </c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N44" s="7">
        <v>-1.09E-2</v>
      </c>
      <c r="PO44" s="7">
        <v>-1.9400000000000001E-2</v>
      </c>
      <c r="PP44" s="7">
        <v>-3.0200000000000001E-2</v>
      </c>
      <c r="PQ44" s="7">
        <v>-3.0800000000000001E-2</v>
      </c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34">
        <v>-6.5199999999999994E-2</v>
      </c>
      <c r="PO45" s="47">
        <v>-7.3599999999999999E-2</v>
      </c>
      <c r="PP45" s="34">
        <v>-5.1299999999999998E-2</v>
      </c>
      <c r="PQ45" s="34">
        <v>-7.1599999999999997E-2</v>
      </c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-4.8700000000000007E-2</v>
      </c>
      <c r="QT45" s="51">
        <f>AVERAGE(QT9,QT16,QT22,QT27,QT31,QT34,QT36,QT37)</f>
        <v>0</v>
      </c>
      <c r="QU45" s="51">
        <f>MAX(QU9,QU16,QU22,QU27,QU31,QU34,QU36,QU37)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47">
        <v>-0.1038</v>
      </c>
      <c r="PO46" s="34">
        <v>-7.8200000000000006E-2</v>
      </c>
      <c r="PP46" s="47">
        <v>-8.1100000000000005E-2</v>
      </c>
      <c r="PQ46" s="47">
        <v>-8.0600000000000005E-2</v>
      </c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86">
        <v>-0.16170000000000001</v>
      </c>
      <c r="PO47" s="86">
        <v>-0.15820000000000001</v>
      </c>
      <c r="PP47" s="86">
        <v>-0.17199999999999999</v>
      </c>
      <c r="PQ47" s="86">
        <v>-0.159</v>
      </c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91" t="s">
        <v>90</v>
      </c>
      <c r="PF48" s="563"/>
      <c r="PG48" s="563"/>
      <c r="PH48" s="563"/>
      <c r="PI48" s="563"/>
      <c r="PJ48" s="563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40">
        <v>0.18279999999999999</v>
      </c>
      <c r="PN52" s="40">
        <v>0.17480000000000001</v>
      </c>
      <c r="PO52" s="40">
        <v>0.17829999999999999</v>
      </c>
      <c r="PP52" s="40">
        <v>0.18870000000000001</v>
      </c>
      <c r="PQ52" s="40"/>
      <c r="PR52" s="40"/>
      <c r="PS52" s="40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0">
        <v>5.7299999999999997E-2</v>
      </c>
      <c r="PN53" s="30">
        <v>6.25E-2</v>
      </c>
      <c r="PO53" s="16">
        <v>6.6100000000000006E-2</v>
      </c>
      <c r="PP53" s="16">
        <v>6.0999999999999999E-2</v>
      </c>
      <c r="PQ53" s="16"/>
      <c r="PR53" s="16"/>
      <c r="PS53" s="16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16">
        <v>5.57E-2</v>
      </c>
      <c r="PN54" s="16">
        <v>6.2100000000000002E-2</v>
      </c>
      <c r="PO54" s="30">
        <v>5.1900000000000002E-2</v>
      </c>
      <c r="PP54" s="30">
        <v>5.04E-2</v>
      </c>
      <c r="PQ54" s="30"/>
      <c r="PR54" s="30"/>
      <c r="PS54" s="30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22">
        <v>3.8800000000000001E-2</v>
      </c>
      <c r="PN55" s="22">
        <v>4.0099999999999997E-2</v>
      </c>
      <c r="PO55" s="22">
        <v>4.6800000000000001E-2</v>
      </c>
      <c r="PP55" s="22">
        <v>4.19E-2</v>
      </c>
      <c r="PQ55" s="22"/>
      <c r="PR55" s="22"/>
      <c r="PS55" s="22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7">
        <v>-3.0200000000000001E-2</v>
      </c>
      <c r="PN56" s="7">
        <v>-2.9399999999999999E-2</v>
      </c>
      <c r="PO56" s="7">
        <v>-2.8400000000000002E-2</v>
      </c>
      <c r="PP56" s="7">
        <v>-3.0800000000000001E-2</v>
      </c>
      <c r="PQ56" s="7"/>
      <c r="PR56" s="7"/>
      <c r="PS56" s="7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4">
        <v>-5.1299999999999998E-2</v>
      </c>
      <c r="PN57" s="34">
        <v>-5.62E-2</v>
      </c>
      <c r="PO57" s="34">
        <v>-7.3800000000000004E-2</v>
      </c>
      <c r="PP57" s="34">
        <v>-7.1599999999999997E-2</v>
      </c>
      <c r="PQ57" s="34"/>
      <c r="PR57" s="34"/>
      <c r="PS57" s="34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47">
        <v>-8.1100000000000005E-2</v>
      </c>
      <c r="PN58" s="47">
        <v>8.14E-2</v>
      </c>
      <c r="PO58" s="47">
        <v>-7.7200000000000005E-2</v>
      </c>
      <c r="PP58" s="47">
        <v>-8.0600000000000005E-2</v>
      </c>
      <c r="PQ58" s="47"/>
      <c r="PR58" s="47"/>
      <c r="PS58" s="47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86">
        <v>-0.17199999999999999</v>
      </c>
      <c r="PN59" s="86">
        <v>-0.17249999999999999</v>
      </c>
      <c r="PO59" s="86">
        <v>-0.16370000000000001</v>
      </c>
      <c r="PP59" s="86">
        <v>-0.159</v>
      </c>
      <c r="PQ59" s="86"/>
      <c r="PR59" s="86"/>
      <c r="PS59" s="86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78">
        <v>3.04</v>
      </c>
      <c r="PN60" s="77">
        <v>0.98</v>
      </c>
      <c r="PO60" s="56">
        <v>0.72</v>
      </c>
      <c r="PP60" s="78">
        <v>-0.22</v>
      </c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8">
        <v>2.5399999999999999E-2</v>
      </c>
      <c r="PH61" s="129">
        <v>1.7299999999999999E-2</v>
      </c>
      <c r="PI61" s="104">
        <v>9.2999999999999992E-3</v>
      </c>
      <c r="PJ61" s="607">
        <v>2.5000000000000001E-2</v>
      </c>
      <c r="PK61" s="99">
        <v>1.8499999999999999E-2</v>
      </c>
      <c r="PL61" s="104">
        <v>2.18E-2</v>
      </c>
      <c r="PM61" s="100">
        <v>1.9699999999999999E-2</v>
      </c>
      <c r="PN61" s="103">
        <v>6.4000000000000003E-3</v>
      </c>
      <c r="PO61" s="102">
        <v>8.8000000000000005E-3</v>
      </c>
      <c r="PP61" s="100">
        <v>1.04E-2</v>
      </c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9">
        <v>-2.53E-2</v>
      </c>
      <c r="PH62" s="131">
        <v>-1.38E-2</v>
      </c>
      <c r="PI62" s="715">
        <v>-8.6E-3</v>
      </c>
      <c r="PJ62" s="694">
        <v>-2.6700000000000002E-2</v>
      </c>
      <c r="PK62" s="106">
        <v>-1.78E-2</v>
      </c>
      <c r="PL62" s="99">
        <v>-1.44E-2</v>
      </c>
      <c r="PM62" s="102">
        <v>-2.07E-2</v>
      </c>
      <c r="PN62" s="100">
        <v>-8.0000000000000002E-3</v>
      </c>
      <c r="PO62" s="105">
        <v>-1.7600000000000001E-2</v>
      </c>
      <c r="PP62" s="103">
        <v>-5.1000000000000004E-3</v>
      </c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8">
        <v>4.4999999999999998E-2</v>
      </c>
      <c r="PH63" s="132"/>
      <c r="PI63" s="133"/>
      <c r="PJ63" s="712">
        <v>3.0200000000000001E-2</v>
      </c>
      <c r="PK63" s="133"/>
      <c r="PL63" s="133"/>
      <c r="PM63" s="104">
        <v>3.0800000000000001E-2</v>
      </c>
      <c r="PN63" s="132"/>
      <c r="PO63" s="133"/>
      <c r="PP63" s="701">
        <v>1.2999999999999999E-2</v>
      </c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2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1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598" t="s">
        <v>62</v>
      </c>
      <c r="PF64" s="599" t="s">
        <v>62</v>
      </c>
      <c r="PG64" s="700">
        <v>-4.87E-2</v>
      </c>
      <c r="PH64" s="598" t="s">
        <v>62</v>
      </c>
      <c r="PI64" s="599" t="s">
        <v>62</v>
      </c>
      <c r="PJ64" s="694">
        <v>-3.5799999999999998E-2</v>
      </c>
      <c r="PK64" s="133" t="s">
        <v>62</v>
      </c>
      <c r="PL64" s="133" t="s">
        <v>62</v>
      </c>
      <c r="PM64" s="106">
        <v>-2.3E-2</v>
      </c>
      <c r="PN64" s="132" t="s">
        <v>62</v>
      </c>
      <c r="PO64" s="133" t="s">
        <v>62</v>
      </c>
      <c r="PP64" s="105">
        <v>-2.0299999999999999E-2</v>
      </c>
      <c r="PQ64" s="132" t="s">
        <v>62</v>
      </c>
      <c r="PR64" s="133" t="s">
        <v>62</v>
      </c>
      <c r="PS64" s="588"/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  <c r="PE65" s="602"/>
      <c r="PF65" s="602"/>
      <c r="PG65" s="602"/>
      <c r="PH65" s="602"/>
      <c r="PI65" s="602"/>
      <c r="PJ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697" t="s">
        <v>167</v>
      </c>
      <c r="HD66" s="697" t="s">
        <v>168</v>
      </c>
      <c r="HE66" s="697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3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2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3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3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HC68" s="129">
        <v>2.52E-2</v>
      </c>
      <c r="HD68" s="128">
        <f>SUM( -HC52,HD52)</f>
        <v>1.5100000000000002E-2</v>
      </c>
      <c r="HE68" s="624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3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2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4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6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2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21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20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4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6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21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20">
        <f>SUM( -JF57,JG57)</f>
        <v>2.9499999999999998E-2</v>
      </c>
      <c r="JH68" s="131">
        <v>1.83E-2</v>
      </c>
      <c r="JI68" s="129">
        <f>SUM( -JH53,JI53)</f>
        <v>1.0399999999999993E-2</v>
      </c>
      <c r="JJ68" s="625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4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4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6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21">
        <f>SUM( -KK55,KL55)</f>
        <v>9.8999999999999991E-3</v>
      </c>
      <c r="KM68" s="124">
        <f>SUM( -KL58,KM58)</f>
        <v>1.5900000000000011E-2</v>
      </c>
      <c r="KN68" s="123">
        <v>1.23E-2</v>
      </c>
      <c r="KO68" s="625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4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8">
        <v>2.5399999999999999E-2</v>
      </c>
      <c r="PH68" s="129">
        <v>1.7299999999999999E-2</v>
      </c>
      <c r="PI68" s="104">
        <v>9.2999999999999992E-3</v>
      </c>
      <c r="PJ68" s="607">
        <v>2.5000000000000001E-2</v>
      </c>
      <c r="PK68" s="99">
        <v>1.8499999999999999E-2</v>
      </c>
      <c r="PL68" s="104">
        <v>2.18E-2</v>
      </c>
      <c r="PM68" s="100">
        <v>1.9699999999999999E-2</v>
      </c>
      <c r="PN68" s="103">
        <v>6.4000000000000003E-3</v>
      </c>
      <c r="PO68" s="102">
        <v>8.8000000000000005E-3</v>
      </c>
      <c r="PP68" s="100">
        <v>1.04E-2</v>
      </c>
    </row>
    <row r="69" spans="1:489" ht="15.75" thickBot="1" x14ac:dyDescent="0.3">
      <c r="C69" t="s">
        <v>62</v>
      </c>
      <c r="HC69" s="128">
        <f>SUM( -GU52,HC52)</f>
        <v>1.8300000000000011E-2</v>
      </c>
      <c r="HD69" s="47">
        <v>1.03E-2</v>
      </c>
      <c r="HE69" s="623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21">
        <f>SUM( -HJ56,HK56)</f>
        <v>8.9000000000000017E-3</v>
      </c>
      <c r="HL69" s="131">
        <v>6.8999999999999999E-3</v>
      </c>
      <c r="HM69" s="127">
        <f>SUM( -HL56,HM56)</f>
        <v>1.03E-2</v>
      </c>
      <c r="HN69" s="621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2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21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6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5">
        <v>1.32E-2</v>
      </c>
      <c r="ID69" s="123">
        <f>SUM( -IC54,ID54)</f>
        <v>3.7000000000000088E-3</v>
      </c>
      <c r="IE69" s="131">
        <f>SUM( -ID55,IE55)</f>
        <v>7.4999999999999997E-3</v>
      </c>
      <c r="IF69" s="624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9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21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5">
        <f>SUM( -JC59,JD59)</f>
        <v>6.6999999999999837E-3</v>
      </c>
      <c r="JE69" s="125">
        <f>SUM( -JD56,JE56)</f>
        <v>1.2999999999999999E-3</v>
      </c>
      <c r="JF69" s="127">
        <v>1.41E-2</v>
      </c>
      <c r="JG69" s="622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4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3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2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5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6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9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5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4">
        <v>1.9699999999999999E-2</v>
      </c>
      <c r="PH69" s="123">
        <v>6.1000000000000004E-3</v>
      </c>
      <c r="PI69" s="99">
        <v>6.4000000000000003E-3</v>
      </c>
      <c r="PJ69" s="609">
        <v>1.35E-2</v>
      </c>
      <c r="PK69" s="105">
        <v>6.8999999999999999E-3</v>
      </c>
      <c r="PL69" s="102">
        <v>6.6E-3</v>
      </c>
      <c r="PM69" s="105">
        <v>1.77E-2</v>
      </c>
      <c r="PN69" s="104">
        <v>5.1999999999999998E-3</v>
      </c>
      <c r="PO69" s="715">
        <v>6.7000000000000002E-3</v>
      </c>
      <c r="PP69" s="102">
        <v>4.7000000000000002E-3</v>
      </c>
    </row>
    <row r="70" spans="1:489" ht="15.75" thickBot="1" x14ac:dyDescent="0.3">
      <c r="HC70" s="131">
        <v>1.5699999999999999E-2</v>
      </c>
      <c r="HD70" s="86">
        <v>1.5E-3</v>
      </c>
      <c r="HE70" s="621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3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21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3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20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20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9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2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21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5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2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5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6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20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5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21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3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20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2">
        <v>2.3999999999999998E-3</v>
      </c>
      <c r="KS70" s="106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7">
        <v>1.4800000000000001E-2</v>
      </c>
      <c r="PH70" s="125">
        <v>1.8E-3</v>
      </c>
      <c r="PI70" s="103">
        <v>3.5999999999999999E-3</v>
      </c>
      <c r="PJ70" s="612">
        <v>6.7000000000000002E-3</v>
      </c>
      <c r="PK70" s="102">
        <v>2.9999999999999997E-4</v>
      </c>
      <c r="PL70" s="105">
        <v>2.3E-3</v>
      </c>
      <c r="PM70" s="104">
        <v>1.09E-2</v>
      </c>
      <c r="PN70" s="106">
        <v>1.2999999999999999E-3</v>
      </c>
      <c r="PO70" s="99">
        <v>4.1999999999999997E-3</v>
      </c>
      <c r="PP70" s="105">
        <v>2.2000000000000001E-3</v>
      </c>
    </row>
    <row r="71" spans="1:489" ht="15.75" thickBot="1" x14ac:dyDescent="0.3">
      <c r="HC71" s="125">
        <v>4.8999999999999998E-3</v>
      </c>
      <c r="HD71" s="127">
        <f>SUM( -HC56,HD56)</f>
        <v>1.9999999999999879E-4</v>
      </c>
      <c r="HE71" s="622">
        <v>2.8E-3</v>
      </c>
      <c r="HF71" s="125">
        <v>9.1999999999999998E-3</v>
      </c>
      <c r="HG71" s="47">
        <v>8.0000000000000004E-4</v>
      </c>
      <c r="HH71" s="621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2">
        <f>SUM( -HJ53,HK53)</f>
        <v>1.6000000000000042E-3</v>
      </c>
      <c r="HL71" s="125">
        <v>-1E-4</v>
      </c>
      <c r="HM71" s="129">
        <f>SUM( -HL53,HM53)</f>
        <v>3.8999999999999868E-3</v>
      </c>
      <c r="HN71" s="624">
        <f>SUM( -HM54,HN54)</f>
        <v>4.6000000000000069E-3</v>
      </c>
      <c r="HO71" s="131">
        <f>SUM( -HN55,HO55)</f>
        <v>-4.0000000000000452E-4</v>
      </c>
      <c r="HP71" s="86">
        <v>3.3E-3</v>
      </c>
      <c r="HQ71" s="624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9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5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21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4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21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20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20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6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6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20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5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3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20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4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2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9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10">
        <v>2.0999999999999999E-3</v>
      </c>
      <c r="PH71" s="128">
        <v>-5.0000000000000001E-4</v>
      </c>
      <c r="PI71" s="100">
        <v>1E-4</v>
      </c>
      <c r="PJ71" s="610">
        <v>1E-3</v>
      </c>
      <c r="PK71" s="101">
        <v>-5.9999999999999995E-4</v>
      </c>
      <c r="PL71" s="715">
        <v>-1.2999999999999999E-3</v>
      </c>
      <c r="PM71" s="101">
        <v>-5.9999999999999995E-4</v>
      </c>
      <c r="PN71" s="101">
        <v>8.0000000000000004E-4</v>
      </c>
      <c r="PO71" s="103">
        <v>4.0000000000000001E-3</v>
      </c>
      <c r="PP71" s="104">
        <v>-1.5E-3</v>
      </c>
      <c r="PR71" s="11" t="s">
        <v>43</v>
      </c>
    </row>
    <row r="72" spans="1:489" ht="15.75" thickBot="1" x14ac:dyDescent="0.3"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20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20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9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3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3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6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6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2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4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3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3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21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9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3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9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3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20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2">
        <v>-5.1000000000000004E-3</v>
      </c>
      <c r="PH72" s="124">
        <v>-1.1999999999999999E-3</v>
      </c>
      <c r="PI72" s="101">
        <v>-1E-4</v>
      </c>
      <c r="PJ72" s="613">
        <v>-2.7000000000000001E-3</v>
      </c>
      <c r="PK72" s="103">
        <v>-1.6000000000000001E-3</v>
      </c>
      <c r="PL72" s="100">
        <v>-2.3999999999999998E-3</v>
      </c>
      <c r="PM72" s="715">
        <v>-3.8999999999999998E-3</v>
      </c>
      <c r="PN72" s="99">
        <v>-2.9999999999999997E-4</v>
      </c>
      <c r="PO72" s="100">
        <v>3.5000000000000001E-3</v>
      </c>
      <c r="PP72" s="101">
        <v>-2.3999999999999998E-3</v>
      </c>
      <c r="PR72" s="18" t="s">
        <v>50</v>
      </c>
    </row>
    <row r="73" spans="1:489" ht="15.75" thickBot="1" x14ac:dyDescent="0.3">
      <c r="HC73" s="127">
        <f>SUM( -GU56,HC56)</f>
        <v>-1.0200000000000001E-2</v>
      </c>
      <c r="HD73" s="131">
        <v>-6.7000000000000002E-3</v>
      </c>
      <c r="HE73" s="620">
        <v>-1.06E-2</v>
      </c>
      <c r="HF73" s="128">
        <f>SUM( -HE52,HF52)</f>
        <v>-1.6800000000000037E-2</v>
      </c>
      <c r="HG73" s="131">
        <f>SUM( -HF55,HG55)</f>
        <v>-4.0000000000000036E-3</v>
      </c>
      <c r="HH73" s="624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5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3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4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20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9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2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9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3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4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2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9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21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9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20">
        <f>SUM( -KK57,KL57)</f>
        <v>-4.2999999999999983E-3</v>
      </c>
      <c r="KM73" s="127">
        <v>-3.0999999999999999E-3</v>
      </c>
      <c r="KN73" s="129">
        <v>-5.9999999999999995E-4</v>
      </c>
      <c r="KO73" s="626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21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3">
        <v>-1.11E-2</v>
      </c>
      <c r="PH73" s="127">
        <v>-4.4999999999999997E-3</v>
      </c>
      <c r="PI73" s="102">
        <v>-4.7999999999999996E-3</v>
      </c>
      <c r="PJ73" s="608">
        <v>-3.8999999999999998E-3</v>
      </c>
      <c r="PK73" s="104">
        <v>-1.9E-3</v>
      </c>
      <c r="PL73" s="103">
        <v>-3.0000000000000001E-3</v>
      </c>
      <c r="PM73" s="103">
        <v>-1.15E-2</v>
      </c>
      <c r="PN73" s="102">
        <v>-5.0000000000000001E-4</v>
      </c>
      <c r="PO73" s="101">
        <v>1E-3</v>
      </c>
      <c r="PP73" s="99">
        <v>-3.3999999999999998E-3</v>
      </c>
      <c r="PR73" s="23" t="s">
        <v>56</v>
      </c>
    </row>
    <row r="74" spans="1:489" ht="15.75" thickBot="1" x14ac:dyDescent="0.3"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2">
        <f>SUM( -HG54,HH54)</f>
        <v>-2.0299999999999999E-2</v>
      </c>
      <c r="HI74" s="126">
        <v>-1.66E-2</v>
      </c>
      <c r="HJ74" s="123">
        <f>SUM( -HI54,HJ54)</f>
        <v>-6.0999999999999943E-3</v>
      </c>
      <c r="HK74" s="620">
        <f>SUM( -HJ55,HK55)</f>
        <v>-9.900000000000006E-3</v>
      </c>
      <c r="HL74" s="127">
        <f>SUM( -HK56,HL56)</f>
        <v>-6.8999999999999999E-3</v>
      </c>
      <c r="HM74" s="131">
        <v>-1.44E-2</v>
      </c>
      <c r="HN74" s="620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2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21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2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9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6">
        <v>-1.67E-2</v>
      </c>
      <c r="ID74" s="127">
        <v>-5.4999999999999997E-3</v>
      </c>
      <c r="IE74" s="127">
        <f>SUM( -ID57,IE57)</f>
        <v>-1.7899999999999999E-2</v>
      </c>
      <c r="IF74" s="625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3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4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20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9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9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31">
        <f>SUM( -JM57,JN57)</f>
        <v>-1.06E-2</v>
      </c>
      <c r="JO74" s="126">
        <f>SUM( -JN59,JO59)</f>
        <v>-1.8199999999999994E-2</v>
      </c>
      <c r="JP74" s="622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6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4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2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4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3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11">
        <v>-2.0500000000000001E-2</v>
      </c>
      <c r="PH74" s="126">
        <v>-5.1999999999999998E-3</v>
      </c>
      <c r="PI74" s="105">
        <v>-5.8999999999999999E-3</v>
      </c>
      <c r="PJ74" s="611">
        <v>-1.29E-2</v>
      </c>
      <c r="PK74" s="100">
        <v>-3.8E-3</v>
      </c>
      <c r="PL74" s="101">
        <v>-9.5999999999999992E-3</v>
      </c>
      <c r="PM74" s="99">
        <v>-1.1599999999999999E-2</v>
      </c>
      <c r="PN74" s="105">
        <v>-4.8999999999999998E-3</v>
      </c>
      <c r="PO74" s="104">
        <v>-1.06E-2</v>
      </c>
      <c r="PP74" s="715">
        <v>-4.8999999999999998E-3</v>
      </c>
      <c r="PR74" s="27" t="s">
        <v>61</v>
      </c>
    </row>
    <row r="75" spans="1:489" ht="15.75" thickBot="1" x14ac:dyDescent="0.3"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9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4">
        <f>SUM( -HJ54,HK54)</f>
        <v>-1.4200000000000004E-2</v>
      </c>
      <c r="HL75" s="708">
        <v>-1.23E-2</v>
      </c>
      <c r="HM75" s="539">
        <f>SUM( -HL52,HM52)</f>
        <v>-2.1199999999999997E-2</v>
      </c>
      <c r="HN75" s="641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41">
        <f>SUM( -HP52,HQ52)</f>
        <v>-1.5400000000000025E-2</v>
      </c>
      <c r="HR75" s="716">
        <f>SUM( -HQ53,HR53)</f>
        <v>-1.100000000000001E-2</v>
      </c>
      <c r="HS75" s="539">
        <f>SUM( -HR52,HS52)</f>
        <v>-7.5000000000000067E-3</v>
      </c>
      <c r="HT75" s="717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4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6">
        <v>-2.29E-2</v>
      </c>
      <c r="IA75" s="708">
        <f>SUM( -HZ54,IA54)</f>
        <v>-1.1499999999999996E-2</v>
      </c>
      <c r="IB75" s="535">
        <f>SUM( -IA55,IB55)</f>
        <v>-2.700000000000001E-3</v>
      </c>
      <c r="IC75" s="709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41">
        <f>SUM( -IE52,IF52)</f>
        <v>-1.3299999999999979E-2</v>
      </c>
      <c r="IG75" s="722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6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41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21">
        <f>SUM( -JC56,JD56)</f>
        <v>-1.5900000000000001E-2</v>
      </c>
      <c r="JE75" s="537">
        <f>SUM( -JD55,JE55)</f>
        <v>-5.5999999999999939E-3</v>
      </c>
      <c r="JF75" s="720">
        <f>SUM( -JE56,JF56)</f>
        <v>-1.29E-2</v>
      </c>
      <c r="JG75" s="632">
        <v>-1.7299999999999999E-2</v>
      </c>
      <c r="JH75" s="532">
        <f>SUM( -JG58,JH58)</f>
        <v>-1.21E-2</v>
      </c>
      <c r="JI75" s="540">
        <f>SUM( -JH59,JI59)</f>
        <v>-1.0199999999999987E-2</v>
      </c>
      <c r="JJ75" s="632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2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7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708">
        <v>-2.8799999999999999E-2</v>
      </c>
      <c r="KE75" s="540">
        <f>SUM( -KD59,KE59)</f>
        <v>-1.2699999999999989E-2</v>
      </c>
      <c r="KF75" s="629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9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6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2">
        <v>-1.1299999999999999E-2</v>
      </c>
      <c r="KP75" s="539">
        <f>SUM( -KO52,KP52)</f>
        <v>-5.5000000000000049E-3</v>
      </c>
      <c r="KQ75" s="708">
        <f>SUM( -KP54,KQ54)</f>
        <v>-9.0000000000000011E-3</v>
      </c>
      <c r="KR75" s="717">
        <f>SUM( -KQ58,KR58)</f>
        <v>-1.999999999999999E-2</v>
      </c>
      <c r="KS75" s="716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5">
        <v>-2.35E-2</v>
      </c>
      <c r="PG75" s="700">
        <v>-2.53E-2</v>
      </c>
      <c r="PH75" s="535">
        <v>-1.38E-2</v>
      </c>
      <c r="PI75" s="715">
        <v>-8.6E-3</v>
      </c>
      <c r="PJ75" s="694">
        <v>-2.6700000000000002E-2</v>
      </c>
      <c r="PK75" s="106">
        <v>-1.78E-2</v>
      </c>
      <c r="PL75" s="99">
        <v>-1.44E-2</v>
      </c>
      <c r="PM75" s="102">
        <v>-2.07E-2</v>
      </c>
      <c r="PN75" s="100">
        <v>-8.0000000000000002E-3</v>
      </c>
      <c r="PO75" s="105">
        <v>-1.7600000000000001E-2</v>
      </c>
      <c r="PP75" s="103">
        <v>-5.1000000000000004E-3</v>
      </c>
      <c r="PR75" s="44" t="s">
        <v>72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R76" s="31" t="s">
        <v>66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51">
        <v>1.7399999999999999E-2</v>
      </c>
      <c r="HO77" s="730">
        <v>1.0200000000000001E-2</v>
      </c>
      <c r="HP77" s="731">
        <v>1.01E-2</v>
      </c>
      <c r="HQ77" s="638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8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2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718">
        <v>7.1000000000000004E-3</v>
      </c>
      <c r="KB77" s="719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11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01">
        <v>1.2999999999999999E-2</v>
      </c>
      <c r="PR77" s="35" t="s">
        <v>69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HC78" s="723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3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7">
        <v>1.6899999999999998E-2</v>
      </c>
      <c r="HZ78" s="650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9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3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701">
        <v>8.3000000000000001E-3</v>
      </c>
      <c r="PP78" s="100">
        <v>5.8999999999999999E-3</v>
      </c>
      <c r="PR78" s="41" t="s">
        <v>71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9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7">
        <v>7.4999999999999997E-3</v>
      </c>
      <c r="IC79" s="130">
        <v>1.6199999999999999E-2</v>
      </c>
      <c r="ID79" s="123">
        <v>6.3E-3</v>
      </c>
      <c r="IE79" s="299">
        <v>1.44E-2</v>
      </c>
      <c r="IF79" s="620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8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701">
        <v>6.8999999999999999E-3</v>
      </c>
      <c r="PM79" s="100">
        <v>1.35E-2</v>
      </c>
      <c r="PO79" s="106">
        <v>8.0000000000000002E-3</v>
      </c>
      <c r="PP79" s="103">
        <v>5.3E-3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HC80" s="723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7">
        <v>-2.7000000000000001E-3</v>
      </c>
      <c r="HK80" s="650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2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4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7">
        <v>4.7999999999999996E-3</v>
      </c>
      <c r="IO80" s="300">
        <v>7.0000000000000001E-3</v>
      </c>
      <c r="IP80" s="132"/>
      <c r="IQ80" s="637">
        <v>3.8E-3</v>
      </c>
      <c r="IR80" s="546">
        <v>-3.0000000000000001E-3</v>
      </c>
      <c r="IS80" s="131">
        <v>2.8E-3</v>
      </c>
      <c r="IT80" s="650">
        <v>4.0000000000000002E-4</v>
      </c>
      <c r="IU80" s="619">
        <v>1.3299999999999999E-2</v>
      </c>
      <c r="IW80" s="618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  <c r="PF80" s="105">
        <v>-5.9999999999999995E-4</v>
      </c>
      <c r="PG80" s="711">
        <v>3.0999999999999999E-3</v>
      </c>
      <c r="PI80" s="711">
        <v>5.1999999999999998E-3</v>
      </c>
      <c r="PJ80" s="701">
        <v>3.5000000000000001E-3</v>
      </c>
      <c r="PL80" s="711">
        <v>4.1000000000000003E-3</v>
      </c>
      <c r="PM80" s="711">
        <v>-7.4999999999999997E-3</v>
      </c>
      <c r="PO80" s="711">
        <v>3.8999999999999998E-3</v>
      </c>
      <c r="PP80" s="106">
        <v>3.0999999999999999E-3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HD81" s="618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4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50">
        <v>-7.4000000000000003E-3</v>
      </c>
      <c r="IF81" s="623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51">
        <v>-4.7000000000000002E-3</v>
      </c>
      <c r="IS81" s="129">
        <v>-2.8E-3</v>
      </c>
      <c r="IT81" s="316">
        <v>-1.6999999999999999E-3</v>
      </c>
      <c r="IU81" s="623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2">
        <v>-8.3000000000000001E-3</v>
      </c>
      <c r="OR81" s="711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11">
        <v>5.0000000000000001E-4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5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2">
        <v>-2.2599999999999999E-2</v>
      </c>
      <c r="IH82" s="618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50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4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701">
        <v>-1.38E-2</v>
      </c>
      <c r="PO82" s="100">
        <v>-4.4999999999999997E-3</v>
      </c>
      <c r="PP82" s="101">
        <v>-5.9999999999999995E-4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50">
        <v>-1.47E-2</v>
      </c>
      <c r="HQ83" s="633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5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20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1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  <c r="PF83" s="711">
        <v>-1.17E-2</v>
      </c>
      <c r="PG83" s="104">
        <v>-1.7100000000000001E-2</v>
      </c>
      <c r="PI83" s="701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104">
        <v>-6.8999999999999999E-3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8"/>
      <c r="HM84" s="637">
        <v>-7.6E-3</v>
      </c>
      <c r="HN84" s="546">
        <v>-3.5400000000000001E-2</v>
      </c>
      <c r="HO84" s="535">
        <v>-1.41E-2</v>
      </c>
      <c r="HP84" s="627">
        <v>-1.6400000000000001E-2</v>
      </c>
      <c r="HQ84" s="629">
        <v>-6.4500000000000002E-2</v>
      </c>
      <c r="HS84" s="618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8"/>
      <c r="IB84" s="40">
        <v>-1.21E-2</v>
      </c>
      <c r="IC84" s="651">
        <v>-2.5100000000000001E-2</v>
      </c>
      <c r="ID84" s="124">
        <v>-4.6800000000000001E-2</v>
      </c>
      <c r="IE84" s="317">
        <v>-4.5400000000000003E-2</v>
      </c>
      <c r="IF84" s="633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8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5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3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1">
        <v>-4.7399999999999998E-2</v>
      </c>
      <c r="ON84" s="712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1">
        <v>-1.34E-2</v>
      </c>
      <c r="OT84" s="711">
        <v>-7.9799999999999996E-2</v>
      </c>
      <c r="PF84" s="701">
        <v>-2.3400000000000001E-2</v>
      </c>
      <c r="PG84" s="701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105">
        <v>-2.0299999999999999E-2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5"/>
      <c r="HP85" s="605"/>
      <c r="HQ85" s="605"/>
      <c r="KA85" s="605"/>
      <c r="KB85" s="605"/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89</v>
      </c>
      <c r="IA86" s="590" t="s">
        <v>171</v>
      </c>
      <c r="IB86" s="703">
        <v>43560</v>
      </c>
      <c r="IC86" s="321"/>
      <c r="ID86" s="704">
        <v>43567</v>
      </c>
      <c r="IE86" s="321"/>
      <c r="IF86" s="704">
        <v>43574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8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101">
        <v>4.4999999999999998E-2</v>
      </c>
      <c r="PH87" s="7">
        <v>3.6499999999999998E-2</v>
      </c>
      <c r="PI87" s="40">
        <v>4.2099999999999999E-2</v>
      </c>
      <c r="PJ87" s="40">
        <v>4.8000000000000001E-2</v>
      </c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2">
        <v>4.0800000000000003E-2</v>
      </c>
      <c r="IG88" s="133"/>
      <c r="IH88" s="618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100">
        <v>2.1399999999999999E-2</v>
      </c>
      <c r="PH88" s="47">
        <v>3.3300000000000003E-2</v>
      </c>
      <c r="PI88" s="30">
        <v>3.7600000000000001E-2</v>
      </c>
      <c r="PJ88" s="30">
        <v>3.0700000000000002E-2</v>
      </c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3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106">
        <v>1.37E-2</v>
      </c>
      <c r="PH89" s="40">
        <v>2.86E-2</v>
      </c>
      <c r="PI89" s="47">
        <v>2.58E-2</v>
      </c>
      <c r="PJ89" s="47">
        <v>2.63E-2</v>
      </c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B90" s="618">
        <v>2.5000000000000001E-2</v>
      </c>
      <c r="IC90" s="133"/>
      <c r="ID90" s="698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711">
        <v>3.0999999999999999E-3</v>
      </c>
      <c r="PH90" s="30">
        <v>6.7999999999999996E-3</v>
      </c>
      <c r="PI90" s="7">
        <v>2.5700000000000001E-2</v>
      </c>
      <c r="PJ90" s="7">
        <v>2.5100000000000001E-2</v>
      </c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B91" s="698">
        <v>2E-3</v>
      </c>
      <c r="IC91" s="133"/>
      <c r="ID91" s="22">
        <v>5.7999999999999996E-3</v>
      </c>
      <c r="IE91" s="133"/>
      <c r="IF91" s="22">
        <v>1E-4</v>
      </c>
      <c r="IG91" s="133"/>
      <c r="IH91" s="69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105">
        <v>-5.7000000000000002E-3</v>
      </c>
      <c r="PH91" s="34">
        <v>-1.8700000000000001E-2</v>
      </c>
      <c r="PI91" s="34">
        <v>8.2000000000000007E-3</v>
      </c>
      <c r="PJ91" s="34">
        <v>-1.21E-2</v>
      </c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B92" s="86">
        <v>-2.2700000000000001E-2</v>
      </c>
      <c r="IC92" s="133"/>
      <c r="ID92" s="618">
        <v>-2.2599999999999999E-2</v>
      </c>
      <c r="IE92" s="133"/>
      <c r="IF92" s="698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103">
        <v>-1.17E-2</v>
      </c>
      <c r="PH92" s="16">
        <v>-1.9199999999999998E-2</v>
      </c>
      <c r="PI92" s="16">
        <v>-3.5299999999999998E-2</v>
      </c>
      <c r="PJ92" s="16">
        <v>-0.03</v>
      </c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B93" s="732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104">
        <v>-1.7100000000000001E-2</v>
      </c>
      <c r="PH93" s="22">
        <v>-2.2100000000000002E-2</v>
      </c>
      <c r="PI93" s="22">
        <v>-4.5100000000000001E-2</v>
      </c>
      <c r="PJ93" s="22">
        <v>-4.2000000000000003E-2</v>
      </c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2">
        <v>-4.87E-2</v>
      </c>
      <c r="IE94" s="265"/>
      <c r="IF94" s="86">
        <v>-5.74E-2</v>
      </c>
      <c r="IG94" s="265"/>
      <c r="IH94" s="733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701">
        <v>-4.87E-2</v>
      </c>
      <c r="PH94" s="86">
        <v>-4.5199999999999997E-2</v>
      </c>
      <c r="PI94" s="86">
        <v>-5.8999999999999997E-2</v>
      </c>
      <c r="PJ94" s="86">
        <v>-4.5999999999999999E-2</v>
      </c>
      <c r="PK94" s="565"/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91" t="s">
        <v>91</v>
      </c>
      <c r="PF95" s="563"/>
      <c r="PG95" s="563"/>
      <c r="PH95" s="563"/>
      <c r="PI95" s="563"/>
      <c r="PJ95" s="563"/>
      <c r="PK95" s="562"/>
      <c r="PL95" s="562"/>
      <c r="PM95" s="562"/>
      <c r="PN95" s="562"/>
      <c r="PO95" s="562"/>
      <c r="PP95" s="562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3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25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98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8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99">
        <v>5.1799999999999999E-2</v>
      </c>
      <c r="PL99" s="47">
        <v>3.7400000000000003E-2</v>
      </c>
      <c r="PM99" s="40">
        <v>4.2099999999999999E-2</v>
      </c>
      <c r="PN99" s="30">
        <v>4.2799999999999998E-2</v>
      </c>
      <c r="PO99" s="40">
        <v>3.7600000000000001E-2</v>
      </c>
      <c r="PP99" s="40">
        <v>4.8000000000000001E-2</v>
      </c>
      <c r="PQ99" s="40"/>
      <c r="PR99" s="40"/>
      <c r="PS99" s="40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10">
        <v>2.1399999999999999E-2</v>
      </c>
      <c r="PH100" s="123">
        <v>2.75E-2</v>
      </c>
      <c r="PI100" s="40">
        <v>2.76E-2</v>
      </c>
      <c r="PJ100" s="79">
        <v>3.3300000000000003E-2</v>
      </c>
      <c r="PK100" s="101">
        <v>3.5900000000000001E-2</v>
      </c>
      <c r="PL100" s="30">
        <v>2.6700000000000002E-2</v>
      </c>
      <c r="PM100" s="30">
        <v>3.7600000000000001E-2</v>
      </c>
      <c r="PN100" s="40">
        <v>3.4099999999999998E-2</v>
      </c>
      <c r="PO100" s="30">
        <v>3.2199999999999999E-2</v>
      </c>
      <c r="PP100" s="30">
        <v>3.0700000000000002E-2</v>
      </c>
      <c r="PQ100" s="30"/>
      <c r="PR100" s="30"/>
      <c r="PS100" s="30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4">
        <v>1.37E-2</v>
      </c>
      <c r="PH101" s="128">
        <v>1.32E-2</v>
      </c>
      <c r="PI101" s="30">
        <v>9.4999999999999998E-3</v>
      </c>
      <c r="PJ101" s="84">
        <v>2.86E-2</v>
      </c>
      <c r="PK101" s="100">
        <v>2.4799999999999999E-2</v>
      </c>
      <c r="PL101" s="7">
        <v>2.63E-2</v>
      </c>
      <c r="PM101" s="47">
        <v>2.58E-2</v>
      </c>
      <c r="PN101" s="7">
        <v>2.6499999999999999E-2</v>
      </c>
      <c r="PO101" s="47">
        <v>2.9700000000000001E-2</v>
      </c>
      <c r="PP101" s="47">
        <v>2.63E-2</v>
      </c>
      <c r="PQ101" s="47"/>
      <c r="PR101" s="47"/>
      <c r="PS101" s="47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2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04">
        <v>4.8999999999999998E-3</v>
      </c>
      <c r="PL102" s="40">
        <v>2.24E-2</v>
      </c>
      <c r="PM102" s="7">
        <v>2.5700000000000001E-2</v>
      </c>
      <c r="PN102" s="47">
        <v>2.5499999999999998E-2</v>
      </c>
      <c r="PO102" s="7">
        <v>2.75E-2</v>
      </c>
      <c r="PP102" s="7">
        <v>2.5100000000000001E-2</v>
      </c>
      <c r="PQ102" s="7"/>
      <c r="PR102" s="7"/>
      <c r="PS102" s="7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2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05">
        <v>-1.18E-2</v>
      </c>
      <c r="PL103" s="34">
        <v>-9.4999999999999998E-3</v>
      </c>
      <c r="PM103" s="34">
        <v>8.2000000000000007E-3</v>
      </c>
      <c r="PN103" s="34">
        <v>3.3E-3</v>
      </c>
      <c r="PO103" s="34">
        <v>-1.43E-2</v>
      </c>
      <c r="PP103" s="34">
        <v>-1.21E-2</v>
      </c>
      <c r="PQ103" s="34"/>
      <c r="PR103" s="34"/>
      <c r="PS103" s="34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11">
        <v>-1.17E-2</v>
      </c>
      <c r="PH104" s="125">
        <v>-9.9000000000000008E-3</v>
      </c>
      <c r="PI104" s="16">
        <v>-6.3E-3</v>
      </c>
      <c r="PJ104" s="130">
        <v>-1.9199999999999998E-2</v>
      </c>
      <c r="PK104" s="103">
        <v>-2.0799999999999999E-2</v>
      </c>
      <c r="PL104" s="16">
        <v>-2.3800000000000002E-2</v>
      </c>
      <c r="PM104" s="16">
        <v>-3.5299999999999998E-2</v>
      </c>
      <c r="PN104" s="16">
        <v>-2.8899999999999999E-2</v>
      </c>
      <c r="PO104" s="16">
        <v>-2.4899999999999999E-2</v>
      </c>
      <c r="PP104" s="16">
        <v>-0.03</v>
      </c>
      <c r="PQ104" s="16"/>
      <c r="PR104" s="16"/>
      <c r="PS104" s="16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11">
        <v>-1.17E-2</v>
      </c>
      <c r="PG105" s="613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06">
        <v>-3.9899999999999998E-2</v>
      </c>
      <c r="PL105" s="86">
        <v>-3.8300000000000001E-2</v>
      </c>
      <c r="PM105" s="22">
        <v>-4.5100000000000001E-2</v>
      </c>
      <c r="PN105" s="22">
        <v>-4.3799999999999999E-2</v>
      </c>
      <c r="PO105" s="22">
        <v>-3.7100000000000001E-2</v>
      </c>
      <c r="PP105" s="22">
        <v>-4.2000000000000003E-2</v>
      </c>
      <c r="PQ105" s="22"/>
      <c r="PR105" s="22"/>
      <c r="PS105" s="22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701">
        <v>-2.3400000000000001E-2</v>
      </c>
      <c r="PG106" s="700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02">
        <v>-4.4900000000000002E-2</v>
      </c>
      <c r="PL106" s="22">
        <v>-4.1200000000000001E-2</v>
      </c>
      <c r="PM106" s="86">
        <v>-5.8999999999999997E-2</v>
      </c>
      <c r="PN106" s="86">
        <v>-5.9499999999999997E-2</v>
      </c>
      <c r="PO106" s="86">
        <v>-5.0700000000000002E-2</v>
      </c>
      <c r="PP106" s="86">
        <v>-4.5999999999999999E-2</v>
      </c>
      <c r="PQ106" s="86"/>
      <c r="PR106" s="86"/>
      <c r="PS106" s="86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10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8">
        <v>2.5399999999999999E-2</v>
      </c>
      <c r="PH108" s="129">
        <v>1.7299999999999999E-2</v>
      </c>
      <c r="PI108" s="104">
        <v>9.2999999999999992E-3</v>
      </c>
      <c r="PJ108" s="607">
        <v>2.5000000000000001E-2</v>
      </c>
      <c r="PK108" s="99">
        <v>1.8499999999999999E-2</v>
      </c>
      <c r="PL108" s="104">
        <v>2.18E-2</v>
      </c>
      <c r="PM108" s="100">
        <v>1.9699999999999999E-2</v>
      </c>
      <c r="PN108" s="103">
        <v>6.4000000000000003E-3</v>
      </c>
      <c r="PO108" s="102">
        <v>8.8000000000000005E-3</v>
      </c>
      <c r="PP108" s="100">
        <v>1.04E-2</v>
      </c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9">
        <v>-2.53E-2</v>
      </c>
      <c r="PH109" s="131">
        <v>-1.38E-2</v>
      </c>
      <c r="PI109" s="715">
        <v>-8.6E-3</v>
      </c>
      <c r="PJ109" s="694">
        <v>-2.6700000000000002E-2</v>
      </c>
      <c r="PK109" s="106">
        <v>-1.78E-2</v>
      </c>
      <c r="PL109" s="99">
        <v>-1.44E-2</v>
      </c>
      <c r="PM109" s="102">
        <v>-2.07E-2</v>
      </c>
      <c r="PN109" s="100">
        <v>-8.0000000000000002E-3</v>
      </c>
      <c r="PO109" s="105">
        <v>-1.7600000000000001E-2</v>
      </c>
      <c r="PP109" s="103">
        <v>-5.1000000000000004E-3</v>
      </c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8">
        <v>4.4999999999999998E-2</v>
      </c>
      <c r="PH110" s="132"/>
      <c r="PI110" s="133"/>
      <c r="PJ110" s="712">
        <v>3.0200000000000001E-2</v>
      </c>
      <c r="PK110" s="133"/>
      <c r="PL110" s="133"/>
      <c r="PM110" s="104">
        <v>3.0800000000000001E-2</v>
      </c>
      <c r="PN110" s="132"/>
      <c r="PO110" s="133"/>
      <c r="PP110" s="701">
        <v>1.2999999999999999E-2</v>
      </c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2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1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8" t="s">
        <v>62</v>
      </c>
      <c r="PF111" s="599" t="s">
        <v>62</v>
      </c>
      <c r="PG111" s="700">
        <v>-4.87E-2</v>
      </c>
      <c r="PH111" s="598" t="s">
        <v>62</v>
      </c>
      <c r="PI111" s="599" t="s">
        <v>62</v>
      </c>
      <c r="PJ111" s="694">
        <v>-3.5799999999999998E-2</v>
      </c>
      <c r="PK111" s="133" t="s">
        <v>62</v>
      </c>
      <c r="PL111" s="133" t="s">
        <v>62</v>
      </c>
      <c r="PM111" s="106">
        <v>-2.3E-2</v>
      </c>
      <c r="PN111" s="132" t="s">
        <v>62</v>
      </c>
      <c r="PO111" s="133" t="s">
        <v>62</v>
      </c>
      <c r="PP111" s="105">
        <v>-2.0299999999999999E-2</v>
      </c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2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1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ht="15.75" thickBot="1" x14ac:dyDescent="0.3">
      <c r="NP141" t="s">
        <v>62</v>
      </c>
    </row>
    <row r="142" spans="1:608" ht="15.75" thickBot="1" x14ac:dyDescent="0.3">
      <c r="NS142" s="724" t="s">
        <v>175</v>
      </c>
      <c r="NT142" s="725"/>
      <c r="NU142" s="725"/>
      <c r="NV142" s="725"/>
      <c r="NW142" s="725"/>
      <c r="NX142" s="725"/>
      <c r="NY142" s="725"/>
      <c r="NZ142" s="725"/>
      <c r="OA142" s="726"/>
    </row>
    <row r="143" spans="1:608" ht="15.75" thickBot="1" x14ac:dyDescent="0.3">
      <c r="NS143" s="703">
        <v>43560</v>
      </c>
      <c r="NT143" s="704">
        <v>43567</v>
      </c>
      <c r="NU143" s="704">
        <v>43574</v>
      </c>
      <c r="NV143" s="705">
        <v>43581</v>
      </c>
      <c r="NW143" s="703">
        <v>43588</v>
      </c>
      <c r="NX143" s="704">
        <v>43595</v>
      </c>
      <c r="NY143" s="704">
        <v>43602</v>
      </c>
      <c r="NZ143" s="704">
        <v>43609</v>
      </c>
      <c r="OA143" s="705">
        <v>43616</v>
      </c>
      <c r="OB143" s="703">
        <v>43623</v>
      </c>
      <c r="OC143" s="704">
        <v>43630</v>
      </c>
      <c r="OD143" s="704">
        <v>43637</v>
      </c>
      <c r="OE143" s="705">
        <v>43644</v>
      </c>
    </row>
    <row r="144" spans="1:608" ht="15.75" thickBot="1" x14ac:dyDescent="0.3">
      <c r="NG144" t="s">
        <v>62</v>
      </c>
      <c r="NS144" s="30">
        <v>4.02E-2</v>
      </c>
      <c r="NT144" s="30">
        <v>5.4600000000000003E-2</v>
      </c>
      <c r="NU144" s="618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8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</row>
    <row r="145" spans="253:395" ht="15.75" thickBot="1" x14ac:dyDescent="0.3">
      <c r="NS145" s="22">
        <v>3.4099999999999998E-2</v>
      </c>
      <c r="NT145" s="16">
        <v>4.2599999999999999E-2</v>
      </c>
      <c r="NU145" s="732">
        <v>4.0800000000000003E-2</v>
      </c>
      <c r="NV145" s="618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</row>
    <row r="146" spans="253:395" ht="15.75" thickBot="1" x14ac:dyDescent="0.3">
      <c r="NS146" s="16">
        <v>2.5399999999999999E-2</v>
      </c>
      <c r="NT146" s="34">
        <v>9.7999999999999997E-3</v>
      </c>
      <c r="NU146" s="733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2">
        <v>5.67E-2</v>
      </c>
      <c r="NZ146" s="732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</row>
    <row r="147" spans="253:395" ht="15.75" thickBot="1" x14ac:dyDescent="0.3">
      <c r="MR147" s="724" t="s">
        <v>159</v>
      </c>
      <c r="MS147" s="725"/>
      <c r="MT147" s="725"/>
      <c r="MU147" s="725"/>
      <c r="MV147" s="726"/>
      <c r="MX147" t="s">
        <v>62</v>
      </c>
      <c r="NS147" s="618">
        <v>2.5000000000000001E-2</v>
      </c>
      <c r="NT147" s="698">
        <v>7.1999999999999998E-3</v>
      </c>
      <c r="NU147" s="16">
        <v>1.3299999999999999E-2</v>
      </c>
      <c r="NV147" s="86">
        <v>-1.8E-3</v>
      </c>
      <c r="NW147" s="732">
        <v>-6.4999999999999997E-3</v>
      </c>
      <c r="NX147" s="698">
        <v>5.3E-3</v>
      </c>
      <c r="NY147" s="698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</row>
    <row r="148" spans="253:395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S148" s="698">
        <v>2E-3</v>
      </c>
      <c r="NT148" s="22">
        <v>5.7999999999999996E-3</v>
      </c>
      <c r="NU148" s="22">
        <v>1E-4</v>
      </c>
      <c r="NV148" s="698">
        <v>-4.7999999999999996E-3</v>
      </c>
      <c r="NW148" s="698">
        <v>-1.1599999999999999E-2</v>
      </c>
      <c r="NX148" s="618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</row>
    <row r="149" spans="253:395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S149" s="86">
        <v>-2.2700000000000001E-2</v>
      </c>
      <c r="NT149" s="618">
        <v>-2.2599999999999999E-2</v>
      </c>
      <c r="NU149" s="698">
        <v>-6.1000000000000004E-3</v>
      </c>
      <c r="NV149" s="16">
        <v>-1.6400000000000001E-2</v>
      </c>
      <c r="NW149" s="618">
        <v>-2.6200000000000001E-2</v>
      </c>
      <c r="NX149" s="733">
        <v>-1.5900000000000001E-2</v>
      </c>
      <c r="NY149" s="34">
        <v>-3.44E-2</v>
      </c>
      <c r="NZ149" s="698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</row>
    <row r="150" spans="253:395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S150" s="732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3">
        <v>-4.3799999999999999E-2</v>
      </c>
      <c r="NX150" s="34">
        <v>-5.8200000000000002E-2</v>
      </c>
      <c r="NY150" s="733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</row>
    <row r="151" spans="253:395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S151" s="34">
        <v>-6.4500000000000002E-2</v>
      </c>
      <c r="NT151" s="732">
        <v>-4.87E-2</v>
      </c>
      <c r="NU151" s="86">
        <v>-5.74E-2</v>
      </c>
      <c r="NV151" s="733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</row>
    <row r="152" spans="253:395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95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5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5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5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5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</row>
    <row r="158" spans="253:395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</row>
    <row r="159" spans="253:395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</row>
    <row r="160" spans="253:395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</row>
    <row r="161" spans="40:385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</row>
    <row r="162" spans="40:385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</row>
    <row r="163" spans="40:385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</row>
    <row r="164" spans="40:385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</row>
    <row r="165" spans="40:385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</row>
    <row r="166" spans="40:385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85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</row>
    <row r="168" spans="40:385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</row>
    <row r="169" spans="40:385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</row>
    <row r="170" spans="40:385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</row>
    <row r="171" spans="40:385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11">
        <v>3.0999999999999999E-3</v>
      </c>
      <c r="NR171" s="30">
        <v>6.7999999999999996E-3</v>
      </c>
      <c r="NS171" s="7">
        <v>2.5700000000000001E-2</v>
      </c>
      <c r="NT171" s="7">
        <v>2.5100000000000001E-2</v>
      </c>
    </row>
    <row r="172" spans="40:385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</row>
    <row r="173" spans="40:385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</row>
    <row r="174" spans="40:385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</row>
    <row r="175" spans="40:385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701">
        <v>-4.87E-2</v>
      </c>
      <c r="NR175" s="86">
        <v>-4.5199999999999997E-2</v>
      </c>
      <c r="NS175" s="86">
        <v>-5.8999999999999997E-2</v>
      </c>
      <c r="NT175" s="86">
        <v>-4.5999999999999999E-2</v>
      </c>
    </row>
    <row r="176" spans="40:385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2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2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2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2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2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2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2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2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2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2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2" ht="15.75" thickBot="1" x14ac:dyDescent="0.3">
      <c r="Y187" s="344" t="s">
        <v>107</v>
      </c>
      <c r="AU187" s="344" t="s">
        <v>107</v>
      </c>
      <c r="NP187" t="s">
        <v>62</v>
      </c>
    </row>
    <row r="188" spans="7:382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2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2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</row>
    <row r="191" spans="7:382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</row>
    <row r="192" spans="7:382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5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5" x14ac:dyDescent="0.25">
      <c r="CE274" t="s">
        <v>62</v>
      </c>
      <c r="CP274" t="s">
        <v>62</v>
      </c>
    </row>
    <row r="275" spans="2:385" x14ac:dyDescent="0.25">
      <c r="D275" t="s">
        <v>62</v>
      </c>
      <c r="CS275" t="s">
        <v>62</v>
      </c>
    </row>
    <row r="276" spans="2:385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5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5" x14ac:dyDescent="0.25">
      <c r="CD282" t="s">
        <v>62</v>
      </c>
      <c r="CF282" t="s">
        <v>62</v>
      </c>
      <c r="CL282" t="s">
        <v>62</v>
      </c>
    </row>
    <row r="283" spans="2:385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5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5" ht="15.75" thickBot="1" x14ac:dyDescent="0.3">
      <c r="CG285" t="s">
        <v>62</v>
      </c>
      <c r="CP285" t="s">
        <v>62</v>
      </c>
      <c r="CS285" t="s">
        <v>62</v>
      </c>
    </row>
    <row r="286" spans="2:385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</row>
    <row r="287" spans="2:385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</row>
    <row r="288" spans="2:385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11">
        <v>3.0999999999999999E-3</v>
      </c>
      <c r="NS290" s="47">
        <v>3.3300000000000003E-2</v>
      </c>
      <c r="NT290" s="47">
        <v>2.58E-2</v>
      </c>
      <c r="NU290" s="47">
        <v>2.63E-2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701">
        <v>-4.87E-2</v>
      </c>
      <c r="NS294" s="86">
        <v>-4.5199999999999997E-2</v>
      </c>
      <c r="NT294" s="86">
        <v>-5.8999999999999997E-2</v>
      </c>
      <c r="NU294" s="86">
        <v>-4.5999999999999999E-2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4" t="s">
        <v>152</v>
      </c>
      <c r="KL533" s="725"/>
      <c r="KM533" s="725"/>
      <c r="KN533" s="725"/>
      <c r="KO533" s="725"/>
      <c r="KP533" s="725"/>
      <c r="KQ533" s="725"/>
      <c r="KR533" s="72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4" t="s">
        <v>153</v>
      </c>
      <c r="KL534" s="725"/>
      <c r="KM534" s="725"/>
      <c r="KN534" s="725"/>
      <c r="KO534" s="725"/>
      <c r="KP534" s="725"/>
      <c r="KQ534" s="725"/>
      <c r="KR534" s="726"/>
      <c r="ME534" t="s">
        <v>62</v>
      </c>
      <c r="ML534" s="519" t="s">
        <v>72</v>
      </c>
    </row>
    <row r="535" spans="281:384" ht="15.75" thickBot="1" x14ac:dyDescent="0.3">
      <c r="KK535" s="724" t="s">
        <v>150</v>
      </c>
      <c r="KL535" s="725"/>
      <c r="KM535" s="725"/>
      <c r="KN535" s="725"/>
      <c r="KO535" s="725"/>
      <c r="KP535" s="725"/>
      <c r="KQ535" s="725"/>
      <c r="KR535" s="726"/>
    </row>
    <row r="536" spans="281:384" ht="15.75" thickBot="1" x14ac:dyDescent="0.3">
      <c r="KK536" s="724" t="s">
        <v>147</v>
      </c>
      <c r="KL536" s="725"/>
      <c r="KM536" s="725"/>
      <c r="KN536" s="725"/>
      <c r="KO536" s="725"/>
      <c r="KP536" s="725"/>
      <c r="KQ536" s="725"/>
      <c r="KR536" s="726"/>
    </row>
    <row r="537" spans="281:384" ht="15.75" thickBot="1" x14ac:dyDescent="0.3">
      <c r="KK537" s="724" t="s">
        <v>148</v>
      </c>
      <c r="KL537" s="725"/>
      <c r="KM537" s="725"/>
      <c r="KN537" s="725"/>
      <c r="KO537" s="725"/>
      <c r="KP537" s="725"/>
      <c r="KQ537" s="725"/>
      <c r="KR537" s="726"/>
    </row>
    <row r="538" spans="281:384" ht="15.75" thickBot="1" x14ac:dyDescent="0.3">
      <c r="KK538" s="724" t="s">
        <v>149</v>
      </c>
      <c r="KL538" s="725"/>
      <c r="KM538" s="725"/>
      <c r="KN538" s="725"/>
      <c r="KO538" s="725"/>
      <c r="KP538" s="725"/>
      <c r="KQ538" s="725"/>
      <c r="KR538" s="72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4" t="s">
        <v>152</v>
      </c>
      <c r="LN542" s="725"/>
      <c r="LO542" s="725"/>
      <c r="LP542" s="725"/>
      <c r="LQ542" s="725"/>
      <c r="LR542" s="725"/>
      <c r="LS542" s="725"/>
      <c r="LT542" s="726"/>
    </row>
    <row r="543" spans="281:384" ht="15.75" thickBot="1" x14ac:dyDescent="0.3">
      <c r="JU543" t="s">
        <v>62</v>
      </c>
      <c r="LM543" s="724" t="s">
        <v>153</v>
      </c>
      <c r="LN543" s="725"/>
      <c r="LO543" s="725"/>
      <c r="LP543" s="725"/>
      <c r="LQ543" s="725"/>
      <c r="LR543" s="725"/>
      <c r="LS543" s="725"/>
      <c r="LT543" s="72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4" t="s">
        <v>150</v>
      </c>
      <c r="LN544" s="725"/>
      <c r="LO544" s="725"/>
      <c r="LP544" s="725"/>
      <c r="LQ544" s="725"/>
      <c r="LR544" s="725"/>
      <c r="LS544" s="725"/>
      <c r="LT544" s="726"/>
    </row>
    <row r="545" spans="12:410" ht="15.75" thickBot="1" x14ac:dyDescent="0.3">
      <c r="LM545" s="724" t="s">
        <v>151</v>
      </c>
      <c r="LN545" s="725"/>
      <c r="LO545" s="725"/>
      <c r="LP545" s="725"/>
      <c r="LQ545" s="725"/>
      <c r="LR545" s="725"/>
      <c r="LS545" s="725"/>
      <c r="LT545" s="726"/>
    </row>
    <row r="546" spans="12:410" ht="15.75" thickBot="1" x14ac:dyDescent="0.3">
      <c r="JZ546" t="s">
        <v>62</v>
      </c>
      <c r="LM546" s="724" t="s">
        <v>148</v>
      </c>
      <c r="LN546" s="725"/>
      <c r="LO546" s="725"/>
      <c r="LP546" s="725"/>
      <c r="LQ546" s="725"/>
      <c r="LR546" s="725"/>
      <c r="LS546" s="725"/>
      <c r="LT546" s="726"/>
    </row>
    <row r="547" spans="12:410" ht="15.75" thickBot="1" x14ac:dyDescent="0.3">
      <c r="LM547" s="724"/>
      <c r="LN547" s="725"/>
      <c r="LO547" s="725"/>
      <c r="LP547" s="725"/>
      <c r="LQ547" s="725"/>
      <c r="LR547" s="725"/>
      <c r="LS547" s="725"/>
      <c r="LT547" s="72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D46">
      <selection activeCell="PT102" sqref="PT102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4" t="s">
        <v>132</v>
      </c>
      <c r="V2" s="725"/>
      <c r="W2" s="725"/>
      <c r="X2" s="725"/>
      <c r="Y2" s="725"/>
      <c r="Z2" s="725"/>
      <c r="AA2" s="725"/>
      <c r="AB2" s="72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4" t="s">
        <v>132</v>
      </c>
      <c r="CF2" s="725"/>
      <c r="CG2" s="725"/>
      <c r="CH2" s="725"/>
      <c r="CI2" s="725"/>
      <c r="CJ2" s="725"/>
      <c r="CK2" s="725"/>
      <c r="CL2" s="72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4" t="s">
        <v>132</v>
      </c>
      <c r="ES2" s="725"/>
      <c r="ET2" s="725"/>
      <c r="EU2" s="725"/>
      <c r="EV2" s="725"/>
      <c r="EW2" s="725"/>
      <c r="EX2" s="725"/>
      <c r="EY2" s="72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4" t="s">
        <v>132</v>
      </c>
      <c r="HT2" s="725"/>
      <c r="HU2" s="725"/>
      <c r="HV2" s="725"/>
      <c r="HW2" s="725"/>
      <c r="HX2" s="725"/>
      <c r="HY2" s="725"/>
      <c r="HZ2" s="72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4" t="s">
        <v>132</v>
      </c>
      <c r="KH2" s="725"/>
      <c r="KI2" s="725"/>
      <c r="KJ2" s="725"/>
      <c r="KK2" s="725"/>
      <c r="KL2" s="725"/>
      <c r="KM2" s="725"/>
      <c r="KN2" s="72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4" t="s">
        <v>128</v>
      </c>
      <c r="V3" s="725"/>
      <c r="W3" s="725"/>
      <c r="X3" s="725"/>
      <c r="Y3" s="725"/>
      <c r="Z3" s="725"/>
      <c r="AA3" s="725"/>
      <c r="AB3" s="72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4" t="s">
        <v>128</v>
      </c>
      <c r="CF3" s="725"/>
      <c r="CG3" s="725"/>
      <c r="CH3" s="725"/>
      <c r="CI3" s="725"/>
      <c r="CJ3" s="725"/>
      <c r="CK3" s="725"/>
      <c r="CL3" s="72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4" t="s">
        <v>128</v>
      </c>
      <c r="ES3" s="725"/>
      <c r="ET3" s="725"/>
      <c r="EU3" s="725"/>
      <c r="EV3" s="725"/>
      <c r="EW3" s="725"/>
      <c r="EX3" s="725"/>
      <c r="EY3" s="72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4" t="s">
        <v>128</v>
      </c>
      <c r="HT3" s="725"/>
      <c r="HU3" s="725"/>
      <c r="HV3" s="725"/>
      <c r="HW3" s="725"/>
      <c r="HX3" s="725"/>
      <c r="HY3" s="725"/>
      <c r="HZ3" s="72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4" t="s">
        <v>128</v>
      </c>
      <c r="KH3" s="725"/>
      <c r="KI3" s="725"/>
      <c r="KJ3" s="725"/>
      <c r="KK3" s="725"/>
      <c r="KL3" s="725"/>
      <c r="KM3" s="725"/>
      <c r="KN3" s="72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4" t="s">
        <v>142</v>
      </c>
      <c r="V4" s="725"/>
      <c r="W4" s="725"/>
      <c r="X4" s="725"/>
      <c r="Y4" s="725"/>
      <c r="Z4" s="725"/>
      <c r="AA4" s="725"/>
      <c r="AB4" s="72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4" t="s">
        <v>142</v>
      </c>
      <c r="CF4" s="725"/>
      <c r="CG4" s="725"/>
      <c r="CH4" s="725"/>
      <c r="CI4" s="725"/>
      <c r="CJ4" s="725"/>
      <c r="CK4" s="725"/>
      <c r="CL4" s="72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4" t="s">
        <v>142</v>
      </c>
      <c r="ES4" s="725"/>
      <c r="ET4" s="725"/>
      <c r="EU4" s="725"/>
      <c r="EV4" s="725"/>
      <c r="EW4" s="725"/>
      <c r="EX4" s="725"/>
      <c r="EY4" s="72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4" t="s">
        <v>142</v>
      </c>
      <c r="HT4" s="725"/>
      <c r="HU4" s="725"/>
      <c r="HV4" s="725"/>
      <c r="HW4" s="725"/>
      <c r="HX4" s="725"/>
      <c r="HY4" s="725"/>
      <c r="HZ4" s="72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4" t="s">
        <v>142</v>
      </c>
      <c r="KH4" s="725"/>
      <c r="KI4" s="725"/>
      <c r="KJ4" s="725"/>
      <c r="KK4" s="725"/>
      <c r="KL4" s="725"/>
      <c r="KM4" s="725"/>
      <c r="KN4" s="72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4" t="s">
        <v>129</v>
      </c>
      <c r="V5" s="725"/>
      <c r="W5" s="725"/>
      <c r="X5" s="725"/>
      <c r="Y5" s="725"/>
      <c r="Z5" s="725"/>
      <c r="AA5" s="725"/>
      <c r="AB5" s="72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4" t="s">
        <v>129</v>
      </c>
      <c r="CF5" s="725"/>
      <c r="CG5" s="725"/>
      <c r="CH5" s="725"/>
      <c r="CI5" s="725"/>
      <c r="CJ5" s="725"/>
      <c r="CK5" s="725"/>
      <c r="CL5" s="72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4" t="s">
        <v>129</v>
      </c>
      <c r="ES5" s="725"/>
      <c r="ET5" s="725"/>
      <c r="EU5" s="725"/>
      <c r="EV5" s="725"/>
      <c r="EW5" s="725"/>
      <c r="EX5" s="725"/>
      <c r="EY5" s="72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4" t="s">
        <v>129</v>
      </c>
      <c r="HT5" s="725"/>
      <c r="HU5" s="725"/>
      <c r="HV5" s="725"/>
      <c r="HW5" s="725"/>
      <c r="HX5" s="725"/>
      <c r="HY5" s="725"/>
      <c r="HZ5" s="72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4" t="s">
        <v>129</v>
      </c>
      <c r="KH5" s="725"/>
      <c r="KI5" s="725"/>
      <c r="KJ5" s="725"/>
      <c r="KK5" s="725"/>
      <c r="KL5" s="725"/>
      <c r="KM5" s="725"/>
      <c r="KN5" s="72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4" t="s">
        <v>154</v>
      </c>
      <c r="V6" s="725"/>
      <c r="W6" s="725"/>
      <c r="X6" s="725"/>
      <c r="Y6" s="725"/>
      <c r="Z6" s="725"/>
      <c r="AA6" s="725"/>
      <c r="AB6" s="72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4" t="s">
        <v>154</v>
      </c>
      <c r="CF6" s="725"/>
      <c r="CG6" s="725"/>
      <c r="CH6" s="725"/>
      <c r="CI6" s="725"/>
      <c r="CJ6" s="725"/>
      <c r="CK6" s="725"/>
      <c r="CL6" s="72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4" t="s">
        <v>154</v>
      </c>
      <c r="ES6" s="725"/>
      <c r="ET6" s="725"/>
      <c r="EU6" s="725"/>
      <c r="EV6" s="725"/>
      <c r="EW6" s="725"/>
      <c r="EX6" s="725"/>
      <c r="EY6" s="72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4" t="s">
        <v>154</v>
      </c>
      <c r="HT6" s="725"/>
      <c r="HU6" s="725"/>
      <c r="HV6" s="725"/>
      <c r="HW6" s="725"/>
      <c r="HX6" s="725"/>
      <c r="HY6" s="725"/>
      <c r="HZ6" s="72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4" t="s">
        <v>154</v>
      </c>
      <c r="KH6" s="725"/>
      <c r="KI6" s="725"/>
      <c r="KJ6" s="725"/>
      <c r="KK6" s="725"/>
      <c r="KL6" s="725"/>
      <c r="KM6" s="725"/>
      <c r="KN6" s="72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4" t="s">
        <v>130</v>
      </c>
      <c r="V7" s="725"/>
      <c r="W7" s="725"/>
      <c r="X7" s="725"/>
      <c r="Y7" s="725"/>
      <c r="Z7" s="725"/>
      <c r="AA7" s="725"/>
      <c r="AB7" s="72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4" t="s">
        <v>130</v>
      </c>
      <c r="CF7" s="725"/>
      <c r="CG7" s="725"/>
      <c r="CH7" s="725"/>
      <c r="CI7" s="725"/>
      <c r="CJ7" s="725"/>
      <c r="CK7" s="725"/>
      <c r="CL7" s="72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4" t="s">
        <v>130</v>
      </c>
      <c r="ES7" s="725"/>
      <c r="ET7" s="725"/>
      <c r="EU7" s="725"/>
      <c r="EV7" s="725"/>
      <c r="EW7" s="725"/>
      <c r="EX7" s="725"/>
      <c r="EY7" s="72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4" t="s">
        <v>130</v>
      </c>
      <c r="HT7" s="725"/>
      <c r="HU7" s="725"/>
      <c r="HV7" s="725"/>
      <c r="HW7" s="725"/>
      <c r="HX7" s="725"/>
      <c r="HY7" s="725"/>
      <c r="HZ7" s="72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4" t="s">
        <v>130</v>
      </c>
      <c r="KH7" s="725"/>
      <c r="KI7" s="725"/>
      <c r="KJ7" s="725"/>
      <c r="KK7" s="725"/>
      <c r="KL7" s="725"/>
      <c r="KM7" s="725"/>
      <c r="KN7" s="72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4" t="s">
        <v>131</v>
      </c>
      <c r="V8" s="725"/>
      <c r="W8" s="725"/>
      <c r="X8" s="725"/>
      <c r="Y8" s="725"/>
      <c r="Z8" s="725"/>
      <c r="AA8" s="725"/>
      <c r="AB8" s="72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4" t="s">
        <v>131</v>
      </c>
      <c r="CF8" s="725"/>
      <c r="CG8" s="725"/>
      <c r="CH8" s="725"/>
      <c r="CI8" s="725"/>
      <c r="CJ8" s="725"/>
      <c r="CK8" s="725"/>
      <c r="CL8" s="72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4" t="s">
        <v>131</v>
      </c>
      <c r="ES8" s="725"/>
      <c r="ET8" s="725"/>
      <c r="EU8" s="725"/>
      <c r="EV8" s="725"/>
      <c r="EW8" s="725"/>
      <c r="EX8" s="725"/>
      <c r="EY8" s="72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4" t="s">
        <v>131</v>
      </c>
      <c r="HT8" s="725"/>
      <c r="HU8" s="725"/>
      <c r="HV8" s="725"/>
      <c r="HW8" s="725"/>
      <c r="HX8" s="725"/>
      <c r="HY8" s="725"/>
      <c r="HZ8" s="72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4" t="s">
        <v>131</v>
      </c>
      <c r="KH8" s="725"/>
      <c r="KI8" s="725"/>
      <c r="KJ8" s="725"/>
      <c r="KK8" s="725"/>
      <c r="KL8" s="725"/>
      <c r="KM8" s="725"/>
      <c r="KN8" s="72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4" t="s">
        <v>133</v>
      </c>
      <c r="V9" s="725"/>
      <c r="W9" s="725"/>
      <c r="X9" s="725"/>
      <c r="Y9" s="725"/>
      <c r="Z9" s="725"/>
      <c r="AA9" s="725"/>
      <c r="AB9" s="72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4" t="s">
        <v>133</v>
      </c>
      <c r="CF9" s="725"/>
      <c r="CG9" s="725"/>
      <c r="CH9" s="725"/>
      <c r="CI9" s="725"/>
      <c r="CJ9" s="725"/>
      <c r="CK9" s="725"/>
      <c r="CL9" s="72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4" t="s">
        <v>133</v>
      </c>
      <c r="ES9" s="725"/>
      <c r="ET9" s="725"/>
      <c r="EU9" s="725"/>
      <c r="EV9" s="725"/>
      <c r="EW9" s="725"/>
      <c r="EX9" s="725"/>
      <c r="EY9" s="72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4" t="s">
        <v>133</v>
      </c>
      <c r="HT9" s="725"/>
      <c r="HU9" s="725"/>
      <c r="HV9" s="725"/>
      <c r="HW9" s="725"/>
      <c r="HX9" s="725"/>
      <c r="HY9" s="725"/>
      <c r="HZ9" s="72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4" t="s">
        <v>133</v>
      </c>
      <c r="KH9" s="725"/>
      <c r="KI9" s="725"/>
      <c r="KJ9" s="725"/>
      <c r="KK9" s="725"/>
      <c r="KL9" s="725"/>
      <c r="KM9" s="725"/>
      <c r="KN9" s="72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7" t="s">
        <v>134</v>
      </c>
      <c r="V10" s="728"/>
      <c r="W10" s="728"/>
      <c r="X10" s="728"/>
      <c r="Y10" s="728"/>
      <c r="Z10" s="728"/>
      <c r="AA10" s="728"/>
      <c r="AB10" s="72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7" t="s">
        <v>134</v>
      </c>
      <c r="CF10" s="728"/>
      <c r="CG10" s="728"/>
      <c r="CH10" s="728"/>
      <c r="CI10" s="728"/>
      <c r="CJ10" s="728"/>
      <c r="CK10" s="728"/>
      <c r="CL10" s="72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7" t="s">
        <v>134</v>
      </c>
      <c r="ES10" s="728"/>
      <c r="ET10" s="728"/>
      <c r="EU10" s="728"/>
      <c r="EV10" s="728"/>
      <c r="EW10" s="728"/>
      <c r="EX10" s="728"/>
      <c r="EY10" s="72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7" t="s">
        <v>134</v>
      </c>
      <c r="HT10" s="728"/>
      <c r="HU10" s="728"/>
      <c r="HV10" s="728"/>
      <c r="HW10" s="728"/>
      <c r="HX10" s="728"/>
      <c r="HY10" s="728"/>
      <c r="HZ10" s="72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7" t="s">
        <v>134</v>
      </c>
      <c r="KH10" s="728"/>
      <c r="KI10" s="728"/>
      <c r="KJ10" s="728"/>
      <c r="KK10" s="728"/>
      <c r="KL10" s="728"/>
      <c r="KM10" s="728"/>
      <c r="KN10" s="72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7" t="s">
        <v>143</v>
      </c>
      <c r="V11" s="728"/>
      <c r="W11" s="728"/>
      <c r="X11" s="728"/>
      <c r="Y11" s="728"/>
      <c r="Z11" s="728"/>
      <c r="AA11" s="728"/>
      <c r="AB11" s="72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7" t="s">
        <v>143</v>
      </c>
      <c r="CF11" s="728"/>
      <c r="CG11" s="728"/>
      <c r="CH11" s="728"/>
      <c r="CI11" s="728"/>
      <c r="CJ11" s="728"/>
      <c r="CK11" s="728"/>
      <c r="CL11" s="72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7" t="s">
        <v>143</v>
      </c>
      <c r="ES11" s="728"/>
      <c r="ET11" s="728"/>
      <c r="EU11" s="728"/>
      <c r="EV11" s="728"/>
      <c r="EW11" s="728"/>
      <c r="EX11" s="728"/>
      <c r="EY11" s="72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7" t="s">
        <v>143</v>
      </c>
      <c r="HT11" s="728"/>
      <c r="HU11" s="728"/>
      <c r="HV11" s="728"/>
      <c r="HW11" s="728"/>
      <c r="HX11" s="728"/>
      <c r="HY11" s="728"/>
      <c r="HZ11" s="72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7" t="s">
        <v>143</v>
      </c>
      <c r="KH11" s="728"/>
      <c r="KI11" s="728"/>
      <c r="KJ11" s="728"/>
      <c r="KK11" s="728"/>
      <c r="KL11" s="728"/>
      <c r="KM11" s="728"/>
      <c r="KN11" s="72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7" t="s">
        <v>144</v>
      </c>
      <c r="V12" s="728"/>
      <c r="W12" s="728"/>
      <c r="X12" s="728"/>
      <c r="Y12" s="728"/>
      <c r="Z12" s="728"/>
      <c r="AA12" s="728"/>
      <c r="AB12" s="72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7" t="s">
        <v>144</v>
      </c>
      <c r="CF12" s="728"/>
      <c r="CG12" s="728"/>
      <c r="CH12" s="728"/>
      <c r="CI12" s="728"/>
      <c r="CJ12" s="728"/>
      <c r="CK12" s="728"/>
      <c r="CL12" s="72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7" t="s">
        <v>144</v>
      </c>
      <c r="ES12" s="728"/>
      <c r="ET12" s="728"/>
      <c r="EU12" s="728"/>
      <c r="EV12" s="728"/>
      <c r="EW12" s="728"/>
      <c r="EX12" s="728"/>
      <c r="EY12" s="72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7" t="s">
        <v>144</v>
      </c>
      <c r="HT12" s="728"/>
      <c r="HU12" s="728"/>
      <c r="HV12" s="728"/>
      <c r="HW12" s="728"/>
      <c r="HX12" s="728"/>
      <c r="HY12" s="728"/>
      <c r="HZ12" s="72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7" t="s">
        <v>144</v>
      </c>
      <c r="KH12" s="728"/>
      <c r="KI12" s="728"/>
      <c r="KJ12" s="728"/>
      <c r="KK12" s="728"/>
      <c r="KL12" s="728"/>
      <c r="KM12" s="728"/>
      <c r="KN12" s="72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4" t="s">
        <v>135</v>
      </c>
      <c r="V13" s="725"/>
      <c r="W13" s="725"/>
      <c r="X13" s="725"/>
      <c r="Y13" s="725"/>
      <c r="Z13" s="725"/>
      <c r="AA13" s="725"/>
      <c r="AB13" s="72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4" t="s">
        <v>135</v>
      </c>
      <c r="CF13" s="725"/>
      <c r="CG13" s="725"/>
      <c r="CH13" s="725"/>
      <c r="CI13" s="725"/>
      <c r="CJ13" s="725"/>
      <c r="CK13" s="725"/>
      <c r="CL13" s="72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4" t="s">
        <v>135</v>
      </c>
      <c r="ES13" s="725"/>
      <c r="ET13" s="725"/>
      <c r="EU13" s="725"/>
      <c r="EV13" s="725"/>
      <c r="EW13" s="725"/>
      <c r="EX13" s="725"/>
      <c r="EY13" s="72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4" t="s">
        <v>135</v>
      </c>
      <c r="HT13" s="725"/>
      <c r="HU13" s="725"/>
      <c r="HV13" s="725"/>
      <c r="HW13" s="725"/>
      <c r="HX13" s="725"/>
      <c r="HY13" s="725"/>
      <c r="HZ13" s="72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4" t="s">
        <v>135</v>
      </c>
      <c r="KH13" s="725"/>
      <c r="KI13" s="725"/>
      <c r="KJ13" s="725"/>
      <c r="KK13" s="725"/>
      <c r="KL13" s="725"/>
      <c r="KM13" s="725"/>
      <c r="KN13" s="72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4" t="s">
        <v>136</v>
      </c>
      <c r="V14" s="725"/>
      <c r="W14" s="725"/>
      <c r="X14" s="725"/>
      <c r="Y14" s="725"/>
      <c r="Z14" s="725"/>
      <c r="AA14" s="725"/>
      <c r="AB14" s="72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4" t="s">
        <v>136</v>
      </c>
      <c r="CF14" s="725"/>
      <c r="CG14" s="725"/>
      <c r="CH14" s="725"/>
      <c r="CI14" s="725"/>
      <c r="CJ14" s="725"/>
      <c r="CK14" s="725"/>
      <c r="CL14" s="72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4" t="s">
        <v>136</v>
      </c>
      <c r="ES14" s="725"/>
      <c r="ET14" s="725"/>
      <c r="EU14" s="725"/>
      <c r="EV14" s="725"/>
      <c r="EW14" s="725"/>
      <c r="EX14" s="725"/>
      <c r="EY14" s="72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4" t="s">
        <v>136</v>
      </c>
      <c r="HT14" s="725"/>
      <c r="HU14" s="725"/>
      <c r="HV14" s="725"/>
      <c r="HW14" s="725"/>
      <c r="HX14" s="725"/>
      <c r="HY14" s="725"/>
      <c r="HZ14" s="72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4" t="s">
        <v>136</v>
      </c>
      <c r="KH14" s="725"/>
      <c r="KI14" s="725"/>
      <c r="KJ14" s="725"/>
      <c r="KK14" s="725"/>
      <c r="KL14" s="725"/>
      <c r="KM14" s="725"/>
      <c r="KN14" s="72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4" t="s">
        <v>137</v>
      </c>
      <c r="V15" s="725"/>
      <c r="W15" s="725"/>
      <c r="X15" s="725"/>
      <c r="Y15" s="725"/>
      <c r="Z15" s="725"/>
      <c r="AA15" s="725"/>
      <c r="AB15" s="72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4" t="s">
        <v>137</v>
      </c>
      <c r="CF15" s="725"/>
      <c r="CG15" s="725"/>
      <c r="CH15" s="725"/>
      <c r="CI15" s="725"/>
      <c r="CJ15" s="725"/>
      <c r="CK15" s="725"/>
      <c r="CL15" s="72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4" t="s">
        <v>137</v>
      </c>
      <c r="ES15" s="725"/>
      <c r="ET15" s="725"/>
      <c r="EU15" s="725"/>
      <c r="EV15" s="725"/>
      <c r="EW15" s="725"/>
      <c r="EX15" s="725"/>
      <c r="EY15" s="72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4" t="s">
        <v>137</v>
      </c>
      <c r="HT15" s="725"/>
      <c r="HU15" s="725"/>
      <c r="HV15" s="725"/>
      <c r="HW15" s="725"/>
      <c r="HX15" s="725"/>
      <c r="HY15" s="725"/>
      <c r="HZ15" s="72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4" t="s">
        <v>137</v>
      </c>
      <c r="KH15" s="725"/>
      <c r="KI15" s="725"/>
      <c r="KJ15" s="725"/>
      <c r="KK15" s="725"/>
      <c r="KL15" s="725"/>
      <c r="KM15" s="725"/>
      <c r="KN15" s="72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4" t="s">
        <v>138</v>
      </c>
      <c r="V16" s="725"/>
      <c r="W16" s="725"/>
      <c r="X16" s="725"/>
      <c r="Y16" s="725"/>
      <c r="Z16" s="725"/>
      <c r="AA16" s="725"/>
      <c r="AB16" s="72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4" t="s">
        <v>138</v>
      </c>
      <c r="CF16" s="725"/>
      <c r="CG16" s="725"/>
      <c r="CH16" s="725"/>
      <c r="CI16" s="725"/>
      <c r="CJ16" s="725"/>
      <c r="CK16" s="725"/>
      <c r="CL16" s="72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4" t="s">
        <v>138</v>
      </c>
      <c r="ES16" s="725"/>
      <c r="ET16" s="725"/>
      <c r="EU16" s="725"/>
      <c r="EV16" s="725"/>
      <c r="EW16" s="725"/>
      <c r="EX16" s="725"/>
      <c r="EY16" s="72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4" t="s">
        <v>138</v>
      </c>
      <c r="HT16" s="725"/>
      <c r="HU16" s="725"/>
      <c r="HV16" s="725"/>
      <c r="HW16" s="725"/>
      <c r="HX16" s="725"/>
      <c r="HY16" s="725"/>
      <c r="HZ16" s="72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4" t="s">
        <v>138</v>
      </c>
      <c r="KH16" s="725"/>
      <c r="KI16" s="725"/>
      <c r="KJ16" s="725"/>
      <c r="KK16" s="725"/>
      <c r="KL16" s="725"/>
      <c r="KM16" s="725"/>
      <c r="KN16" s="72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4" t="s">
        <v>140</v>
      </c>
      <c r="V17" s="725"/>
      <c r="W17" s="725"/>
      <c r="X17" s="725"/>
      <c r="Y17" s="725"/>
      <c r="Z17" s="725"/>
      <c r="AA17" s="725"/>
      <c r="AB17" s="72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4" t="s">
        <v>140</v>
      </c>
      <c r="CF17" s="725"/>
      <c r="CG17" s="725"/>
      <c r="CH17" s="725"/>
      <c r="CI17" s="725"/>
      <c r="CJ17" s="725"/>
      <c r="CK17" s="725"/>
      <c r="CL17" s="72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4" t="s">
        <v>140</v>
      </c>
      <c r="ES17" s="725"/>
      <c r="ET17" s="725"/>
      <c r="EU17" s="725"/>
      <c r="EV17" s="725"/>
      <c r="EW17" s="725"/>
      <c r="EX17" s="725"/>
      <c r="EY17" s="72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4" t="s">
        <v>140</v>
      </c>
      <c r="HT17" s="725"/>
      <c r="HU17" s="725"/>
      <c r="HV17" s="725"/>
      <c r="HW17" s="725"/>
      <c r="HX17" s="725"/>
      <c r="HY17" s="725"/>
      <c r="HZ17" s="72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4" t="s">
        <v>140</v>
      </c>
      <c r="KH17" s="725"/>
      <c r="KI17" s="725"/>
      <c r="KJ17" s="725"/>
      <c r="KK17" s="725"/>
      <c r="KL17" s="725"/>
      <c r="KM17" s="725"/>
      <c r="KN17" s="72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4" t="s">
        <v>139</v>
      </c>
      <c r="V18" s="725"/>
      <c r="W18" s="725"/>
      <c r="X18" s="725"/>
      <c r="Y18" s="725"/>
      <c r="Z18" s="725"/>
      <c r="AA18" s="725"/>
      <c r="AB18" s="72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4" t="s">
        <v>139</v>
      </c>
      <c r="CF18" s="725"/>
      <c r="CG18" s="725"/>
      <c r="CH18" s="725"/>
      <c r="CI18" s="725"/>
      <c r="CJ18" s="725"/>
      <c r="CK18" s="725"/>
      <c r="CL18" s="72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4" t="s">
        <v>139</v>
      </c>
      <c r="ES18" s="725"/>
      <c r="ET18" s="725"/>
      <c r="EU18" s="725"/>
      <c r="EV18" s="725"/>
      <c r="EW18" s="725"/>
      <c r="EX18" s="725"/>
      <c r="EY18" s="72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4" t="s">
        <v>139</v>
      </c>
      <c r="HT18" s="725"/>
      <c r="HU18" s="725"/>
      <c r="HV18" s="725"/>
      <c r="HW18" s="725"/>
      <c r="HX18" s="725"/>
      <c r="HY18" s="725"/>
      <c r="HZ18" s="72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4" t="s">
        <v>139</v>
      </c>
      <c r="KH18" s="725"/>
      <c r="KI18" s="725"/>
      <c r="KJ18" s="725"/>
      <c r="KK18" s="725"/>
      <c r="KL18" s="725"/>
      <c r="KM18" s="725"/>
      <c r="KN18" s="72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7" t="s">
        <v>141</v>
      </c>
      <c r="V19" s="728"/>
      <c r="W19" s="728"/>
      <c r="X19" s="728"/>
      <c r="Y19" s="728"/>
      <c r="Z19" s="728"/>
      <c r="AA19" s="728"/>
      <c r="AB19" s="72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7" t="s">
        <v>141</v>
      </c>
      <c r="CF19" s="728"/>
      <c r="CG19" s="728"/>
      <c r="CH19" s="728"/>
      <c r="CI19" s="728"/>
      <c r="CJ19" s="728"/>
      <c r="CK19" s="728"/>
      <c r="CL19" s="72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7" t="s">
        <v>141</v>
      </c>
      <c r="ES19" s="728"/>
      <c r="ET19" s="728"/>
      <c r="EU19" s="728"/>
      <c r="EV19" s="728"/>
      <c r="EW19" s="728"/>
      <c r="EX19" s="728"/>
      <c r="EY19" s="72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7" t="s">
        <v>141</v>
      </c>
      <c r="HT19" s="728"/>
      <c r="HU19" s="728"/>
      <c r="HV19" s="728"/>
      <c r="HW19" s="728"/>
      <c r="HX19" s="728"/>
      <c r="HY19" s="728"/>
      <c r="HZ19" s="72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7" t="s">
        <v>141</v>
      </c>
      <c r="KH19" s="728"/>
      <c r="KI19" s="728"/>
      <c r="KJ19" s="728"/>
      <c r="KK19" s="728"/>
      <c r="KL19" s="728"/>
      <c r="KM19" s="728"/>
      <c r="KN19" s="72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4" t="s">
        <v>145</v>
      </c>
      <c r="KH21" s="725"/>
      <c r="KI21" s="725"/>
      <c r="KJ21" s="725"/>
      <c r="KK21" s="725"/>
      <c r="KL21" s="725"/>
      <c r="KM21" s="725"/>
      <c r="KN21" s="72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4" t="s">
        <v>146</v>
      </c>
      <c r="KH22" s="725"/>
      <c r="KI22" s="725"/>
      <c r="KJ22" s="725"/>
      <c r="KK22" s="725"/>
      <c r="KL22" s="725"/>
      <c r="KM22" s="725"/>
      <c r="KN22" s="72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4" t="s">
        <v>152</v>
      </c>
      <c r="KL328" s="725"/>
      <c r="KM328" s="725"/>
      <c r="KN328" s="725"/>
      <c r="KO328" s="725"/>
      <c r="KP328" s="725"/>
      <c r="KQ328" s="725"/>
      <c r="KR328" s="72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4" t="s">
        <v>153</v>
      </c>
      <c r="KL329" s="725"/>
      <c r="KM329" s="725"/>
      <c r="KN329" s="725"/>
      <c r="KO329" s="725"/>
      <c r="KP329" s="725"/>
      <c r="KQ329" s="725"/>
      <c r="KR329" s="72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4" t="s">
        <v>150</v>
      </c>
      <c r="KL330" s="725"/>
      <c r="KM330" s="725"/>
      <c r="KN330" s="725"/>
      <c r="KO330" s="725"/>
      <c r="KP330" s="725"/>
      <c r="KQ330" s="725"/>
      <c r="KR330" s="726"/>
    </row>
    <row r="331" spans="19:384" ht="15.75" thickBot="1" x14ac:dyDescent="0.3">
      <c r="KK331" s="724" t="s">
        <v>147</v>
      </c>
      <c r="KL331" s="725"/>
      <c r="KM331" s="725"/>
      <c r="KN331" s="725"/>
      <c r="KO331" s="725"/>
      <c r="KP331" s="725"/>
      <c r="KQ331" s="725"/>
      <c r="KR331" s="726"/>
    </row>
    <row r="332" spans="19:384" ht="15.75" thickBot="1" x14ac:dyDescent="0.3">
      <c r="CS332" t="s">
        <v>62</v>
      </c>
      <c r="KK332" s="724" t="s">
        <v>148</v>
      </c>
      <c r="KL332" s="725"/>
      <c r="KM332" s="725"/>
      <c r="KN332" s="725"/>
      <c r="KO332" s="725"/>
      <c r="KP332" s="725"/>
      <c r="KQ332" s="725"/>
      <c r="KR332" s="726"/>
    </row>
    <row r="333" spans="19:384" ht="15.75" thickBot="1" x14ac:dyDescent="0.3">
      <c r="CD333" t="s">
        <v>62</v>
      </c>
      <c r="CP333" t="s">
        <v>62</v>
      </c>
      <c r="KK333" s="724" t="s">
        <v>149</v>
      </c>
      <c r="KL333" s="725"/>
      <c r="KM333" s="725"/>
      <c r="KN333" s="725"/>
      <c r="KO333" s="725"/>
      <c r="KP333" s="725"/>
      <c r="KQ333" s="725"/>
      <c r="KR333" s="72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4" t="s">
        <v>152</v>
      </c>
      <c r="LN337" s="725"/>
      <c r="LO337" s="725"/>
      <c r="LP337" s="725"/>
      <c r="LQ337" s="725"/>
      <c r="LR337" s="725"/>
      <c r="LS337" s="725"/>
      <c r="LT337" s="72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4" t="s">
        <v>153</v>
      </c>
      <c r="LN338" s="725"/>
      <c r="LO338" s="725"/>
      <c r="LP338" s="725"/>
      <c r="LQ338" s="725"/>
      <c r="LR338" s="725"/>
      <c r="LS338" s="725"/>
      <c r="LT338" s="72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4" t="s">
        <v>150</v>
      </c>
      <c r="LN339" s="725"/>
      <c r="LO339" s="725"/>
      <c r="LP339" s="725"/>
      <c r="LQ339" s="725"/>
      <c r="LR339" s="725"/>
      <c r="LS339" s="725"/>
      <c r="LT339" s="726"/>
    </row>
    <row r="340" spans="1:378" ht="15.75" thickBot="1" x14ac:dyDescent="0.3">
      <c r="LM340" s="724" t="s">
        <v>151</v>
      </c>
      <c r="LN340" s="725"/>
      <c r="LO340" s="725"/>
      <c r="LP340" s="725"/>
      <c r="LQ340" s="725"/>
      <c r="LR340" s="725"/>
      <c r="LS340" s="725"/>
      <c r="LT340" s="726"/>
    </row>
    <row r="341" spans="1:378" ht="15.75" thickBot="1" x14ac:dyDescent="0.3">
      <c r="CR341" t="s">
        <v>62</v>
      </c>
      <c r="JZ341" t="s">
        <v>62</v>
      </c>
      <c r="LM341" s="724" t="s">
        <v>148</v>
      </c>
      <c r="LN341" s="725"/>
      <c r="LO341" s="725"/>
      <c r="LP341" s="725"/>
      <c r="LQ341" s="725"/>
      <c r="LR341" s="725"/>
      <c r="LS341" s="725"/>
      <c r="LT341" s="726"/>
    </row>
    <row r="342" spans="1:378" ht="15.75" thickBot="1" x14ac:dyDescent="0.3">
      <c r="LM342" s="724"/>
      <c r="LN342" s="725"/>
      <c r="LO342" s="725"/>
      <c r="LP342" s="725"/>
      <c r="LQ342" s="725"/>
      <c r="LR342" s="725"/>
      <c r="LS342" s="725"/>
      <c r="LT342" s="72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4" t="s">
        <v>159</v>
      </c>
      <c r="MH463" s="725"/>
      <c r="MI463" s="725"/>
      <c r="MJ463" s="725"/>
      <c r="MK463" s="72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2019-07-04T21:37:47Z</dcterms:modified>
</cp:coreProperties>
</file>