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18" i="1" l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I9" i="1"/>
  <c r="BH9" i="1"/>
  <c r="BG9" i="1"/>
  <c r="BF9" i="1"/>
  <c r="BE9" i="1"/>
  <c r="BD9" i="1"/>
  <c r="BC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DA40" i="1" s="1"/>
  <c r="CZ2" i="1"/>
  <c r="BL2" i="1"/>
  <c r="BK2" i="1"/>
  <c r="BJ2" i="1"/>
  <c r="C88" i="1" l="1"/>
  <c r="C106" i="1"/>
  <c r="C84" i="1"/>
  <c r="BJ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BV106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B76" i="1"/>
  <c r="BQ76" i="1"/>
  <c r="CL76" i="1"/>
  <c r="CP76" i="1"/>
  <c r="DJ76" i="1"/>
  <c r="DN76" i="1"/>
  <c r="DQ88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BJ76" i="1"/>
  <c r="BL88" i="1"/>
  <c r="CG88" i="1"/>
  <c r="DE88" i="1"/>
  <c r="DS80" i="1"/>
  <c r="DS78" i="1"/>
  <c r="EE80" i="1"/>
  <c r="EE78" i="1"/>
  <c r="BF72" i="1"/>
  <c r="CA72" i="1"/>
  <c r="CY72" i="1"/>
  <c r="DS72" i="1"/>
  <c r="DW72" i="1"/>
  <c r="EE72" i="1"/>
  <c r="EI72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BK78" i="1"/>
  <c r="DW78" i="1"/>
  <c r="EI78" i="1"/>
  <c r="BD88" i="1"/>
  <c r="BH88" i="1"/>
  <c r="BU88" i="1"/>
  <c r="CS88" i="1"/>
  <c r="EC88" i="1"/>
  <c r="EG88" i="1"/>
  <c r="BD84" i="1"/>
  <c r="BH84" i="1"/>
  <c r="BL84" i="1"/>
  <c r="BU84" i="1"/>
  <c r="CG84" i="1"/>
  <c r="CS84" i="1"/>
  <c r="DE84" i="1"/>
  <c r="DQ84" i="1"/>
  <c r="EC84" i="1"/>
  <c r="EG8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BB88" i="1"/>
  <c r="BF88" i="1"/>
  <c r="BJ88" i="1"/>
  <c r="BN88" i="1"/>
  <c r="CA88" i="1"/>
  <c r="CM88" i="1"/>
  <c r="CY88" i="1"/>
  <c r="DK88" i="1"/>
  <c r="DW88" i="1"/>
  <c r="EI88" i="1"/>
  <c r="B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BV96" i="1"/>
  <c r="CA96" i="1"/>
  <c r="DB96" i="1"/>
  <c r="DR96" i="1"/>
  <c r="DW96" i="1"/>
  <c r="BD106" i="1"/>
  <c r="BH106" i="1"/>
  <c r="BL106" i="1"/>
  <c r="BQ10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E102" i="1"/>
  <c r="BQ102" i="1"/>
  <c r="BZ102" i="1"/>
  <c r="CH102" i="1"/>
  <c r="CL102" i="1"/>
  <c r="CT102" i="1"/>
  <c r="DB102" i="1"/>
  <c r="DN102" i="1"/>
  <c r="DV102" i="1"/>
  <c r="ED102" i="1"/>
  <c r="BK112" i="1"/>
  <c r="BT112" i="1"/>
  <c r="CF112" i="1"/>
  <c r="CN112" i="1"/>
  <c r="CV112" i="1"/>
  <c r="CZ112" i="1"/>
  <c r="DH112" i="1"/>
  <c r="DP112" i="1"/>
  <c r="EB112" i="1"/>
  <c r="BC108" i="1"/>
  <c r="BK108" i="1"/>
  <c r="BT108" i="1"/>
  <c r="CB108" i="1"/>
  <c r="CR108" i="1"/>
  <c r="CZ108" i="1"/>
  <c r="DH108" i="1"/>
  <c r="DP108" i="1"/>
  <c r="EF108" i="1"/>
  <c r="BB106" i="1"/>
  <c r="BF106" i="1"/>
  <c r="BJ106" i="1"/>
  <c r="BN106" i="1"/>
  <c r="CA106" i="1"/>
  <c r="CM106" i="1"/>
  <c r="CY106" i="1"/>
  <c r="DK106" i="1"/>
  <c r="DW106" i="1"/>
  <c r="EI106" i="1"/>
  <c r="BB102" i="1"/>
  <c r="BF102" i="1"/>
  <c r="BJ102" i="1"/>
  <c r="BN102" i="1"/>
  <c r="CA102" i="1"/>
  <c r="CM102" i="1"/>
  <c r="CY102" i="1"/>
  <c r="DK102" i="1"/>
  <c r="DW102" i="1"/>
  <c r="EI102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BM118" i="1"/>
  <c r="EH118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DW114" i="1" l="1"/>
  <c r="BB114" i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BN114" i="1"/>
  <c r="CD114" i="1"/>
  <c r="DB44" i="1"/>
  <c r="DZ114" i="1"/>
  <c r="BZ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EF114" i="1"/>
  <c r="BH114" i="1"/>
  <c r="BV114" i="1"/>
  <c r="BE114" i="1"/>
  <c r="DD114" i="1"/>
  <c r="EI120" i="1"/>
  <c r="DV114" i="1"/>
  <c r="CV114" i="1"/>
  <c r="DH114" i="1"/>
  <c r="BJ44" i="1"/>
  <c r="DK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O120" i="1"/>
  <c r="BO116" i="1"/>
  <c r="BB120" i="1"/>
  <c r="BB116" i="1"/>
  <c r="B120" i="1"/>
  <c r="B116" i="1"/>
  <c r="CB120" i="1"/>
  <c r="CB116" i="1"/>
  <c r="BJ120" i="1"/>
  <c r="BJ116" i="1"/>
  <c r="CG114" i="1"/>
  <c r="CI80" i="1"/>
  <c r="CI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G86" i="1"/>
  <c r="BG84" i="1"/>
  <c r="BL44" i="1"/>
  <c r="BK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M92" i="1"/>
  <c r="BM90" i="1"/>
  <c r="CO98" i="1"/>
  <c r="CO96" i="1"/>
  <c r="BP96" i="1"/>
  <c r="BP98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DS110" i="1"/>
  <c r="DS108" i="1"/>
  <c r="CI102" i="1"/>
  <c r="CI104" i="1"/>
  <c r="BG110" i="1"/>
  <c r="BG108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  <c r="BM110" i="1"/>
  <c r="BM108" i="1"/>
</calcChain>
</file>

<file path=xl/sharedStrings.xml><?xml version="1.0" encoding="utf-8"?>
<sst xmlns="http://schemas.openxmlformats.org/spreadsheetml/2006/main" count="2069" uniqueCount="87">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</sst>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700AC9C-CE22-4AA1-860E-66F7C653CE37}" diskRevisions="1" revisionId="118" version="2" protected="1">
  <header guid="{B66C95EB-3692-4DEE-B616-DE4BEE9C71B9}" dateTime="2019-01-24T03:17:00" maxSheetId="2" userName="Mike Wolski" r:id="rId1">
    <sheetIdMap count="1">
      <sheetId val="1"/>
    </sheetIdMap>
  </header>
  <header guid="{5FD1F6E1-423E-48F4-83D3-C5ED42321620}" dateTime="2019-01-24T06:27:16" maxSheetId="2" userName="Mike Wolski" r:id="rId2" minRId="1">
    <sheetIdMap count="1">
      <sheetId val="1"/>
    </sheetIdMap>
  </header>
  <header guid="{B700AC9C-CE22-4AA1-860E-66F7C653CE37}" dateTime="2019-01-24T08:14:26" maxSheetId="2" userName="Mike Wolski" r:id="rId3" minRId="2" maxRId="11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W48:AY48" start="0" length="0">
    <dxf>
      <border>
        <top style="medium">
          <color rgb="FFFFFF00"/>
        </top>
      </border>
    </dxf>
  </rfmt>
  <rfmt sheetId="1" sqref="AY48:AY120" start="0" length="0">
    <dxf>
      <border>
        <right style="medium">
          <color rgb="FFFFFF00"/>
        </right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m rId="1" sheetId="1" source="O1:AX46" destination="AC1:BL46" sourceSheetId="1">
    <rfmt sheetId="1" sqref="AY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9" start="0" length="0">
      <dxf>
        <fill>
          <patternFill patternType="solid">
            <bgColor theme="2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16" start="0" length="0">
      <dxf>
        <fill>
          <patternFill patternType="solid">
            <bgColor rgb="FFFFFF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22" start="0" length="0">
      <dxf>
        <fill>
          <patternFill patternType="solid">
            <bgColor theme="4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27" start="0" length="0">
      <dxf>
        <fill>
          <patternFill patternType="solid">
            <bgColor theme="7" tint="0.39997558519241921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31" start="0" length="0">
      <dxf>
        <fill>
          <patternFill patternType="solid">
            <bgColor rgb="FFFF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34" start="0" length="0">
      <dxf>
        <fill>
          <patternFill patternType="solid">
            <bgColor rgb="FFC0000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36" start="0" length="0">
      <dxf>
        <fill>
          <patternFill patternType="solid">
            <bgColor theme="5" tint="-0.249977111117893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Z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A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B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C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D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E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F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G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H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I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J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K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BL37" start="0" length="0">
      <dxf>
        <fill>
          <patternFill patternType="solid">
            <bgColor rgb="FF7030A0"/>
          </patternFill>
        </fill>
        <border outline="0">
          <top style="medium">
            <color indexed="64"/>
          </top>
          <bottom style="medium">
            <color indexed="64"/>
          </bottom>
        </border>
      </dxf>
    </rfmt>
    <rfmt sheetId="1" sqref="AY38" start="0" length="0">
      <dxf>
        <fill>
          <patternFill patternType="solid">
            <bgColor theme="1"/>
          </patternFill>
        </fill>
      </dxf>
    </rfmt>
    <rfmt sheetId="1" sqref="AZ38" start="0" length="0">
      <dxf>
        <fill>
          <patternFill patternType="solid">
            <bgColor theme="1"/>
          </patternFill>
        </fill>
      </dxf>
    </rfmt>
    <rfmt sheetId="1" sqref="BA38" start="0" length="0">
      <dxf>
        <fill>
          <patternFill patternType="solid">
            <bgColor theme="1"/>
          </patternFill>
        </fill>
      </dxf>
    </rfmt>
    <rfmt sheetId="1" sqref="BB38" start="0" length="0">
      <dxf>
        <fill>
          <patternFill patternType="solid">
            <bgColor theme="1"/>
          </patternFill>
        </fill>
      </dxf>
    </rfmt>
    <rfmt sheetId="1" sqref="BC38" start="0" length="0">
      <dxf>
        <fill>
          <patternFill patternType="solid">
            <bgColor theme="1"/>
          </patternFill>
        </fill>
      </dxf>
    </rfmt>
    <rfmt sheetId="1" sqref="BD38" start="0" length="0">
      <dxf>
        <fill>
          <patternFill patternType="solid">
            <bgColor theme="1"/>
          </patternFill>
        </fill>
      </dxf>
    </rfmt>
    <rfmt sheetId="1" sqref="BE38" start="0" length="0">
      <dxf>
        <fill>
          <patternFill patternType="solid">
            <bgColor theme="1"/>
          </patternFill>
        </fill>
      </dxf>
    </rfmt>
    <rfmt sheetId="1" sqref="BF38" start="0" length="0">
      <dxf>
        <fill>
          <patternFill patternType="solid">
            <bgColor theme="1"/>
          </patternFill>
        </fill>
      </dxf>
    </rfmt>
    <rfmt sheetId="1" sqref="BG38" start="0" length="0">
      <dxf>
        <fill>
          <patternFill patternType="solid">
            <bgColor theme="1"/>
          </patternFill>
        </fill>
      </dxf>
    </rfmt>
    <rfmt sheetId="1" sqref="BH38" start="0" length="0">
      <dxf>
        <fill>
          <patternFill patternType="solid">
            <bgColor theme="1"/>
          </patternFill>
        </fill>
      </dxf>
    </rfmt>
    <rfmt sheetId="1" sqref="BI38" start="0" length="0">
      <dxf>
        <fill>
          <patternFill patternType="solid">
            <bgColor theme="1"/>
          </patternFill>
        </fill>
      </dxf>
    </rfmt>
    <rfmt sheetId="1" sqref="BJ38" start="0" length="0">
      <dxf>
        <fill>
          <patternFill patternType="solid">
            <bgColor theme="1"/>
          </patternFill>
        </fill>
      </dxf>
    </rfmt>
    <rfmt sheetId="1" sqref="BK38" start="0" length="0">
      <dxf>
        <fill>
          <patternFill patternType="solid">
            <bgColor theme="1"/>
          </patternFill>
        </fill>
      </dxf>
    </rfmt>
    <rfmt sheetId="1" sqref="BL38" start="0" length="0">
      <dxf>
        <fill>
          <patternFill patternType="solid">
            <bgColor theme="1"/>
          </patternFill>
        </fill>
      </dxf>
    </rfmt>
    <rcc rId="0" sId="1">
      <nc r="BG44" t="inlineStr">
        <is>
          <t xml:space="preserve"> </t>
        </is>
      </nc>
    </rcc>
    <rcc rId="0" sId="1">
      <nc r="BE46" t="inlineStr">
        <is>
          <t xml:space="preserve"> </t>
        </is>
      </nc>
    </rcc>
  </rm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 numFmtId="14">
    <oc r="BB2">
      <v>-5.9999999999999995E-4</v>
    </oc>
    <nc r="BB2">
      <v>-2.5000000000000001E-3</v>
    </nc>
  </rcc>
  <rcc rId="3" sId="1" numFmtId="14">
    <oc r="BB3">
      <v>-1.1999999999999999E-3</v>
    </oc>
    <nc r="BB3">
      <v>-3.3E-3</v>
    </nc>
  </rcc>
  <rcc rId="4" sId="1" numFmtId="14">
    <oc r="BB4">
      <v>1E-4</v>
    </oc>
    <nc r="BB4">
      <v>8.0000000000000004E-4</v>
    </nc>
  </rcc>
  <rcc rId="5" sId="1" numFmtId="14">
    <oc r="BB5">
      <v>8.9999999999999998E-4</v>
    </oc>
    <nc r="BB5">
      <v>1.4E-3</v>
    </nc>
  </rcc>
  <rcc rId="6" sId="1" numFmtId="14">
    <oc r="BB6">
      <v>-5.4999999999999997E-3</v>
    </oc>
    <nc r="BB6">
      <v>-5.4000000000000003E-3</v>
    </nc>
  </rcc>
  <rcc rId="7" sId="1" numFmtId="14">
    <oc r="BB7">
      <v>-1.1999999999999999E-3</v>
    </oc>
    <nc r="BB7">
      <v>-2E-3</v>
    </nc>
  </rcc>
  <rcc rId="8" sId="1" numFmtId="14">
    <oc r="BB8">
      <v>1.4E-3</v>
    </oc>
    <nc r="BB8">
      <v>1.1999999999999999E-3</v>
    </nc>
  </rcc>
  <rcc rId="9" sId="1" numFmtId="14">
    <oc r="BB10">
      <v>5.9999999999999995E-4</v>
    </oc>
    <nc r="BB10">
      <v>8.0000000000000004E-4</v>
    </nc>
  </rcc>
  <rcc rId="10" sId="1" numFmtId="14">
    <oc r="BB11">
      <v>-4.0000000000000002E-4</v>
    </oc>
    <nc r="BB11">
      <v>-1.6999999999999999E-3</v>
    </nc>
  </rcc>
  <rcc rId="11" sId="1" numFmtId="14">
    <oc r="BB12">
      <v>4.0000000000000002E-4</v>
    </oc>
    <nc r="BB12">
      <v>-1E-3</v>
    </nc>
  </rcc>
  <rcc rId="12" sId="1" numFmtId="14">
    <oc r="BB13">
      <v>5.4000000000000003E-3</v>
    </oc>
    <nc r="BB13">
      <v>3.3E-3</v>
    </nc>
  </rcc>
  <rcc rId="13" sId="1" numFmtId="14">
    <oc r="BB14">
      <v>8.9999999999999998E-4</v>
    </oc>
    <nc r="BB14">
      <v>-4.0000000000000002E-4</v>
    </nc>
  </rcc>
  <rcc rId="14" sId="1" numFmtId="14">
    <oc r="BB15">
      <v>8.0000000000000004E-4</v>
    </oc>
    <nc r="BB15">
      <v>-1.1999999999999999E-3</v>
    </nc>
  </rcc>
  <rcc rId="15" sId="1" numFmtId="14">
    <oc r="BB17">
      <v>-1.1000000000000001E-3</v>
    </oc>
    <nc r="BB17">
      <v>-2.5000000000000001E-3</v>
    </nc>
  </rcc>
  <rcc rId="16" sId="1" numFmtId="14">
    <oc r="BB18">
      <v>-2.9999999999999997E-4</v>
    </oc>
    <nc r="BB18">
      <v>-1.9E-3</v>
    </nc>
  </rcc>
  <rcc rId="17" sId="1" numFmtId="14">
    <oc r="BB19">
      <v>4.5999999999999999E-3</v>
    </oc>
    <nc r="BB19">
      <v>2.3999999999999998E-3</v>
    </nc>
  </rcc>
  <rcc rId="18" sId="1" numFmtId="14">
    <oc r="BB20">
      <v>2.0000000000000001E-4</v>
    </oc>
    <nc r="BB20">
      <v>-1.1999999999999999E-3</v>
    </nc>
  </rcc>
  <rcc rId="19" sId="1" numFmtId="14">
    <oc r="BB21">
      <v>1E-4</v>
    </oc>
    <nc r="BB21">
      <v>-2.0999999999999999E-3</v>
    </nc>
  </rcc>
  <rcc rId="20" sId="1" numFmtId="14">
    <oc r="BB23">
      <v>2.3999999999999998E-3</v>
    </oc>
    <nc r="BB23">
      <v>2.2000000000000001E-3</v>
    </nc>
  </rcc>
  <rcc rId="21" sId="1" numFmtId="14">
    <oc r="BB24">
      <v>-5.7999999999999996E-3</v>
    </oc>
    <nc r="BB24">
      <v>-5.1000000000000004E-3</v>
    </nc>
  </rcc>
  <rcc rId="22" sId="1" numFmtId="14">
    <oc r="BB25">
      <v>-1.6000000000000001E-3</v>
    </oc>
    <nc r="BB25">
      <v>-1.9E-3</v>
    </nc>
  </rcc>
  <rcc rId="23" sId="1" numFmtId="14">
    <oc r="BB26">
      <v>-1.1999999999999999E-3</v>
    </oc>
    <nc r="BB26">
      <v>-4.0000000000000002E-4</v>
    </nc>
  </rcc>
  <rcc rId="24" sId="1" numFmtId="14">
    <oc r="BB28">
      <v>-4.4999999999999997E-3</v>
    </oc>
    <nc r="BB28">
      <v>-3.8999999999999998E-3</v>
    </nc>
  </rcc>
  <rcc rId="25" sId="1" numFmtId="14">
    <oc r="BB29">
      <v>-4.1000000000000003E-3</v>
    </oc>
    <nc r="BB29">
      <v>-3.3E-3</v>
    </nc>
  </rcc>
  <rcc rId="26" sId="1" numFmtId="14">
    <oc r="BB32">
      <v>-2.9999999999999997E-4</v>
    </oc>
    <nc r="BB32">
      <v>-5.9999999999999995E-4</v>
    </nc>
  </rcc>
  <rcc rId="27" sId="1" numFmtId="14">
    <oc r="BB33">
      <v>-2.0000000000000001E-4</v>
    </oc>
    <nc r="BB33">
      <v>-8.9999999999999998E-4</v>
    </nc>
  </rcc>
  <rcc rId="28" sId="1" numFmtId="14">
    <oc r="BB35">
      <v>-1E-4</v>
    </oc>
    <nc r="BB35">
      <v>5.0000000000000001E-4</v>
    </nc>
  </rcc>
  <rcc rId="29" sId="1" numFmtId="14">
    <nc r="BA51">
      <v>0.1638</v>
    </nc>
  </rcc>
  <rcc rId="30" sId="1" numFmtId="14">
    <nc r="BA52">
      <v>0.1154</v>
    </nc>
  </rcc>
  <rcc rId="31" sId="1" numFmtId="14">
    <nc r="BA53">
      <v>5.0900000000000001E-2</v>
    </nc>
  </rcc>
  <rcc rId="32" sId="1" numFmtId="14">
    <nc r="BA54">
      <v>2.7699999999999999E-2</v>
    </nc>
  </rcc>
  <rcc rId="33" sId="1" numFmtId="14">
    <nc r="BA55">
      <v>-2.86E-2</v>
    </nc>
  </rcc>
  <rcc rId="34" sId="1" numFmtId="14">
    <nc r="BA56">
      <v>-8.0500000000000002E-2</v>
    </nc>
  </rcc>
  <rcc rId="35" sId="1" numFmtId="14">
    <nc r="BA57">
      <v>-8.9099999999999999E-2</v>
    </nc>
  </rcc>
  <rcc rId="36" sId="1" numFmtId="14">
    <nc r="BA58">
      <v>-0.15959999999999999</v>
    </nc>
  </rcc>
  <rcc rId="37" sId="1">
    <nc r="BA59">
      <v>0.34</v>
    </nc>
  </rcc>
  <rfmt sheetId="1" sqref="BA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A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BB60" t="inlineStr">
      <is>
        <t xml:space="preserve"> </t>
      </is>
    </nc>
  </rcc>
  <rcc rId="39" sId="1" numFmtId="14">
    <oc r="BA60" t="inlineStr">
      <is>
        <t xml:space="preserve"> </t>
      </is>
    </oc>
    <nc r="BA60">
      <v>6.4999999999999997E-3</v>
    </nc>
  </rcc>
  <rfmt sheetId="1" sqref="BA60">
    <dxf>
      <fill>
        <patternFill>
          <bgColor rgb="FFFF0000"/>
        </patternFill>
      </fill>
    </dxf>
  </rfmt>
  <rfmt sheetId="1" sqref="BA60">
    <dxf>
      <fill>
        <patternFill>
          <bgColor theme="5" tint="-0.249977111117893"/>
        </patternFill>
      </fill>
    </dxf>
  </rfmt>
  <rcc rId="40" sId="1" numFmtId="14">
    <nc r="BA61">
      <v>-1.11E-2</v>
    </nc>
  </rcc>
  <rfmt sheetId="1" sqref="BA61">
    <dxf>
      <fill>
        <patternFill>
          <bgColor theme="4" tint="-0.249977111117893"/>
        </patternFill>
      </fill>
    </dxf>
  </rfmt>
  <rfmt sheetId="1" sqref="BA64" start="0" length="0">
    <dxf>
      <border outline="0">
        <right style="medium">
          <color indexed="64"/>
        </right>
        <top style="medium">
          <color indexed="64"/>
        </top>
      </border>
    </dxf>
  </rfmt>
  <rcc rId="41" sId="1" odxf="1" dxf="1">
    <nc r="BA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BA66">
      <f>SUM(BA52, -BA58)</f>
    </oc>
    <nc r="BA66">
      <f>SUM(BA51, -BA58)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3" sId="1" odxf="1" dxf="1">
    <nc r="BA67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4" sId="1" odxf="1" dxf="1">
    <oc r="BA68">
      <f>SUM(BA53, -BA58)</f>
    </oc>
    <nc r="BA68">
      <f>SUM(BA52, -BA58)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BA6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6" sId="1" odxf="1" dxf="1">
    <oc r="BA70">
      <f>SUM(BA52, -BA57)</f>
    </oc>
    <nc r="BA70">
      <f>SUM(BA51, -BA57)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7" sId="1" odxf="1" dxf="1">
    <nc r="BA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BA72">
      <f>SUM(BA57, -BA68)</f>
    </oc>
    <nc r="BA72">
      <f>SUM(BA51, -BA56)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BA7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0" sId="1" odxf="1" dxf="1">
    <oc r="BA74">
      <f>SUM(BA58, -BA68)</f>
    </oc>
    <nc r="BA74">
      <f>SUM(BA51, -BA55)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BA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BA76">
      <f>SUM(BA57, -BA67)</f>
    </oc>
    <nc r="BA76">
      <f>SUM(BA53, -BA58)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3" sId="1" odxf="1" dxf="1">
    <nc r="BA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BA78">
      <f>SUM(BA67, -BA74)</f>
    </oc>
    <nc r="BA78">
      <f>SUM(BA52, -BA57)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BA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6" sId="1" odxf="1" dxf="1">
    <oc r="BA80">
      <f>SUM(BA68, -BA74)</f>
    </oc>
    <nc r="BA80">
      <f>SUM(BA54, -BA58)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7" sId="1" odxf="1" dxf="1">
    <nc r="BA8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8" sId="1" odxf="1" dxf="1">
    <oc r="BA82">
      <f>SUM(BA67, -BA73)</f>
    </oc>
    <nc r="BA82">
      <f>SUM(BA52, -BA56)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BA8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0" sId="1" odxf="1" dxf="1">
    <oc r="BA84">
      <f>SUM(BA73, -BA80)</f>
    </oc>
    <nc r="BA84">
      <f>SUM(BA51, -BA54)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BA8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2" sId="1" odxf="1" dxf="1">
    <oc r="BA86">
      <f>SUM(BA74, -BA80)</f>
    </oc>
    <nc r="BA86">
      <f>SUM(BA52, -BA55)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BA8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4" sId="1" odxf="1" dxf="1">
    <oc r="BA88">
      <f>SUM(BA73, -BA79)</f>
    </oc>
    <nc r="BA88">
      <f>SUM(BA53, -BA57)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5" sId="1" odxf="1" dxf="1">
    <nc r="BA8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6" sId="1" odxf="1" dxf="1">
    <oc r="BA90">
      <f>SUM(BA79, -BA86)</f>
    </oc>
    <nc r="BA90">
      <f>SUM(BA51, -BA53)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7" sId="1" odxf="1" dxf="1">
    <nc r="BA91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8" sId="1" odxf="1" dxf="1">
    <oc r="BA92">
      <f>SUM(BA80, -BA86)</f>
    </oc>
    <nc r="BA92">
      <f>SUM(BA55, -BA58)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9" sId="1" odxf="1" dxf="1">
    <nc r="BA9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0" sId="1" odxf="1" dxf="1">
    <oc r="BA94">
      <f>SUM(BA79, -BA85)</f>
    </oc>
    <nc r="BA94">
      <f>SUM(BA54, -BA57)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BA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2" sId="1" odxf="1" dxf="1">
    <oc r="BA96">
      <f>SUM(BA85, -BA92)</f>
    </oc>
    <nc r="BA96">
      <f>SUM(BA53, -BA56)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BA9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BA98">
      <f>SUM(BA86, -BA92)</f>
    </oc>
    <nc r="BA98">
      <f>SUM(BA54, -BA56)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BA9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6" sId="1" odxf="1" dxf="1">
    <oc r="BA100">
      <f>SUM(BA85, -BA91)</f>
    </oc>
    <nc r="BA100">
      <f>SUM(BA56, -BA58)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BA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8" sId="1" odxf="1" dxf="1">
    <oc r="BA102">
      <f>SUM(BA91, -BA98)</f>
    </oc>
    <nc r="BA102">
      <f>SUM(BA52, -BA54)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9" sId="1" odxf="1" dxf="1">
    <nc r="BA10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0" sId="1" odxf="1" dxf="1">
    <oc r="BA104">
      <f>SUM(BA92, -BA98)</f>
    </oc>
    <nc r="BA104">
      <f>SUM(BA53, -BA55)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BA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2" sId="1" odxf="1" dxf="1">
    <oc r="BA106">
      <f>SUM(BA91, -BA97)</f>
    </oc>
    <nc r="BA106">
      <f>SUM(BA57, -BA58)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BA10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4" sId="1" odxf="1" dxf="1">
    <oc r="BA108">
      <f>SUM(BA97, -BA104)</f>
    </oc>
    <nc r="BA108">
      <f>SUM(BA51, -BA52)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5" sId="1" odxf="1" dxf="1">
    <nc r="BA10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6" sId="1" odxf="1" dxf="1">
    <oc r="BA110">
      <f>SUM(BA98, -BA104)</f>
    </oc>
    <nc r="BA110">
      <f>SUM(BA52, -BA53)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BA11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BA112">
      <f>SUM(BA97, -BA103)</f>
    </oc>
    <nc r="BA112">
      <f>SUM(BA54, -BA55)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BA11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0" sId="1" odxf="1" dxf="1">
    <oc r="BA114">
      <f>SUM(BA99, -BA105)</f>
    </oc>
    <nc r="BA114">
      <f>SUM(BA55, -BA57)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BA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2" sId="1" odxf="1" dxf="1">
    <oc r="BA116">
      <f>SUM(BA105, -BA112)</f>
    </oc>
    <nc r="BA116">
      <f>SUM(BA55, -BA56)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BA11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4" sId="1" odxf="1" dxf="1">
    <oc r="BA118">
      <f>SUM(BA106, -BA112)</f>
    </oc>
    <nc r="BA118">
      <f>SUM(BA56, -BA57)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5" sId="1" odxf="1" dxf="1">
    <nc r="BA11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6" sId="1" odxf="1" dxf="1">
    <oc r="BA120">
      <f>SUM(BA105, -BA111)</f>
    </oc>
    <nc r="BA120">
      <f>SUM(BA53, -BA54)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7" sId="1">
    <nc r="BB63" t="inlineStr">
      <is>
        <t xml:space="preserve"> </t>
      </is>
    </nc>
  </rcc>
  <rm rId="98" sheetId="1" source="BA117:BA118" destination="BA123:BA124" sourceSheetId="1"/>
  <rm rId="99" sheetId="1" source="BA119:BA120" destination="BA121:BA122" sourceSheetId="1"/>
  <rm rId="100" sheetId="1" source="BA107:BA108" destination="BA119:BA120" sourceSheetId="1"/>
  <rm rId="101" sheetId="1" source="BA115:BA116" destination="BA117:BA118" sourceSheetId="1"/>
  <rm rId="102" sheetId="1" source="BA111:BA112" destination="BA115:BA116" sourceSheetId="1"/>
  <rm rId="103" sheetId="1" source="BA109:BA110" destination="BA111:BA112" sourceSheetId="1"/>
  <rm rId="104" sheetId="1" source="BA105:BA106" destination="BA109:BA110" sourceSheetId="1"/>
  <rm rId="105" sheetId="1" source="BA99:BA100" destination="BA107:BA108" sourceSheetId="1"/>
  <rm rId="106" sheetId="1" source="BA101:BA104" destination="BA103:BA106" sourceSheetId="1"/>
  <rm rId="107" sheetId="1" source="BA97:BA98" destination="BA101:BA102" sourceSheetId="1"/>
  <rm rId="108" sheetId="1" source="BA89:BA90" destination="BA99:BA100" sourceSheetId="1"/>
  <rm rId="109" sheetId="1" source="BA93:BA94" destination="BA97:BA98" sourceSheetId="1"/>
  <rm rId="110" sheetId="1" source="BA95:BA96" destination="BA93:BA94" sourceSheetId="1"/>
  <rm rId="111" sheetId="1" source="BA91:BA92" destination="BA95:BA96" sourceSheetId="1"/>
  <rm rId="112" sheetId="1" source="BA83:BA84" destination="BA91:BA92" sourceSheetId="1"/>
  <rm rId="113" sheetId="1" source="BA85:BA88" destination="BA87:BA90" sourceSheetId="1"/>
  <rm rId="114" sheetId="1" source="BA79:BA80" destination="BA85:BA86" sourceSheetId="1"/>
  <rm rId="115" sheetId="1" source="BA73:BA74" destination="BA83:BA84" sourceSheetId="1"/>
  <rm rId="116" sheetId="1" source="BA75:BA78" destination="BA77:BA80" sourceSheetId="1"/>
  <rm rId="117" sheetId="1" source="BA77:BA124" destination="BA73:BA120" sourceSheetId="1"/>
  <rcc rId="118" sId="1">
    <nc r="BA64">
      <v>1.2959000000000001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AO45" zoomScale="115" zoomScaleNormal="115" workbookViewId="0">
      <selection activeCell="BF60" sqref="BF60"/>
    </sheetView>
  </sheetViews>
  <sheetFormatPr defaultRowHeight="15" x14ac:dyDescent="0.25"/>
  <sheetData>
    <row r="1" spans="29:106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29:106" ht="15.75" thickBot="1" x14ac:dyDescent="0.3">
      <c r="AC2" s="5" t="s">
        <v>36</v>
      </c>
      <c r="AD2" s="6">
        <v>1.1463000000000001</v>
      </c>
      <c r="AE2" s="7"/>
      <c r="AF2" s="7">
        <v>-1.0200000000000001E-2</v>
      </c>
      <c r="AG2" s="7">
        <v>4.4999999999999997E-3</v>
      </c>
      <c r="AH2" s="7">
        <v>4.0000000000000002E-4</v>
      </c>
      <c r="AI2" s="7"/>
      <c r="AJ2" s="7"/>
      <c r="AK2" s="7">
        <v>6.8999999999999999E-3</v>
      </c>
      <c r="AL2" s="7">
        <v>-3.0999999999999999E-3</v>
      </c>
      <c r="AM2" s="7">
        <v>8.8999999999999999E-3</v>
      </c>
      <c r="AN2" s="7">
        <v>-3.7000000000000002E-3</v>
      </c>
      <c r="AO2" s="7">
        <v>-3.3999999999999998E-3</v>
      </c>
      <c r="AP2" s="7"/>
      <c r="AQ2" s="7"/>
      <c r="AR2" s="7">
        <v>1E-4</v>
      </c>
      <c r="AS2" s="7">
        <v>-5.0000000000000001E-3</v>
      </c>
      <c r="AT2" s="7">
        <v>-1.9E-3</v>
      </c>
      <c r="AU2" s="7">
        <v>-2.0000000000000001E-4</v>
      </c>
      <c r="AV2" s="7">
        <v>-2E-3</v>
      </c>
      <c r="AW2" s="7"/>
      <c r="AX2" s="7"/>
      <c r="AY2" s="7">
        <v>2.0000000000000001E-4</v>
      </c>
      <c r="AZ2" s="7">
        <v>-4.0000000000000002E-4</v>
      </c>
      <c r="BA2" s="7">
        <v>1.9E-3</v>
      </c>
      <c r="BB2" s="171">
        <v>-2.5000000000000001E-3</v>
      </c>
      <c r="BC2" s="7"/>
      <c r="BD2" s="7"/>
      <c r="BE2" s="7"/>
      <c r="BF2" s="7"/>
      <c r="BG2" s="7"/>
      <c r="BH2" s="7"/>
      <c r="BI2" s="7"/>
      <c r="BJ2" s="8">
        <f t="shared" ref="BJ2:BJ37" si="0">MIN(AE2:BI2)</f>
        <v>-1.0200000000000001E-2</v>
      </c>
      <c r="BK2" s="8">
        <f t="shared" ref="BK2:BK37" si="1">AVERAGE(AE2:BI2)</f>
        <v>-5.5882352941176471E-4</v>
      </c>
      <c r="BL2" s="8">
        <f t="shared" ref="BL2:BL37" si="2">MAX(AE2:BI2)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29:106" ht="15.75" thickBot="1" x14ac:dyDescent="0.3">
      <c r="AC3" s="5" t="s">
        <v>37</v>
      </c>
      <c r="AD3" s="6">
        <v>1.2757000000000001</v>
      </c>
      <c r="AE3" s="7"/>
      <c r="AF3" s="7">
        <v>-1.15E-2</v>
      </c>
      <c r="AG3" s="7">
        <v>2.3999999999999998E-3</v>
      </c>
      <c r="AH3" s="7">
        <v>7.7999999999999996E-3</v>
      </c>
      <c r="AI3" s="7"/>
      <c r="AJ3" s="7"/>
      <c r="AK3" s="7">
        <v>4.4000000000000003E-3</v>
      </c>
      <c r="AL3" s="7">
        <v>-4.8999999999999998E-3</v>
      </c>
      <c r="AM3" s="7">
        <v>5.7000000000000002E-3</v>
      </c>
      <c r="AN3" s="7">
        <v>-3.2000000000000002E-3</v>
      </c>
      <c r="AO3" s="7">
        <v>7.1000000000000004E-3</v>
      </c>
      <c r="AP3" s="7"/>
      <c r="AQ3" s="7"/>
      <c r="AR3" s="7">
        <v>2.5000000000000001E-3</v>
      </c>
      <c r="AS3" s="7">
        <v>-4.0000000000000002E-4</v>
      </c>
      <c r="AT3" s="7">
        <v>1.1999999999999999E-3</v>
      </c>
      <c r="AU3" s="7">
        <v>8.2000000000000007E-3</v>
      </c>
      <c r="AV3" s="7">
        <v>-8.5000000000000006E-3</v>
      </c>
      <c r="AW3" s="7"/>
      <c r="AX3" s="7"/>
      <c r="AY3" s="7">
        <v>1.4E-3</v>
      </c>
      <c r="AZ3" s="7">
        <v>5.1999999999999998E-3</v>
      </c>
      <c r="BA3" s="7">
        <v>8.6999999999999994E-3</v>
      </c>
      <c r="BB3" s="171">
        <v>-3.3E-3</v>
      </c>
      <c r="BC3" s="7"/>
      <c r="BD3" s="7"/>
      <c r="BE3" s="7"/>
      <c r="BF3" s="7"/>
      <c r="BG3" s="7"/>
      <c r="BH3" s="7"/>
      <c r="BI3" s="7"/>
      <c r="BJ3" s="8">
        <f t="shared" si="0"/>
        <v>-1.15E-2</v>
      </c>
      <c r="BK3" s="8">
        <f t="shared" si="1"/>
        <v>1.3411764705882352E-3</v>
      </c>
      <c r="BL3" s="8">
        <f t="shared" si="2"/>
        <v>8.6999999999999994E-3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29:106" ht="15.75" thickBot="1" x14ac:dyDescent="0.3">
      <c r="AC4" s="5" t="s">
        <v>38</v>
      </c>
      <c r="AD4" s="6">
        <v>0.98160000000000003</v>
      </c>
      <c r="AE4" s="7"/>
      <c r="AF4" s="7">
        <v>8.6999999999999994E-3</v>
      </c>
      <c r="AG4" s="7">
        <v>-2.8999999999999998E-3</v>
      </c>
      <c r="AH4" s="7">
        <v>-2.0000000000000001E-4</v>
      </c>
      <c r="AI4" s="7"/>
      <c r="AJ4" s="7"/>
      <c r="AK4" s="7">
        <v>-6.6E-3</v>
      </c>
      <c r="AL4" s="7">
        <v>2E-3</v>
      </c>
      <c r="AM4" s="7">
        <v>-6.8999999999999999E-3</v>
      </c>
      <c r="AN4" s="7">
        <v>1.06E-2</v>
      </c>
      <c r="AO4" s="7">
        <v>-2.0000000000000001E-4</v>
      </c>
      <c r="AP4" s="7"/>
      <c r="AQ4" s="7"/>
      <c r="AR4" s="7">
        <v>-2.7000000000000001E-3</v>
      </c>
      <c r="AS4" s="7">
        <v>6.8999999999999999E-3</v>
      </c>
      <c r="AT4" s="7">
        <v>3.0000000000000001E-3</v>
      </c>
      <c r="AU4" s="7">
        <v>3.8999999999999998E-3</v>
      </c>
      <c r="AV4" s="7">
        <v>1.6000000000000001E-3</v>
      </c>
      <c r="AW4" s="7"/>
      <c r="AX4" s="7"/>
      <c r="AY4" s="7">
        <v>1.4E-3</v>
      </c>
      <c r="AZ4" s="7">
        <v>2.9999999999999997E-4</v>
      </c>
      <c r="BA4" s="7">
        <v>-2.3999999999999998E-3</v>
      </c>
      <c r="BB4" s="171">
        <v>8.0000000000000004E-4</v>
      </c>
      <c r="BC4" s="7"/>
      <c r="BD4" s="7"/>
      <c r="BE4" s="7"/>
      <c r="BF4" s="7"/>
      <c r="BG4" s="7"/>
      <c r="BH4" s="7"/>
      <c r="BI4" s="7"/>
      <c r="BJ4" s="8">
        <f t="shared" si="0"/>
        <v>-6.8999999999999999E-3</v>
      </c>
      <c r="BK4" s="8">
        <f t="shared" si="1"/>
        <v>1.0176470588235294E-3</v>
      </c>
      <c r="BL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29:106" ht="15.75" thickBot="1" x14ac:dyDescent="0.3">
      <c r="AC5" s="5" t="s">
        <v>39</v>
      </c>
      <c r="AD5" s="6">
        <v>109.613</v>
      </c>
      <c r="AE5" s="7"/>
      <c r="AF5" s="7">
        <v>-6.1000000000000004E-3</v>
      </c>
      <c r="AG5" s="7">
        <v>-1.11E-2</v>
      </c>
      <c r="AH5" s="7">
        <v>7.9000000000000008E-3</v>
      </c>
      <c r="AI5" s="7"/>
      <c r="AJ5" s="7"/>
      <c r="AK5" s="7">
        <v>2.5999999999999999E-3</v>
      </c>
      <c r="AL5" s="7">
        <v>6.9999999999999999E-4</v>
      </c>
      <c r="AM5" s="7">
        <v>-5.4999999999999997E-3</v>
      </c>
      <c r="AN5" s="7">
        <v>2.8999999999999998E-3</v>
      </c>
      <c r="AO5" s="7">
        <v>1.1999999999999999E-3</v>
      </c>
      <c r="AP5" s="7"/>
      <c r="AQ5" s="7"/>
      <c r="AR5" s="7">
        <v>-2.8E-3</v>
      </c>
      <c r="AS5" s="7">
        <v>5.1999999999999998E-3</v>
      </c>
      <c r="AT5" s="7">
        <v>4.1999999999999997E-3</v>
      </c>
      <c r="AU5" s="7">
        <v>1.4E-3</v>
      </c>
      <c r="AV5" s="7">
        <v>4.4999999999999997E-3</v>
      </c>
      <c r="AW5" s="7"/>
      <c r="AX5" s="7"/>
      <c r="AY5" s="7">
        <v>-8.9999999999999998E-4</v>
      </c>
      <c r="AZ5" s="7">
        <v>-2.7000000000000001E-3</v>
      </c>
      <c r="BA5" s="7">
        <v>2E-3</v>
      </c>
      <c r="BB5" s="171">
        <v>1.4E-3</v>
      </c>
      <c r="BC5" s="7"/>
      <c r="BD5" s="7"/>
      <c r="BE5" s="7"/>
      <c r="BF5" s="7"/>
      <c r="BG5" s="7"/>
      <c r="BH5" s="7"/>
      <c r="BI5" s="7"/>
      <c r="BJ5" s="8">
        <f t="shared" si="0"/>
        <v>-1.11E-2</v>
      </c>
      <c r="BK5" s="8">
        <f t="shared" si="1"/>
        <v>2.8823529411764698E-4</v>
      </c>
      <c r="BL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29:106" ht="15.75" thickBot="1" x14ac:dyDescent="0.3">
      <c r="AC6" s="5" t="s">
        <v>40</v>
      </c>
      <c r="AD6" s="6">
        <v>0.70489999999999997</v>
      </c>
      <c r="AE6" s="7"/>
      <c r="AF6" s="7">
        <v>-9.2999999999999992E-3</v>
      </c>
      <c r="AG6" s="7">
        <v>3.0999999999999999E-3</v>
      </c>
      <c r="AH6" s="7">
        <v>1.6400000000000001E-2</v>
      </c>
      <c r="AI6" s="7"/>
      <c r="AJ6" s="7"/>
      <c r="AK6" s="7">
        <v>4.3E-3</v>
      </c>
      <c r="AL6" s="7">
        <v>-1E-3</v>
      </c>
      <c r="AM6" s="7">
        <v>4.5999999999999999E-3</v>
      </c>
      <c r="AN6" s="7">
        <v>2.2000000000000001E-3</v>
      </c>
      <c r="AO6" s="7">
        <v>3.8E-3</v>
      </c>
      <c r="AP6" s="7"/>
      <c r="AQ6" s="7"/>
      <c r="AR6" s="7">
        <v>-2.3E-3</v>
      </c>
      <c r="AS6" s="7">
        <v>2.9999999999999997E-4</v>
      </c>
      <c r="AT6" s="7">
        <v>-4.3E-3</v>
      </c>
      <c r="AU6" s="7">
        <v>3.7000000000000002E-3</v>
      </c>
      <c r="AV6" s="7">
        <v>-3.7000000000000002E-3</v>
      </c>
      <c r="AW6" s="7"/>
      <c r="AX6" s="7"/>
      <c r="AY6" s="7">
        <v>-4.0000000000000002E-4</v>
      </c>
      <c r="AZ6" s="7">
        <v>-5.4000000000000003E-3</v>
      </c>
      <c r="BA6" s="7">
        <v>2.8E-3</v>
      </c>
      <c r="BB6" s="171">
        <v>-5.4000000000000003E-3</v>
      </c>
      <c r="BC6" s="7"/>
      <c r="BD6" s="7"/>
      <c r="BE6" s="7"/>
      <c r="BF6" s="7"/>
      <c r="BG6" s="7"/>
      <c r="BH6" s="7"/>
      <c r="BI6" s="7"/>
      <c r="BJ6" s="8">
        <f t="shared" si="0"/>
        <v>-9.2999999999999992E-3</v>
      </c>
      <c r="BK6" s="8">
        <f t="shared" si="1"/>
        <v>5.529411764705884E-4</v>
      </c>
      <c r="BL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29:106" ht="15.75" thickBot="1" x14ac:dyDescent="0.3">
      <c r="AC7" s="5" t="s">
        <v>41</v>
      </c>
      <c r="AD7" s="6">
        <v>0.67154999999999998</v>
      </c>
      <c r="AE7" s="7"/>
      <c r="AF7" s="7">
        <v>-8.8999999999999999E-3</v>
      </c>
      <c r="AG7" s="7">
        <v>6.0000000000000001E-3</v>
      </c>
      <c r="AH7" s="7">
        <v>6.7000000000000002E-3</v>
      </c>
      <c r="AI7" s="7"/>
      <c r="AJ7" s="7"/>
      <c r="AK7" s="7">
        <v>3.3999999999999998E-3</v>
      </c>
      <c r="AL7" s="7">
        <v>-4.1999999999999997E-3</v>
      </c>
      <c r="AM7" s="7">
        <v>1.0500000000000001E-2</v>
      </c>
      <c r="AN7" s="7">
        <v>-1E-3</v>
      </c>
      <c r="AO7" s="7">
        <v>8.0999999999999996E-3</v>
      </c>
      <c r="AP7" s="7"/>
      <c r="AQ7" s="7"/>
      <c r="AR7" s="7">
        <v>-1.6000000000000001E-3</v>
      </c>
      <c r="AS7" s="7">
        <v>-1.2999999999999999E-3</v>
      </c>
      <c r="AT7" s="7">
        <v>-5.5999999999999999E-3</v>
      </c>
      <c r="AU7" s="7">
        <v>-1.9E-3</v>
      </c>
      <c r="AV7" s="7">
        <v>-3.0999999999999999E-3</v>
      </c>
      <c r="AW7" s="7"/>
      <c r="AX7" s="7"/>
      <c r="AY7" s="7">
        <v>-1.2999999999999999E-3</v>
      </c>
      <c r="AZ7" s="7">
        <v>1.2999999999999999E-3</v>
      </c>
      <c r="BA7" s="7">
        <v>6.1999999999999998E-3</v>
      </c>
      <c r="BB7" s="171">
        <v>-2E-3</v>
      </c>
      <c r="BC7" s="7"/>
      <c r="BD7" s="7"/>
      <c r="BE7" s="7"/>
      <c r="BF7" s="7"/>
      <c r="BG7" s="7"/>
      <c r="BH7" s="7"/>
      <c r="BI7" s="7"/>
      <c r="BJ7" s="8">
        <f t="shared" si="0"/>
        <v>-8.8999999999999999E-3</v>
      </c>
      <c r="BK7" s="8">
        <f t="shared" si="1"/>
        <v>6.6470588235294117E-4</v>
      </c>
      <c r="BL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29:106" ht="15.75" thickBot="1" x14ac:dyDescent="0.3">
      <c r="AC8" s="5" t="s">
        <v>42</v>
      </c>
      <c r="AD8" s="6">
        <v>1.3637999999999999</v>
      </c>
      <c r="AE8" s="7"/>
      <c r="AF8" s="7">
        <v>-3.3E-3</v>
      </c>
      <c r="AG8" s="7">
        <v>-7.3000000000000001E-3</v>
      </c>
      <c r="AH8" s="7">
        <v>-8.0999999999999996E-3</v>
      </c>
      <c r="AI8" s="7"/>
      <c r="AJ8" s="7"/>
      <c r="AK8" s="7">
        <v>-5.4999999999999997E-3</v>
      </c>
      <c r="AL8" s="7">
        <v>-1.4E-3</v>
      </c>
      <c r="AM8" s="7">
        <v>-4.4999999999999997E-3</v>
      </c>
      <c r="AN8" s="7">
        <v>2.3E-3</v>
      </c>
      <c r="AO8" s="7">
        <v>2.7000000000000001E-3</v>
      </c>
      <c r="AP8" s="7"/>
      <c r="AQ8" s="7"/>
      <c r="AR8" s="7">
        <v>8.9999999999999998E-4</v>
      </c>
      <c r="AS8" s="7">
        <v>-1E-3</v>
      </c>
      <c r="AT8" s="7">
        <v>-2.9999999999999997E-4</v>
      </c>
      <c r="AU8" s="7">
        <v>1.6999999999999999E-3</v>
      </c>
      <c r="AV8" s="7">
        <v>-8.0000000000000004E-4</v>
      </c>
      <c r="AW8" s="7"/>
      <c r="AX8" s="7"/>
      <c r="AY8" s="7">
        <v>2.5000000000000001E-3</v>
      </c>
      <c r="AZ8" s="7">
        <v>4.7000000000000002E-3</v>
      </c>
      <c r="BA8" s="7">
        <v>-5.9999999999999995E-4</v>
      </c>
      <c r="BB8" s="171">
        <v>1.1999999999999999E-3</v>
      </c>
      <c r="BC8" s="11"/>
      <c r="BD8" s="7"/>
      <c r="BE8" s="7"/>
      <c r="BF8" s="7"/>
      <c r="BG8" s="7"/>
      <c r="BH8" s="7"/>
      <c r="BI8" s="7"/>
      <c r="BJ8" s="8">
        <f t="shared" si="0"/>
        <v>-8.0999999999999996E-3</v>
      </c>
      <c r="BK8" s="8">
        <f t="shared" si="1"/>
        <v>-9.8823529411764697E-4</v>
      </c>
      <c r="BL8" s="8">
        <f t="shared" si="2"/>
        <v>4.7000000000000002E-3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29:106" ht="15.75" thickBot="1" x14ac:dyDescent="0.3">
      <c r="AC9" s="12" t="s">
        <v>43</v>
      </c>
      <c r="AD9" s="13"/>
      <c r="AE9" s="14">
        <f>SUM( -AE2, -AE3,AE4,AE5, -AE6, -AE7,AE8)</f>
        <v>0</v>
      </c>
      <c r="AF9" s="14">
        <f>SUM( -AF2, -AF3,AF4,AF5, -AF6, -AF7,AF8)</f>
        <v>3.9199999999999999E-2</v>
      </c>
      <c r="AG9" s="14">
        <f>SUM( -AG2, -AG3,AG4,AG5, -AG6, -AG7,AG8)</f>
        <v>-3.73E-2</v>
      </c>
      <c r="AH9" s="14">
        <f>SUM( -AH2, -AH3,AH4,AH5, -AH6, -AH7,AH8)</f>
        <v>-3.1699999999999999E-2</v>
      </c>
      <c r="AI9" s="14">
        <f t="shared" ref="AI9:AO9" si="6">SUM( -AI2, -AI3,AI4,AI5, -AI6, -AI7,AI8)</f>
        <v>0</v>
      </c>
      <c r="AJ9" s="14">
        <f t="shared" si="6"/>
        <v>0</v>
      </c>
      <c r="AK9" s="14">
        <f t="shared" si="6"/>
        <v>-2.8499999999999998E-2</v>
      </c>
      <c r="AL9" s="14">
        <f>SUM( -AL2, -AL3,AL4,AL5, -AL6, -AL7,AL8)</f>
        <v>1.4499999999999997E-2</v>
      </c>
      <c r="AM9" s="14">
        <f>SUM( -AM2, -AM3,AM4,AM5, -AM6, -AM7,AM8)</f>
        <v>-4.6599999999999996E-2</v>
      </c>
      <c r="AN9" s="14">
        <f t="shared" si="6"/>
        <v>2.1500000000000002E-2</v>
      </c>
      <c r="AO9" s="14">
        <f>SUM( -AO2, -AO3,AO4,AO5, -AO6, -AO7,AO8)</f>
        <v>-1.1900000000000001E-2</v>
      </c>
      <c r="AP9" s="14">
        <f>SUM( -AP2, -AP3,AP4,AP5, -AP6, -AP7,AP8)</f>
        <v>0</v>
      </c>
      <c r="AQ9" s="14">
        <f>SUM( -AQ2, -AQ3,AQ4,AQ5, -AQ6, -AQ7,AQ8)</f>
        <v>0</v>
      </c>
      <c r="AR9" s="14">
        <f>SUM( -AR2, -AR3,AR4,AR5, -AR6, -AR7,AR8)</f>
        <v>-3.3E-3</v>
      </c>
      <c r="AS9" s="14">
        <f>SUM( -AS2, -AS3,AS4,AS5, -AS6, -AS7,AS8)</f>
        <v>1.7499999999999998E-2</v>
      </c>
      <c r="AT9" s="14">
        <f>SUM( -AT2, -AT3,AT4,AT5, -AT6, -AT7,AT8)</f>
        <v>1.7499999999999998E-2</v>
      </c>
      <c r="AU9" s="14">
        <f>SUM( -AU2, -AU3,AU4,AU5, -AU6, -AU7,AU8)</f>
        <v>-2.8000000000000004E-3</v>
      </c>
      <c r="AV9" s="14">
        <f>SUM( -AV2, -AV3,AV4,AV5, -AV6, -AV7,AV8)</f>
        <v>2.2599999999999999E-2</v>
      </c>
      <c r="AW9" s="14">
        <f>SUM( -AW2, -AW3,AW4,AW5, -AW6, -AW7,AW8)</f>
        <v>0</v>
      </c>
      <c r="AX9" s="14">
        <f>SUM( -AX2, -AX3,AX4,AX5, -AX6, -AX7,AX8)</f>
        <v>0</v>
      </c>
      <c r="AY9" s="14">
        <f>SUM( -AY2, -AY3,AY4,AY5, -AY6, -AY7,AY8)</f>
        <v>3.0999999999999999E-3</v>
      </c>
      <c r="AZ9" s="14">
        <f>SUM( -AZ2, -AZ3,AZ4,AZ5, -AZ6, -AZ7,AZ8)</f>
        <v>1.6000000000000007E-3</v>
      </c>
      <c r="BA9" s="14">
        <f>SUM( -BA2, -BA3,BA4,BA5, -BA6, -BA7,BA8)</f>
        <v>-2.06E-2</v>
      </c>
      <c r="BB9" s="14">
        <f t="shared" ref="BB9:BI9" si="7">SUM( -BB2, -BB3,BB4,BB5, -BB6, -BB7,BB8)</f>
        <v>1.66E-2</v>
      </c>
      <c r="BC9" s="14">
        <f t="shared" si="7"/>
        <v>0</v>
      </c>
      <c r="BD9" s="14">
        <f t="shared" si="7"/>
        <v>0</v>
      </c>
      <c r="BE9" s="14">
        <f t="shared" si="7"/>
        <v>0</v>
      </c>
      <c r="BF9" s="14">
        <f t="shared" si="7"/>
        <v>0</v>
      </c>
      <c r="BG9" s="14">
        <f t="shared" si="7"/>
        <v>0</v>
      </c>
      <c r="BH9" s="14">
        <f t="shared" si="7"/>
        <v>0</v>
      </c>
      <c r="BI9" s="14">
        <f t="shared" si="7"/>
        <v>0</v>
      </c>
      <c r="BJ9" s="8">
        <f t="shared" si="0"/>
        <v>-4.6599999999999996E-2</v>
      </c>
      <c r="BK9" s="8">
        <f t="shared" si="1"/>
        <v>-9.2258064516128951E-4</v>
      </c>
      <c r="BL9" s="8">
        <f t="shared" si="2"/>
        <v>3.9199999999999999E-2</v>
      </c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8">SUM( -BU2, -BU3,BU4,BU5, -BU6, -BU7,BU8)</f>
        <v>0</v>
      </c>
      <c r="BV9" s="14">
        <f t="shared" si="8"/>
        <v>0</v>
      </c>
      <c r="BW9" s="14">
        <f t="shared" si="8"/>
        <v>0</v>
      </c>
      <c r="BX9" s="14">
        <f t="shared" si="8"/>
        <v>0</v>
      </c>
      <c r="BY9" s="14">
        <f t="shared" si="8"/>
        <v>0</v>
      </c>
      <c r="BZ9" s="14">
        <f t="shared" si="8"/>
        <v>0</v>
      </c>
      <c r="CA9" s="14">
        <f t="shared" si="8"/>
        <v>0</v>
      </c>
      <c r="CB9" s="14">
        <f t="shared" si="8"/>
        <v>0</v>
      </c>
      <c r="CC9" s="14">
        <f t="shared" si="8"/>
        <v>0</v>
      </c>
      <c r="CD9" s="14">
        <f t="shared" si="8"/>
        <v>0</v>
      </c>
      <c r="CE9" s="14">
        <f t="shared" si="8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9">SUM( -CK2, -CK3,CK4,CK5, -CK6, -CK7,CK8)</f>
        <v>0</v>
      </c>
      <c r="CL9" s="14">
        <f t="shared" si="9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0">SUM( -CR2, -CR3,CR4,CR5, -CR6, -CR7,CR8)</f>
        <v>0</v>
      </c>
      <c r="CS9" s="14">
        <f t="shared" si="10"/>
        <v>0</v>
      </c>
      <c r="CT9" s="14">
        <f t="shared" si="10"/>
        <v>0</v>
      </c>
      <c r="CU9" s="14">
        <f t="shared" si="10"/>
        <v>0</v>
      </c>
      <c r="CV9" s="14">
        <f t="shared" si="10"/>
        <v>0</v>
      </c>
      <c r="CW9" s="14">
        <f t="shared" si="10"/>
        <v>0</v>
      </c>
      <c r="CX9" s="14">
        <f t="shared" si="10"/>
        <v>0</v>
      </c>
      <c r="CY9" s="14">
        <f t="shared" si="10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29:106" ht="15.75" thickBot="1" x14ac:dyDescent="0.3">
      <c r="AC10" s="5" t="s">
        <v>44</v>
      </c>
      <c r="AD10" s="6">
        <v>0.89770000000000005</v>
      </c>
      <c r="AE10" s="7"/>
      <c r="AF10" s="7">
        <v>2.2000000000000001E-3</v>
      </c>
      <c r="AG10" s="7">
        <v>2.5000000000000001E-3</v>
      </c>
      <c r="AH10" s="7">
        <v>-6.8999999999999999E-3</v>
      </c>
      <c r="AI10" s="7"/>
      <c r="AJ10" s="7"/>
      <c r="AK10" s="7">
        <v>4.1000000000000003E-3</v>
      </c>
      <c r="AL10" s="7">
        <v>2.2000000000000001E-3</v>
      </c>
      <c r="AM10" s="7">
        <v>3.0999999999999999E-3</v>
      </c>
      <c r="AN10" s="7">
        <v>-4.0000000000000002E-4</v>
      </c>
      <c r="AO10" s="7">
        <v>-1.03E-2</v>
      </c>
      <c r="AP10" s="7"/>
      <c r="AQ10" s="7"/>
      <c r="AR10" s="7">
        <v>-2.0999999999999999E-3</v>
      </c>
      <c r="AS10" s="7">
        <v>-4.1999999999999997E-3</v>
      </c>
      <c r="AT10" s="7">
        <v>-3.0000000000000001E-3</v>
      </c>
      <c r="AU10" s="7">
        <v>-7.7000000000000002E-3</v>
      </c>
      <c r="AV10" s="7">
        <v>6.6E-3</v>
      </c>
      <c r="AW10" s="7"/>
      <c r="AX10" s="7"/>
      <c r="AY10" s="7">
        <v>-1.5E-3</v>
      </c>
      <c r="AZ10" s="7">
        <v>-5.4000000000000003E-3</v>
      </c>
      <c r="BA10" s="7">
        <v>-6.6E-3</v>
      </c>
      <c r="BB10" s="171">
        <v>8.0000000000000004E-4</v>
      </c>
      <c r="BC10" s="16"/>
      <c r="BD10" s="7"/>
      <c r="BE10" s="7"/>
      <c r="BF10" s="7"/>
      <c r="BG10" s="7"/>
      <c r="BH10" s="7"/>
      <c r="BI10" s="7"/>
      <c r="BJ10" s="17">
        <f t="shared" si="0"/>
        <v>-1.03E-2</v>
      </c>
      <c r="BK10" s="17">
        <f t="shared" si="1"/>
        <v>-1.5647058823529414E-3</v>
      </c>
      <c r="BL10" s="17">
        <f t="shared" si="2"/>
        <v>6.6E-3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29:106" ht="15.75" thickBot="1" x14ac:dyDescent="0.3">
      <c r="AC11" s="5" t="s">
        <v>45</v>
      </c>
      <c r="AD11" s="6">
        <v>1.1255999999999999</v>
      </c>
      <c r="AE11" s="7"/>
      <c r="AF11" s="7">
        <v>-1.8E-3</v>
      </c>
      <c r="AG11" s="7">
        <v>1.8E-3</v>
      </c>
      <c r="AH11" s="7">
        <v>2.0000000000000001E-4</v>
      </c>
      <c r="AI11" s="7"/>
      <c r="AJ11" s="7"/>
      <c r="AK11" s="7">
        <v>5.9999999999999995E-4</v>
      </c>
      <c r="AL11" s="7">
        <v>-1E-3</v>
      </c>
      <c r="AM11" s="7">
        <v>1.6999999999999999E-3</v>
      </c>
      <c r="AN11" s="7">
        <v>6.7000000000000002E-3</v>
      </c>
      <c r="AO11" s="7">
        <v>-3.2000000000000002E-3</v>
      </c>
      <c r="AP11" s="7"/>
      <c r="AQ11" s="7"/>
      <c r="AR11" s="7">
        <v>-1.6999999999999999E-3</v>
      </c>
      <c r="AS11" s="7">
        <v>2.3E-3</v>
      </c>
      <c r="AT11" s="7">
        <v>1.6000000000000001E-3</v>
      </c>
      <c r="AU11" s="7">
        <v>3.5000000000000001E-3</v>
      </c>
      <c r="AV11" s="7">
        <v>-5.0000000000000001E-4</v>
      </c>
      <c r="AW11" s="7"/>
      <c r="AX11" s="7"/>
      <c r="AY11" s="7">
        <v>2.8E-3</v>
      </c>
      <c r="AZ11" s="7">
        <v>-2.0000000000000001E-4</v>
      </c>
      <c r="BA11" s="7">
        <v>-2.9999999999999997E-4</v>
      </c>
      <c r="BB11" s="171">
        <v>-1.6999999999999999E-3</v>
      </c>
      <c r="BC11" s="7"/>
      <c r="BD11" s="7"/>
      <c r="BE11" s="7"/>
      <c r="BF11" s="7"/>
      <c r="BG11" s="7"/>
      <c r="BH11" s="7"/>
      <c r="BI11" s="7"/>
      <c r="BJ11" s="17">
        <f t="shared" si="0"/>
        <v>-3.2000000000000002E-3</v>
      </c>
      <c r="BK11" s="17">
        <f t="shared" si="1"/>
        <v>6.3529411764705888E-4</v>
      </c>
      <c r="BL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29:106" ht="15.75" thickBot="1" x14ac:dyDescent="0.3">
      <c r="AC12" s="5" t="s">
        <v>46</v>
      </c>
      <c r="AD12" s="6">
        <v>125.81</v>
      </c>
      <c r="AE12" s="7"/>
      <c r="AF12" s="7">
        <v>-1.7299999999999999E-2</v>
      </c>
      <c r="AG12" s="7">
        <v>-7.1000000000000004E-3</v>
      </c>
      <c r="AH12" s="7">
        <v>8.8999999999999999E-3</v>
      </c>
      <c r="AI12" s="7"/>
      <c r="AJ12" s="7"/>
      <c r="AK12" s="7">
        <v>9.7999999999999997E-3</v>
      </c>
      <c r="AL12" s="7">
        <v>-2E-3</v>
      </c>
      <c r="AM12" s="7">
        <v>3.3999999999999998E-3</v>
      </c>
      <c r="AN12" s="7">
        <v>-8.9999999999999998E-4</v>
      </c>
      <c r="AO12" s="7">
        <v>-1.8E-3</v>
      </c>
      <c r="AP12" s="7"/>
      <c r="AQ12" s="7"/>
      <c r="AR12" s="7">
        <v>-2.8E-3</v>
      </c>
      <c r="AS12" s="7">
        <v>-2.9999999999999997E-4</v>
      </c>
      <c r="AT12" s="7">
        <v>2.8E-3</v>
      </c>
      <c r="AU12" s="7">
        <v>1E-3</v>
      </c>
      <c r="AV12" s="7">
        <v>2.7000000000000001E-3</v>
      </c>
      <c r="AW12" s="7"/>
      <c r="AX12" s="7"/>
      <c r="AY12" s="7">
        <v>0</v>
      </c>
      <c r="AZ12" s="7">
        <v>-3.0999999999999999E-3</v>
      </c>
      <c r="BA12" s="7">
        <v>4.0000000000000001E-3</v>
      </c>
      <c r="BB12" s="171">
        <v>-1E-3</v>
      </c>
      <c r="BC12" s="7"/>
      <c r="BD12" s="7"/>
      <c r="BE12" s="7"/>
      <c r="BF12" s="7"/>
      <c r="BG12" s="7"/>
      <c r="BH12" s="7"/>
      <c r="BI12" s="7"/>
      <c r="BJ12" s="17">
        <f t="shared" si="0"/>
        <v>-1.7299999999999999E-2</v>
      </c>
      <c r="BK12" s="17">
        <f t="shared" si="1"/>
        <v>-2.1764705882352926E-4</v>
      </c>
      <c r="BL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29:106" ht="15.75" thickBot="1" x14ac:dyDescent="0.3">
      <c r="AC13" s="5" t="s">
        <v>47</v>
      </c>
      <c r="AD13" s="6">
        <v>1.6263000000000001</v>
      </c>
      <c r="AE13" s="7"/>
      <c r="AF13" s="7">
        <v>-1E-3</v>
      </c>
      <c r="AG13" s="7">
        <v>1.6999999999999999E-3</v>
      </c>
      <c r="AH13" s="7">
        <v>-1.5599999999999999E-2</v>
      </c>
      <c r="AI13" s="7"/>
      <c r="AJ13" s="7"/>
      <c r="AK13" s="7">
        <v>3.3E-3</v>
      </c>
      <c r="AL13" s="7">
        <v>-1.8E-3</v>
      </c>
      <c r="AM13" s="7">
        <v>4.7000000000000002E-3</v>
      </c>
      <c r="AN13" s="7">
        <v>-5.7999999999999996E-3</v>
      </c>
      <c r="AO13" s="7">
        <v>-7.1000000000000004E-3</v>
      </c>
      <c r="AP13" s="7"/>
      <c r="AQ13" s="7"/>
      <c r="AR13" s="7">
        <v>2.5999999999999999E-3</v>
      </c>
      <c r="AS13" s="7">
        <v>-4.7999999999999996E-3</v>
      </c>
      <c r="AT13" s="7">
        <v>2.8E-3</v>
      </c>
      <c r="AU13" s="7">
        <v>-3.5000000000000001E-3</v>
      </c>
      <c r="AV13" s="7">
        <v>1.8E-3</v>
      </c>
      <c r="AW13" s="7"/>
      <c r="AX13" s="7"/>
      <c r="AY13" s="7">
        <v>6.9999999999999999E-4</v>
      </c>
      <c r="AZ13" s="7">
        <v>5.3E-3</v>
      </c>
      <c r="BA13" s="7">
        <v>-4.0000000000000002E-4</v>
      </c>
      <c r="BB13" s="171">
        <v>3.3E-3</v>
      </c>
      <c r="BC13" s="7"/>
      <c r="BD13" s="7"/>
      <c r="BE13" s="7"/>
      <c r="BF13" s="18"/>
      <c r="BG13" s="7"/>
      <c r="BH13" s="7"/>
      <c r="BI13" s="7"/>
      <c r="BJ13" s="17">
        <f t="shared" si="0"/>
        <v>-1.5599999999999999E-2</v>
      </c>
      <c r="BK13" s="17">
        <f t="shared" si="1"/>
        <v>-8.1176470588235309E-4</v>
      </c>
      <c r="BL13" s="17">
        <f t="shared" si="2"/>
        <v>5.3E-3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29:106" ht="15.75" thickBot="1" x14ac:dyDescent="0.3">
      <c r="AC14" s="5" t="s">
        <v>48</v>
      </c>
      <c r="AD14" s="6">
        <v>1.7045999999999999</v>
      </c>
      <c r="AE14" s="7"/>
      <c r="AF14" s="7">
        <v>-1E-4</v>
      </c>
      <c r="AG14" s="7">
        <v>-1.1000000000000001E-3</v>
      </c>
      <c r="AH14" s="7">
        <v>-6.4000000000000003E-3</v>
      </c>
      <c r="AI14" s="7"/>
      <c r="AJ14" s="7"/>
      <c r="AK14" s="7">
        <v>4.8999999999999998E-3</v>
      </c>
      <c r="AL14" s="7">
        <v>1.8E-3</v>
      </c>
      <c r="AM14" s="7">
        <v>-8.0000000000000004E-4</v>
      </c>
      <c r="AN14" s="7">
        <v>-2.3999999999999998E-3</v>
      </c>
      <c r="AO14" s="7">
        <v>-1.11E-2</v>
      </c>
      <c r="AP14" s="7"/>
      <c r="AQ14" s="7"/>
      <c r="AR14" s="7">
        <v>2.2000000000000001E-3</v>
      </c>
      <c r="AS14" s="7">
        <v>-3.5000000000000001E-3</v>
      </c>
      <c r="AT14" s="7">
        <v>4.1999999999999997E-3</v>
      </c>
      <c r="AU14" s="7">
        <v>2.2000000000000001E-3</v>
      </c>
      <c r="AV14" s="7">
        <v>1.5E-3</v>
      </c>
      <c r="AW14" s="7"/>
      <c r="AX14" s="7"/>
      <c r="AY14" s="7">
        <v>1.8E-3</v>
      </c>
      <c r="AZ14" s="7">
        <v>-8.9999999999999998E-4</v>
      </c>
      <c r="BA14" s="7">
        <v>-3.3999999999999998E-3</v>
      </c>
      <c r="BB14" s="171">
        <v>-4.0000000000000002E-4</v>
      </c>
      <c r="BC14" s="7"/>
      <c r="BD14" s="7"/>
      <c r="BE14" s="7"/>
      <c r="BF14" s="7"/>
      <c r="BG14" s="7"/>
      <c r="BH14" s="7"/>
      <c r="BI14" s="7"/>
      <c r="BJ14" s="17">
        <f t="shared" si="0"/>
        <v>-1.11E-2</v>
      </c>
      <c r="BK14" s="17">
        <f t="shared" si="1"/>
        <v>-6.7647058823529422E-4</v>
      </c>
      <c r="BL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29:106" ht="15.75" thickBot="1" x14ac:dyDescent="0.3">
      <c r="AC15" s="5" t="s">
        <v>49</v>
      </c>
      <c r="AD15" s="6">
        <v>1.5636000000000001</v>
      </c>
      <c r="AE15" s="7"/>
      <c r="AF15" s="7">
        <v>-1.37E-2</v>
      </c>
      <c r="AG15" s="7">
        <v>-2.8999999999999998E-3</v>
      </c>
      <c r="AH15" s="7">
        <v>-7.6E-3</v>
      </c>
      <c r="AI15" s="7"/>
      <c r="AJ15" s="7"/>
      <c r="AK15" s="7">
        <v>1.4E-3</v>
      </c>
      <c r="AL15" s="7">
        <v>-4.4999999999999997E-3</v>
      </c>
      <c r="AM15" s="7">
        <v>4.4999999999999997E-3</v>
      </c>
      <c r="AN15" s="7">
        <v>-1.4E-3</v>
      </c>
      <c r="AO15" s="7">
        <v>-6.9999999999999999E-4</v>
      </c>
      <c r="AP15" s="7"/>
      <c r="AQ15" s="7"/>
      <c r="AR15" s="7">
        <v>8.9999999999999998E-4</v>
      </c>
      <c r="AS15" s="7">
        <v>-6.0000000000000001E-3</v>
      </c>
      <c r="AT15" s="7">
        <v>-2.2000000000000001E-3</v>
      </c>
      <c r="AU15" s="7">
        <v>1.6000000000000001E-3</v>
      </c>
      <c r="AV15" s="7">
        <v>-2.7000000000000001E-3</v>
      </c>
      <c r="AW15" s="7"/>
      <c r="AX15" s="7"/>
      <c r="AY15" s="7">
        <v>2.8999999999999998E-3</v>
      </c>
      <c r="AZ15" s="7">
        <v>4.1999999999999997E-3</v>
      </c>
      <c r="BA15" s="7">
        <v>1.1999999999999999E-3</v>
      </c>
      <c r="BB15" s="171">
        <v>-1.1999999999999999E-3</v>
      </c>
      <c r="BC15" s="11"/>
      <c r="BD15" s="7"/>
      <c r="BE15" s="7"/>
      <c r="BF15" s="7"/>
      <c r="BG15" s="7"/>
      <c r="BH15" s="7"/>
      <c r="BI15" s="7"/>
      <c r="BJ15" s="17">
        <f t="shared" si="0"/>
        <v>-1.37E-2</v>
      </c>
      <c r="BK15" s="17">
        <f t="shared" si="1"/>
        <v>-1.5411764705882351E-3</v>
      </c>
      <c r="BL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29:106" ht="15.75" thickBot="1" x14ac:dyDescent="0.3">
      <c r="AC16" s="19" t="s">
        <v>50</v>
      </c>
      <c r="AD16" s="20"/>
      <c r="AE16" s="21">
        <f>SUM(AE2,AE10:AE15)</f>
        <v>0</v>
      </c>
      <c r="AF16" s="21">
        <f>SUM(AF2,AF10:AF15)</f>
        <v>-4.19E-2</v>
      </c>
      <c r="AG16" s="21">
        <f>SUM(AG2,AG10:AG15)</f>
        <v>-6.0000000000000157E-4</v>
      </c>
      <c r="AH16" s="21">
        <f>SUM(AH2,AH10:AH15)</f>
        <v>-2.7E-2</v>
      </c>
      <c r="AI16" s="21">
        <f t="shared" ref="AI16:AO16" si="11">SUM(AI2,AI10:AI15)</f>
        <v>0</v>
      </c>
      <c r="AJ16" s="21">
        <f t="shared" si="11"/>
        <v>0</v>
      </c>
      <c r="AK16" s="21">
        <f t="shared" si="11"/>
        <v>3.1E-2</v>
      </c>
      <c r="AL16" s="21">
        <f t="shared" si="11"/>
        <v>-8.3999999999999995E-3</v>
      </c>
      <c r="AM16" s="21">
        <f t="shared" si="11"/>
        <v>2.5500000000000002E-2</v>
      </c>
      <c r="AN16" s="21">
        <f t="shared" si="11"/>
        <v>-7.899999999999999E-3</v>
      </c>
      <c r="AO16" s="21">
        <f t="shared" si="11"/>
        <v>-3.7600000000000001E-2</v>
      </c>
      <c r="AP16" s="21">
        <f>SUM(AP2,AP10:AP15)</f>
        <v>0</v>
      </c>
      <c r="AQ16" s="21">
        <f>SUM(AQ2,AQ10:AQ15)</f>
        <v>0</v>
      </c>
      <c r="AR16" s="21">
        <f>SUM(AR2,AR10:AR15)</f>
        <v>-8.0000000000000058E-4</v>
      </c>
      <c r="AS16" s="21">
        <f>SUM(AS2,AS10:AS15)</f>
        <v>-2.1499999999999998E-2</v>
      </c>
      <c r="AT16" s="21">
        <f>SUM(AT2,AT10:AT15)</f>
        <v>4.3E-3</v>
      </c>
      <c r="AU16" s="21">
        <f t="shared" ref="AU16:AV16" si="12">SUM(AU2,AU10:AU15)</f>
        <v>-3.1000000000000012E-3</v>
      </c>
      <c r="AV16" s="21">
        <f t="shared" si="12"/>
        <v>7.3999999999999995E-3</v>
      </c>
      <c r="AW16" s="21">
        <f>SUM(AW2,AW10:AW15)</f>
        <v>0</v>
      </c>
      <c r="AX16" s="21">
        <f>SUM(AX2,AX10:AX15)</f>
        <v>0</v>
      </c>
      <c r="AY16" s="21">
        <f>SUM(AY2,AY10:AY15)</f>
        <v>6.8999999999999999E-3</v>
      </c>
      <c r="AZ16" s="21">
        <f>SUM(AZ2,AZ10:AZ15)</f>
        <v>-5.0000000000000044E-4</v>
      </c>
      <c r="BA16" s="21">
        <f>SUM(BA2,BA10:BA15)</f>
        <v>-3.5999999999999999E-3</v>
      </c>
      <c r="BB16" s="21">
        <f t="shared" ref="BB16:BC16" si="13">SUM(BB2,BB10:BB15)</f>
        <v>-2.7000000000000001E-3</v>
      </c>
      <c r="BC16" s="21">
        <f t="shared" si="13"/>
        <v>0</v>
      </c>
      <c r="BD16" s="21">
        <f>SUM(BD2,BD10:BD15)</f>
        <v>0</v>
      </c>
      <c r="BE16" s="21">
        <f>SUM(BE2,BE10:BE15)</f>
        <v>0</v>
      </c>
      <c r="BF16" s="21">
        <f>SUM(BF2,BF10:BF15)</f>
        <v>0</v>
      </c>
      <c r="BG16" s="21">
        <f>SUM(BG2,BG10,BG11,BG12,BG13,BG14,BG15)</f>
        <v>0</v>
      </c>
      <c r="BH16" s="21">
        <f>SUM(BH2,BH10:BH15)</f>
        <v>0</v>
      </c>
      <c r="BI16" s="21">
        <f>SUM(BI10,BI11,BI12,BI13,BI14,BI15,BI2)</f>
        <v>0</v>
      </c>
      <c r="BJ16" s="17">
        <f t="shared" si="0"/>
        <v>-4.19E-2</v>
      </c>
      <c r="BK16" s="17">
        <f t="shared" si="1"/>
        <v>-2.596774193548387E-3</v>
      </c>
      <c r="BL16" s="17">
        <f t="shared" si="2"/>
        <v>3.1E-2</v>
      </c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4">SUM(BY2,BY10:BY15)</f>
        <v>0</v>
      </c>
      <c r="BZ16" s="21">
        <f t="shared" si="14"/>
        <v>0</v>
      </c>
      <c r="CA16" s="21">
        <f t="shared" si="14"/>
        <v>0</v>
      </c>
      <c r="CB16" s="21">
        <f t="shared" si="14"/>
        <v>0</v>
      </c>
      <c r="CC16" s="21">
        <f t="shared" si="14"/>
        <v>0</v>
      </c>
      <c r="CD16" s="21">
        <f t="shared" si="14"/>
        <v>0</v>
      </c>
      <c r="CE16" s="21">
        <f t="shared" si="14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5">SUM(CK2,CK10:CK15)</f>
        <v>0</v>
      </c>
      <c r="CL16" s="21">
        <f t="shared" si="15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6">SUM(CR2,CR10:CR15)</f>
        <v>0</v>
      </c>
      <c r="CS16" s="21">
        <f t="shared" si="16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29:106" ht="15.75" thickBot="1" x14ac:dyDescent="0.3">
      <c r="AC17" s="22" t="s">
        <v>51</v>
      </c>
      <c r="AD17" s="6">
        <v>1.2522</v>
      </c>
      <c r="AE17" s="7"/>
      <c r="AF17" s="7">
        <v>-2.8999999999999998E-3</v>
      </c>
      <c r="AG17" s="7">
        <v>-4.0000000000000002E-4</v>
      </c>
      <c r="AH17" s="7">
        <v>7.7000000000000002E-3</v>
      </c>
      <c r="AI17" s="7"/>
      <c r="AJ17" s="7"/>
      <c r="AK17" s="7">
        <v>-3.0000000000000001E-3</v>
      </c>
      <c r="AL17" s="7">
        <v>-2.8999999999999998E-3</v>
      </c>
      <c r="AM17" s="7">
        <v>-1.1999999999999999E-3</v>
      </c>
      <c r="AN17" s="7">
        <v>7.1999999999999998E-3</v>
      </c>
      <c r="AO17" s="7">
        <v>7.1000000000000004E-3</v>
      </c>
      <c r="AP17" s="7"/>
      <c r="AQ17" s="7"/>
      <c r="AR17" s="7">
        <v>-2.9999999999999997E-4</v>
      </c>
      <c r="AS17" s="7">
        <v>6.7999999999999996E-3</v>
      </c>
      <c r="AT17" s="7">
        <v>4.1000000000000003E-3</v>
      </c>
      <c r="AU17" s="7">
        <v>1.23E-2</v>
      </c>
      <c r="AV17" s="7">
        <v>-7.0000000000000001E-3</v>
      </c>
      <c r="AW17" s="7"/>
      <c r="AX17" s="7"/>
      <c r="AY17" s="7">
        <v>2.7000000000000001E-3</v>
      </c>
      <c r="AZ17" s="7">
        <v>5.5999999999999999E-3</v>
      </c>
      <c r="BA17" s="7">
        <v>6.6E-3</v>
      </c>
      <c r="BB17" s="171">
        <v>-2.5000000000000001E-3</v>
      </c>
      <c r="BC17" s="16"/>
      <c r="BD17" s="7"/>
      <c r="BE17" s="7"/>
      <c r="BF17" s="7"/>
      <c r="BG17" s="7"/>
      <c r="BH17" s="7"/>
      <c r="BI17" s="7"/>
      <c r="BJ17" s="23">
        <f t="shared" si="0"/>
        <v>-7.0000000000000001E-3</v>
      </c>
      <c r="BK17" s="23">
        <f t="shared" si="1"/>
        <v>2.3470588235294122E-3</v>
      </c>
      <c r="BL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29:106" ht="15.75" thickBot="1" x14ac:dyDescent="0.3">
      <c r="AC18" s="22" t="s">
        <v>52</v>
      </c>
      <c r="AD18" s="6">
        <v>139.83000000000001</v>
      </c>
      <c r="AE18" s="7"/>
      <c r="AF18" s="7">
        <v>-1.7399999999999999E-2</v>
      </c>
      <c r="AG18" s="7">
        <v>-8.6999999999999994E-3</v>
      </c>
      <c r="AH18" s="7">
        <v>1.5900000000000001E-2</v>
      </c>
      <c r="AI18" s="7"/>
      <c r="AJ18" s="7"/>
      <c r="AK18" s="7">
        <v>7.1999999999999998E-3</v>
      </c>
      <c r="AL18" s="7">
        <v>-4.0000000000000001E-3</v>
      </c>
      <c r="AM18" s="7">
        <v>2.9999999999999997E-4</v>
      </c>
      <c r="AN18" s="7">
        <v>-2.9999999999999997E-4</v>
      </c>
      <c r="AO18" s="7">
        <v>8.6999999999999994E-3</v>
      </c>
      <c r="AP18" s="7"/>
      <c r="AQ18" s="7"/>
      <c r="AR18" s="7">
        <v>-2.0000000000000001E-4</v>
      </c>
      <c r="AS18" s="7">
        <v>4.8999999999999998E-3</v>
      </c>
      <c r="AT18" s="7">
        <v>5.7000000000000002E-3</v>
      </c>
      <c r="AU18" s="7">
        <v>9.9000000000000008E-3</v>
      </c>
      <c r="AV18" s="7">
        <v>-4.0000000000000001E-3</v>
      </c>
      <c r="AW18" s="7"/>
      <c r="AX18" s="7"/>
      <c r="AY18" s="7">
        <v>8.0000000000000004E-4</v>
      </c>
      <c r="AZ18" s="7">
        <v>2.5000000000000001E-3</v>
      </c>
      <c r="BA18" s="7">
        <v>1.0999999999999999E-2</v>
      </c>
      <c r="BB18" s="171">
        <v>-1.9E-3</v>
      </c>
      <c r="BC18" s="7"/>
      <c r="BD18" s="7"/>
      <c r="BE18" s="7"/>
      <c r="BF18" s="7"/>
      <c r="BG18" s="7"/>
      <c r="BH18" s="7"/>
      <c r="BI18" s="7"/>
      <c r="BJ18" s="23">
        <f t="shared" si="0"/>
        <v>-1.7399999999999999E-2</v>
      </c>
      <c r="BK18" s="23">
        <f t="shared" si="1"/>
        <v>1.7882352941176469E-3</v>
      </c>
      <c r="BL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29:106" ht="15.75" thickBot="1" x14ac:dyDescent="0.3">
      <c r="AC19" s="22" t="s">
        <v>53</v>
      </c>
      <c r="AD19" s="6">
        <v>1.8096000000000001</v>
      </c>
      <c r="AE19" s="7"/>
      <c r="AF19" s="7">
        <v>-2.2000000000000001E-3</v>
      </c>
      <c r="AG19" s="7">
        <v>-4.0000000000000002E-4</v>
      </c>
      <c r="AH19" s="7">
        <v>-8.3999999999999995E-3</v>
      </c>
      <c r="AI19" s="7"/>
      <c r="AJ19" s="7"/>
      <c r="AK19" s="7">
        <v>2.9999999999999997E-4</v>
      </c>
      <c r="AL19" s="7">
        <v>-3.5999999999999999E-3</v>
      </c>
      <c r="AM19" s="7">
        <v>1.6000000000000001E-3</v>
      </c>
      <c r="AN19" s="7">
        <v>-5.1999999999999998E-3</v>
      </c>
      <c r="AO19" s="7">
        <v>3.5999999999999999E-3</v>
      </c>
      <c r="AP19" s="7"/>
      <c r="AQ19" s="7"/>
      <c r="AR19" s="7">
        <v>5.1000000000000004E-3</v>
      </c>
      <c r="AS19" s="7">
        <v>-2.0000000000000001E-4</v>
      </c>
      <c r="AT19" s="7">
        <v>5.8999999999999999E-3</v>
      </c>
      <c r="AU19" s="7">
        <v>4.7999999999999996E-3</v>
      </c>
      <c r="AV19" s="7">
        <v>-4.7000000000000002E-3</v>
      </c>
      <c r="AW19" s="7"/>
      <c r="AX19" s="7"/>
      <c r="AY19" s="7">
        <v>2.0999999999999999E-3</v>
      </c>
      <c r="AZ19" s="7">
        <v>1.0800000000000001E-2</v>
      </c>
      <c r="BA19" s="7">
        <v>7.1000000000000004E-3</v>
      </c>
      <c r="BB19" s="171">
        <v>2.3999999999999998E-3</v>
      </c>
      <c r="BC19" s="7"/>
      <c r="BD19" s="7"/>
      <c r="BE19" s="7"/>
      <c r="BF19" s="7"/>
      <c r="BG19" s="7"/>
      <c r="BH19" s="7"/>
      <c r="BI19" s="7"/>
      <c r="BJ19" s="23">
        <f t="shared" si="0"/>
        <v>-8.3999999999999995E-3</v>
      </c>
      <c r="BK19" s="23">
        <f t="shared" si="1"/>
        <v>1.1176470588235294E-3</v>
      </c>
      <c r="BL19" s="23">
        <f t="shared" si="2"/>
        <v>1.0800000000000001E-2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29:106" ht="15.75" thickBot="1" x14ac:dyDescent="0.3">
      <c r="AC20" s="5" t="s">
        <v>54</v>
      </c>
      <c r="AD20" s="6">
        <v>1.8977999999999999</v>
      </c>
      <c r="AE20" s="7"/>
      <c r="AF20" s="7">
        <v>-1.9E-3</v>
      </c>
      <c r="AG20" s="7">
        <v>-3.3999999999999998E-3</v>
      </c>
      <c r="AH20" s="7">
        <v>8.9999999999999998E-4</v>
      </c>
      <c r="AI20" s="7"/>
      <c r="AJ20" s="7"/>
      <c r="AK20" s="7">
        <v>1.4E-3</v>
      </c>
      <c r="AL20" s="7">
        <v>-5.0000000000000001E-4</v>
      </c>
      <c r="AM20" s="7">
        <v>-4.1999999999999997E-3</v>
      </c>
      <c r="AN20" s="7">
        <v>-2E-3</v>
      </c>
      <c r="AO20" s="7">
        <v>-8.9999999999999998E-4</v>
      </c>
      <c r="AP20" s="7"/>
      <c r="AQ20" s="7"/>
      <c r="AR20" s="7">
        <v>4.5999999999999999E-3</v>
      </c>
      <c r="AS20" s="7">
        <v>1.1000000000000001E-3</v>
      </c>
      <c r="AT20" s="7">
        <v>7.1999999999999998E-3</v>
      </c>
      <c r="AU20" s="7">
        <v>1.0800000000000001E-2</v>
      </c>
      <c r="AV20" s="7">
        <v>-5.3E-3</v>
      </c>
      <c r="AW20" s="7"/>
      <c r="AX20" s="7"/>
      <c r="AY20" s="7">
        <v>3.2000000000000002E-3</v>
      </c>
      <c r="AZ20" s="7">
        <v>4.0000000000000001E-3</v>
      </c>
      <c r="BA20" s="7">
        <v>3.0999999999999999E-3</v>
      </c>
      <c r="BB20" s="171">
        <v>-1.1999999999999999E-3</v>
      </c>
      <c r="BC20" s="7"/>
      <c r="BD20" s="7"/>
      <c r="BE20" s="7"/>
      <c r="BF20" s="7"/>
      <c r="BG20" s="7"/>
      <c r="BH20" s="7"/>
      <c r="BI20" s="7"/>
      <c r="BJ20" s="23">
        <f t="shared" si="0"/>
        <v>-5.3E-3</v>
      </c>
      <c r="BK20" s="23">
        <f t="shared" si="1"/>
        <v>9.9411764705882371E-4</v>
      </c>
      <c r="BL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29:106" ht="15.75" thickBot="1" x14ac:dyDescent="0.3">
      <c r="AC21" s="5" t="s">
        <v>55</v>
      </c>
      <c r="AD21" s="6">
        <v>1.7393000000000001</v>
      </c>
      <c r="AE21" s="7"/>
      <c r="AF21" s="7">
        <v>-1.46E-2</v>
      </c>
      <c r="AG21" s="7">
        <v>-4.5999999999999999E-3</v>
      </c>
      <c r="AH21" s="7">
        <v>-2.9999999999999997E-4</v>
      </c>
      <c r="AI21" s="7"/>
      <c r="AJ21" s="7"/>
      <c r="AK21" s="7">
        <v>-1.1000000000000001E-3</v>
      </c>
      <c r="AL21" s="7">
        <v>-6.3E-3</v>
      </c>
      <c r="AM21" s="7">
        <v>1.5E-3</v>
      </c>
      <c r="AN21" s="7">
        <v>-1E-3</v>
      </c>
      <c r="AO21" s="7">
        <v>1.0200000000000001E-2</v>
      </c>
      <c r="AP21" s="7"/>
      <c r="AQ21" s="7"/>
      <c r="AR21" s="7">
        <v>3.3999999999999998E-3</v>
      </c>
      <c r="AS21" s="7">
        <v>-1.1999999999999999E-3</v>
      </c>
      <c r="AT21" s="7">
        <v>1E-3</v>
      </c>
      <c r="AU21" s="7">
        <v>0.01</v>
      </c>
      <c r="AV21" s="7">
        <v>-9.1999999999999998E-3</v>
      </c>
      <c r="AW21" s="7"/>
      <c r="AX21" s="7"/>
      <c r="AY21" s="7">
        <v>3.8999999999999998E-3</v>
      </c>
      <c r="AZ21" s="7">
        <v>9.7999999999999997E-3</v>
      </c>
      <c r="BA21" s="7">
        <v>8.8000000000000005E-3</v>
      </c>
      <c r="BB21" s="171">
        <v>-2.0999999999999999E-3</v>
      </c>
      <c r="BC21" s="11"/>
      <c r="BD21" s="7"/>
      <c r="BE21" s="7"/>
      <c r="BF21" s="7"/>
      <c r="BG21" s="7"/>
      <c r="BH21" s="7"/>
      <c r="BI21" s="7"/>
      <c r="BJ21" s="23">
        <f t="shared" si="0"/>
        <v>-1.46E-2</v>
      </c>
      <c r="BK21" s="23">
        <f t="shared" si="1"/>
        <v>4.8235294117647055E-4</v>
      </c>
      <c r="BL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29:106" ht="15.75" thickBot="1" x14ac:dyDescent="0.3">
      <c r="AC22" s="24" t="s">
        <v>56</v>
      </c>
      <c r="AD22" s="25"/>
      <c r="AE22" s="26">
        <f>SUM(AE3, -AE10,AE17:AE21)</f>
        <v>0</v>
      </c>
      <c r="AF22" s="26">
        <f>SUM(AF3, -AF10,AF17:AF21)</f>
        <v>-5.2700000000000004E-2</v>
      </c>
      <c r="AG22" s="26">
        <f>SUM(AG3, -AG10,AG17:AG21)</f>
        <v>-1.7599999999999998E-2</v>
      </c>
      <c r="AH22" s="26">
        <f>SUM(AH3, -AH10,AH17:AH21)</f>
        <v>3.0500000000000003E-2</v>
      </c>
      <c r="AI22" s="26">
        <f t="shared" ref="AI22:AO22" si="17">SUM(AI3, -AI10,AI17:AI21)</f>
        <v>0</v>
      </c>
      <c r="AJ22" s="26">
        <f t="shared" si="17"/>
        <v>0</v>
      </c>
      <c r="AK22" s="26">
        <f t="shared" si="17"/>
        <v>5.0999999999999995E-3</v>
      </c>
      <c r="AL22" s="26">
        <f t="shared" si="17"/>
        <v>-2.4400000000000002E-2</v>
      </c>
      <c r="AM22" s="26">
        <f t="shared" si="17"/>
        <v>6.0000000000000071E-4</v>
      </c>
      <c r="AN22" s="26">
        <f t="shared" si="17"/>
        <v>-4.1000000000000003E-3</v>
      </c>
      <c r="AO22" s="26">
        <f t="shared" si="17"/>
        <v>4.6100000000000002E-2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1.72E-2</v>
      </c>
      <c r="AS22" s="26">
        <f>SUM(AS3, -AS10,AS17:AS21)</f>
        <v>1.5199999999999998E-2</v>
      </c>
      <c r="AT22" s="26">
        <f>SUM(AT3, -AT10,AT17:AT21)</f>
        <v>2.81E-2</v>
      </c>
      <c r="AU22" s="26">
        <f t="shared" ref="AU22:AV22" si="18">SUM(AU3, -AU10,AU17:AU21)</f>
        <v>6.3699999999999993E-2</v>
      </c>
      <c r="AV22" s="26">
        <f>SUM(AV3, -AV10,AV17:AV21)</f>
        <v>-4.53E-2</v>
      </c>
      <c r="AW22" s="26">
        <f>SUM(AW3, -AW10,AW17:AW21)</f>
        <v>0</v>
      </c>
      <c r="AX22" s="26">
        <f>SUM(AX3, -AX10,AX17:AX21)</f>
        <v>0</v>
      </c>
      <c r="AY22" s="26">
        <f>SUM(AY3, -AY10,AY17:AY21)</f>
        <v>1.5599999999999999E-2</v>
      </c>
      <c r="AZ22" s="26">
        <f>SUM(AZ3, -AZ10,AZ17:AZ21)</f>
        <v>4.3300000000000005E-2</v>
      </c>
      <c r="BA22" s="26">
        <f>SUM(BA3, -BA10,BA17:BA21)</f>
        <v>5.1900000000000002E-2</v>
      </c>
      <c r="BB22" s="26">
        <f t="shared" ref="BB22:BC22" si="19">SUM(BB3, -BB10,BB17:BB21)</f>
        <v>-9.4000000000000004E-3</v>
      </c>
      <c r="BC22" s="26">
        <f t="shared" si="19"/>
        <v>0</v>
      </c>
      <c r="BD22" s="26">
        <f>SUM(BD3, -BD10,BD17:BD21)</f>
        <v>0</v>
      </c>
      <c r="BE22" s="26">
        <f>SUM(BE3, -BE10,BE17:BE21)</f>
        <v>0</v>
      </c>
      <c r="BF22" s="26">
        <f>SUM(BF3, -BF10,BF17:BF21)</f>
        <v>0</v>
      </c>
      <c r="BG22" s="26">
        <f>SUM(BG3, -BG10,BG17,BG18,BG19,BG20,BG21)</f>
        <v>0</v>
      </c>
      <c r="BH22" s="26">
        <f>SUM(BH3, -BH10,BH17:BH21)</f>
        <v>0</v>
      </c>
      <c r="BI22" s="26">
        <f>SUM(BI17,BI18,BI19,BI20,BI21, -BI10,BI3)</f>
        <v>0</v>
      </c>
      <c r="BJ22" s="23">
        <f t="shared" si="0"/>
        <v>-5.2700000000000004E-2</v>
      </c>
      <c r="BK22" s="23">
        <f t="shared" si="1"/>
        <v>5.2838709677419356E-3</v>
      </c>
      <c r="BL22" s="23">
        <f t="shared" si="2"/>
        <v>6.3699999999999993E-2</v>
      </c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0">SUM(BU3, -BU10,BU17:BU21)</f>
        <v>0</v>
      </c>
      <c r="BV22" s="26">
        <f t="shared" si="20"/>
        <v>0</v>
      </c>
      <c r="BW22" s="26">
        <f t="shared" si="20"/>
        <v>0</v>
      </c>
      <c r="BX22" s="26">
        <f t="shared" si="20"/>
        <v>0</v>
      </c>
      <c r="BY22" s="26">
        <f t="shared" si="20"/>
        <v>0</v>
      </c>
      <c r="BZ22" s="26">
        <f t="shared" si="20"/>
        <v>0</v>
      </c>
      <c r="CA22" s="26">
        <f t="shared" si="20"/>
        <v>0</v>
      </c>
      <c r="CB22" s="26">
        <f t="shared" si="20"/>
        <v>0</v>
      </c>
      <c r="CC22" s="26">
        <f t="shared" si="20"/>
        <v>0</v>
      </c>
      <c r="CD22" s="26">
        <f t="shared" si="20"/>
        <v>0</v>
      </c>
      <c r="CE22" s="26">
        <f t="shared" si="20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1">SUM(CK3, -CK10,CK17:CK21)</f>
        <v>0</v>
      </c>
      <c r="CL22" s="26">
        <f t="shared" si="21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2">SUM(CR3, -CR10,CR17:CR21)</f>
        <v>0</v>
      </c>
      <c r="CS22" s="26">
        <f t="shared" si="22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29:106" ht="15.75" thickBot="1" x14ac:dyDescent="0.3">
      <c r="AC23" s="5" t="s">
        <v>57</v>
      </c>
      <c r="AD23" s="6">
        <v>111.69199999999999</v>
      </c>
      <c r="AE23" s="7"/>
      <c r="AF23" s="7">
        <v>-1.49E-2</v>
      </c>
      <c r="AG23" s="7">
        <v>-8.2000000000000007E-3</v>
      </c>
      <c r="AH23" s="7">
        <v>8.3000000000000001E-3</v>
      </c>
      <c r="AI23" s="7"/>
      <c r="AJ23" s="7"/>
      <c r="AK23" s="7">
        <v>1.0699999999999999E-2</v>
      </c>
      <c r="AL23" s="7">
        <v>-2.9999999999999997E-4</v>
      </c>
      <c r="AM23" s="7">
        <v>1.6000000000000001E-3</v>
      </c>
      <c r="AN23" s="7">
        <v>-7.4999999999999997E-3</v>
      </c>
      <c r="AO23" s="7">
        <v>1.6999999999999999E-3</v>
      </c>
      <c r="AP23" s="7"/>
      <c r="AQ23" s="7"/>
      <c r="AR23" s="7">
        <v>-1E-4</v>
      </c>
      <c r="AS23" s="7">
        <v>-1.9E-3</v>
      </c>
      <c r="AT23" s="7">
        <v>1.5E-3</v>
      </c>
      <c r="AU23" s="7">
        <v>-2.2000000000000001E-3</v>
      </c>
      <c r="AV23" s="7">
        <v>3.0999999999999999E-3</v>
      </c>
      <c r="AW23" s="7"/>
      <c r="AX23" s="7"/>
      <c r="AY23" s="7">
        <v>-2.0999999999999999E-3</v>
      </c>
      <c r="AZ23" s="7">
        <v>-2.5000000000000001E-3</v>
      </c>
      <c r="BA23" s="7">
        <v>4.4000000000000003E-3</v>
      </c>
      <c r="BB23" s="171">
        <v>2.2000000000000001E-3</v>
      </c>
      <c r="BC23" s="16"/>
      <c r="BD23" s="7"/>
      <c r="BE23" s="7"/>
      <c r="BF23" s="7"/>
      <c r="BG23" s="7"/>
      <c r="BH23" s="7"/>
      <c r="BI23" s="7"/>
      <c r="BJ23" s="27">
        <f t="shared" si="0"/>
        <v>-1.49E-2</v>
      </c>
      <c r="BK23" s="27">
        <f t="shared" si="1"/>
        <v>-3.6470588235294142E-4</v>
      </c>
      <c r="BL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29:106" ht="15.75" thickBot="1" x14ac:dyDescent="0.3">
      <c r="AC24" s="5" t="s">
        <v>58</v>
      </c>
      <c r="AD24" s="6">
        <v>0.6915</v>
      </c>
      <c r="AE24" s="7"/>
      <c r="AF24" s="7">
        <v>0</v>
      </c>
      <c r="AG24" s="7">
        <v>1E-4</v>
      </c>
      <c r="AH24" s="7">
        <v>1.6400000000000001E-2</v>
      </c>
      <c r="AI24" s="7"/>
      <c r="AJ24" s="7"/>
      <c r="AK24" s="7">
        <v>-3.0000000000000001E-3</v>
      </c>
      <c r="AL24" s="7">
        <v>8.9999999999999998E-4</v>
      </c>
      <c r="AM24" s="7">
        <v>-2.7000000000000001E-3</v>
      </c>
      <c r="AN24" s="7">
        <v>1.2699999999999999E-2</v>
      </c>
      <c r="AO24" s="7">
        <v>3.8E-3</v>
      </c>
      <c r="AP24" s="7"/>
      <c r="AQ24" s="7"/>
      <c r="AR24" s="7">
        <v>-5.1000000000000004E-3</v>
      </c>
      <c r="AS24" s="7">
        <v>7.1999999999999998E-3</v>
      </c>
      <c r="AT24" s="7">
        <v>-1.5E-3</v>
      </c>
      <c r="AU24" s="7">
        <v>7.4999999999999997E-3</v>
      </c>
      <c r="AV24" s="7">
        <v>-2.3999999999999998E-3</v>
      </c>
      <c r="AW24" s="7"/>
      <c r="AX24" s="7"/>
      <c r="AY24" s="7">
        <v>1.8E-3</v>
      </c>
      <c r="AZ24" s="7">
        <v>-5.1999999999999998E-3</v>
      </c>
      <c r="BA24" s="7">
        <v>2.9999999999999997E-4</v>
      </c>
      <c r="BB24" s="171">
        <v>-5.1000000000000004E-3</v>
      </c>
      <c r="BC24" s="7"/>
      <c r="BD24" s="7"/>
      <c r="BE24" s="7"/>
      <c r="BF24" s="7"/>
      <c r="BG24" s="7"/>
      <c r="BH24" s="7"/>
      <c r="BI24" s="7"/>
      <c r="BJ24" s="27">
        <f t="shared" si="0"/>
        <v>-5.1999999999999998E-3</v>
      </c>
      <c r="BK24" s="27">
        <f t="shared" si="1"/>
        <v>1.5117647058823531E-3</v>
      </c>
      <c r="BL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29:106" ht="15.75" thickBot="1" x14ac:dyDescent="0.3">
      <c r="AC25" s="5" t="s">
        <v>59</v>
      </c>
      <c r="AD25" s="6">
        <v>0.6593</v>
      </c>
      <c r="AE25" s="7"/>
      <c r="AF25" s="7">
        <v>-4.0000000000000002E-4</v>
      </c>
      <c r="AG25" s="7">
        <v>2.8999999999999998E-3</v>
      </c>
      <c r="AH25" s="7">
        <v>6.4000000000000003E-3</v>
      </c>
      <c r="AI25" s="7"/>
      <c r="AJ25" s="7"/>
      <c r="AK25" s="7">
        <v>-4.4999999999999997E-3</v>
      </c>
      <c r="AL25" s="7">
        <v>-2.5999999999999999E-3</v>
      </c>
      <c r="AM25" s="7">
        <v>3.0000000000000001E-3</v>
      </c>
      <c r="AN25" s="7">
        <v>9.1999999999999998E-3</v>
      </c>
      <c r="AO25" s="7">
        <v>7.9000000000000008E-3</v>
      </c>
      <c r="AP25" s="7"/>
      <c r="AQ25" s="7"/>
      <c r="AR25" s="7">
        <v>-4.7999999999999996E-3</v>
      </c>
      <c r="AS25" s="7">
        <v>5.7000000000000002E-3</v>
      </c>
      <c r="AT25" s="7">
        <v>-3.0000000000000001E-3</v>
      </c>
      <c r="AU25" s="7">
        <v>1.5E-3</v>
      </c>
      <c r="AV25" s="7">
        <v>-1.6000000000000001E-3</v>
      </c>
      <c r="AW25" s="7"/>
      <c r="AX25" s="7"/>
      <c r="AY25" s="7">
        <v>2.9999999999999997E-4</v>
      </c>
      <c r="AZ25" s="7">
        <v>2.0999999999999999E-3</v>
      </c>
      <c r="BA25" s="7">
        <v>3.0999999999999999E-3</v>
      </c>
      <c r="BB25" s="171">
        <v>-1.9E-3</v>
      </c>
      <c r="BC25" s="7"/>
      <c r="BD25" s="7"/>
      <c r="BE25" s="7"/>
      <c r="BF25" s="7"/>
      <c r="BG25" s="7"/>
      <c r="BH25" s="7"/>
      <c r="BI25" s="7"/>
      <c r="BJ25" s="27">
        <f t="shared" si="0"/>
        <v>-4.7999999999999996E-3</v>
      </c>
      <c r="BK25" s="27">
        <f t="shared" si="1"/>
        <v>1.3705882352941182E-3</v>
      </c>
      <c r="BL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29:106" ht="15.75" thickBot="1" x14ac:dyDescent="0.3">
      <c r="AC26" s="5" t="s">
        <v>60</v>
      </c>
      <c r="AD26" s="6">
        <v>0.71919999999999995</v>
      </c>
      <c r="AE26" s="7"/>
      <c r="AF26" s="7">
        <v>1.2699999999999999E-2</v>
      </c>
      <c r="AG26" s="7">
        <v>4.7000000000000002E-3</v>
      </c>
      <c r="AH26" s="7">
        <v>7.7000000000000002E-3</v>
      </c>
      <c r="AI26" s="7"/>
      <c r="AJ26" s="7"/>
      <c r="AK26" s="7">
        <v>-1.6000000000000001E-3</v>
      </c>
      <c r="AL26" s="7">
        <v>3.3E-3</v>
      </c>
      <c r="AM26" s="7">
        <v>-2.5999999999999999E-3</v>
      </c>
      <c r="AN26" s="7">
        <v>8.3000000000000001E-3</v>
      </c>
      <c r="AO26" s="7">
        <v>-2.5999999999999999E-3</v>
      </c>
      <c r="AP26" s="7"/>
      <c r="AQ26" s="7"/>
      <c r="AR26" s="7">
        <v>-3.5000000000000001E-3</v>
      </c>
      <c r="AS26" s="7">
        <v>8.0999999999999996E-3</v>
      </c>
      <c r="AT26" s="7">
        <v>3.5000000000000001E-3</v>
      </c>
      <c r="AU26" s="7">
        <v>2.3E-3</v>
      </c>
      <c r="AV26" s="7">
        <v>2.3E-3</v>
      </c>
      <c r="AW26" s="7"/>
      <c r="AX26" s="7"/>
      <c r="AY26" s="7">
        <v>-4.0000000000000002E-4</v>
      </c>
      <c r="AZ26" s="7">
        <v>-3.7000000000000002E-3</v>
      </c>
      <c r="BA26" s="7">
        <v>-1.6999999999999999E-3</v>
      </c>
      <c r="BB26" s="171">
        <v>-4.0000000000000002E-4</v>
      </c>
      <c r="BC26" s="11"/>
      <c r="BD26" s="7"/>
      <c r="BE26" s="7"/>
      <c r="BF26" s="7"/>
      <c r="BG26" s="7"/>
      <c r="BH26" s="7"/>
      <c r="BI26" s="7"/>
      <c r="BJ26" s="27">
        <f t="shared" si="0"/>
        <v>-3.7000000000000002E-3</v>
      </c>
      <c r="BK26" s="27">
        <f t="shared" si="1"/>
        <v>2.1411764705882353E-3</v>
      </c>
      <c r="BL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29:106" ht="15.75" thickBot="1" x14ac:dyDescent="0.3">
      <c r="AC27" s="28" t="s">
        <v>61</v>
      </c>
      <c r="AD27" s="29" t="s">
        <v>62</v>
      </c>
      <c r="AE27" s="30">
        <f>SUM( -AE4, -AE11, -AE17,AE23, -AE24, -AE25, -AE26)</f>
        <v>0</v>
      </c>
      <c r="AF27" s="30">
        <f>SUM( -AF4, -AF11, -AF17,AF23, -AF24, -AF25, -AF26)</f>
        <v>-3.1199999999999999E-2</v>
      </c>
      <c r="AG27" s="30">
        <f>SUM( -AG4, -AG11, -AG17,AG23, -AG24, -AG25, -AG26)</f>
        <v>-1.44E-2</v>
      </c>
      <c r="AH27" s="30">
        <f>SUM( -AH4, -AH11, -AH17,AH23, -AH24, -AH25, -AH26)</f>
        <v>-2.9900000000000003E-2</v>
      </c>
      <c r="AI27" s="30">
        <f t="shared" ref="AI27:AO27" si="23">SUM( -AI4, -AI11, -AI17,AI23, -AI24, -AI25, -AI26)</f>
        <v>0</v>
      </c>
      <c r="AJ27" s="30">
        <f t="shared" si="23"/>
        <v>0</v>
      </c>
      <c r="AK27" s="30">
        <f t="shared" si="23"/>
        <v>2.8800000000000003E-2</v>
      </c>
      <c r="AL27" s="30">
        <f t="shared" si="23"/>
        <v>0</v>
      </c>
      <c r="AM27" s="30">
        <f t="shared" si="23"/>
        <v>1.03E-2</v>
      </c>
      <c r="AN27" s="30">
        <f t="shared" si="23"/>
        <v>-6.2200000000000005E-2</v>
      </c>
      <c r="AO27" s="30">
        <f t="shared" si="23"/>
        <v>-1.11E-2</v>
      </c>
      <c r="AP27" s="30">
        <f>SUM( -AP4, -AP11, -AP17,AP23, -AP24, -AP25, -AP26)</f>
        <v>0</v>
      </c>
      <c r="AQ27" s="30">
        <f>SUM( -AQ4, -AQ11, -AQ17,AQ23, -AQ24, -AQ25, -AQ26)</f>
        <v>0</v>
      </c>
      <c r="AR27" s="30">
        <f>SUM( -AR4, -AR11, -AR17,AR23, -AR24, -AR25, -AR26)</f>
        <v>1.7999999999999999E-2</v>
      </c>
      <c r="AS27" s="30">
        <f>SUM( -AS4, -AS11, -AS17,AS23, -AS24, -AS25, -AS26)</f>
        <v>-3.8899999999999997E-2</v>
      </c>
      <c r="AT27" s="30">
        <f>SUM( -AT4, -AT11, -AT17,AT23, -AT24, -AT25, -AT26)</f>
        <v>-6.2000000000000006E-3</v>
      </c>
      <c r="AU27" s="30">
        <f t="shared" ref="AU27:AV27" si="24">SUM( -AU4, -AU11, -AU17,AU23, -AU24, -AU25, -AU26)</f>
        <v>-3.3200000000000007E-2</v>
      </c>
      <c r="AV27" s="30">
        <f t="shared" si="24"/>
        <v>1.0699999999999999E-2</v>
      </c>
      <c r="AW27" s="30">
        <f>SUM( -AW4, -AW11, -AW17,AW23, -AW24, -AW25, -AW26)</f>
        <v>0</v>
      </c>
      <c r="AX27" s="30">
        <f>SUM( -AX4, -AX11, -AX17,AX23, -AX24, -AX25, -AX26)</f>
        <v>0</v>
      </c>
      <c r="AY27" s="30">
        <f>SUM( -AY4, -AY11, -AY17,AY23, -AY24, -AY25, -AY26)</f>
        <v>-1.0699999999999999E-2</v>
      </c>
      <c r="AZ27" s="30">
        <f>SUM( -AZ4, -AZ11, -AZ17,AZ23, -AZ24, -AZ25, -AZ26)</f>
        <v>-1.4000000000000002E-3</v>
      </c>
      <c r="BA27" s="30">
        <f>SUM( -BA4, -BA11, -BA17,BA23, -BA24, -BA25, -BA26)</f>
        <v>-1.1999999999999999E-3</v>
      </c>
      <c r="BB27" s="30">
        <f t="shared" ref="BB27:BI27" si="25">SUM( -BB4, -BB11, -BB17,BB23, -BB24, -BB25, -BB26)</f>
        <v>1.3000000000000001E-2</v>
      </c>
      <c r="BC27" s="30">
        <f t="shared" si="25"/>
        <v>0</v>
      </c>
      <c r="BD27" s="30">
        <f t="shared" si="25"/>
        <v>0</v>
      </c>
      <c r="BE27" s="30">
        <f t="shared" si="25"/>
        <v>0</v>
      </c>
      <c r="BF27" s="30">
        <f t="shared" si="25"/>
        <v>0</v>
      </c>
      <c r="BG27" s="30">
        <f t="shared" si="25"/>
        <v>0</v>
      </c>
      <c r="BH27" s="30">
        <f t="shared" si="25"/>
        <v>0</v>
      </c>
      <c r="BI27" s="30">
        <f t="shared" si="25"/>
        <v>0</v>
      </c>
      <c r="BJ27" s="27">
        <f t="shared" si="0"/>
        <v>-6.2200000000000005E-2</v>
      </c>
      <c r="BK27" s="27">
        <f t="shared" si="1"/>
        <v>-5.1483870967741945E-3</v>
      </c>
      <c r="BL27" s="27">
        <f t="shared" si="2"/>
        <v>2.8800000000000003E-2</v>
      </c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6">SUM( -BU4, -BU11, -BU17,BU23, -BU24, -BU25, -BU26)</f>
        <v>0</v>
      </c>
      <c r="BV27" s="30">
        <f t="shared" si="26"/>
        <v>0</v>
      </c>
      <c r="BW27" s="30">
        <f t="shared" si="26"/>
        <v>0</v>
      </c>
      <c r="BX27" s="30">
        <f t="shared" si="26"/>
        <v>0</v>
      </c>
      <c r="BY27" s="30">
        <f t="shared" si="26"/>
        <v>0</v>
      </c>
      <c r="BZ27" s="30">
        <f t="shared" si="26"/>
        <v>0</v>
      </c>
      <c r="CA27" s="30">
        <f t="shared" si="26"/>
        <v>0</v>
      </c>
      <c r="CB27" s="30">
        <f t="shared" si="26"/>
        <v>0</v>
      </c>
      <c r="CC27" s="30">
        <f t="shared" si="26"/>
        <v>0</v>
      </c>
      <c r="CD27" s="30">
        <f t="shared" si="26"/>
        <v>0</v>
      </c>
      <c r="CE27" s="30">
        <f t="shared" si="26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7">SUM( -CK4, -CK11, -CK17,CK23, -CK24, -CK25, -CK26)</f>
        <v>0</v>
      </c>
      <c r="CL27" s="30">
        <f t="shared" si="27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8">SUM( -CR4, -CR11, -CR17,CR23, -CR24, -CR25, -CR26)</f>
        <v>0</v>
      </c>
      <c r="CS27" s="30">
        <f t="shared" si="28"/>
        <v>0</v>
      </c>
      <c r="CT27" s="30">
        <f t="shared" si="28"/>
        <v>0</v>
      </c>
      <c r="CU27" s="30">
        <f t="shared" si="28"/>
        <v>0</v>
      </c>
      <c r="CV27" s="30">
        <f t="shared" si="28"/>
        <v>0</v>
      </c>
      <c r="CW27" s="30">
        <f t="shared" si="28"/>
        <v>0</v>
      </c>
      <c r="CX27" s="30">
        <f t="shared" si="28"/>
        <v>0</v>
      </c>
      <c r="CY27" s="30">
        <f t="shared" si="28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29:106" ht="15.75" thickBot="1" x14ac:dyDescent="0.3">
      <c r="AC28" s="5" t="s">
        <v>63</v>
      </c>
      <c r="AD28" s="6">
        <v>77.016999999999996</v>
      </c>
      <c r="AE28" s="7"/>
      <c r="AF28" s="7">
        <v>-1.21E-2</v>
      </c>
      <c r="AG28" s="7">
        <v>-8.3000000000000001E-3</v>
      </c>
      <c r="AH28" s="7">
        <v>2.4400000000000002E-2</v>
      </c>
      <c r="AI28" s="7"/>
      <c r="AJ28" s="7"/>
      <c r="AK28" s="7">
        <v>7.6E-3</v>
      </c>
      <c r="AL28" s="7">
        <v>-2.0000000000000001E-4</v>
      </c>
      <c r="AM28" s="7">
        <v>-1E-3</v>
      </c>
      <c r="AN28" s="7">
        <v>5.1000000000000004E-3</v>
      </c>
      <c r="AO28" s="7">
        <v>5.0000000000000001E-3</v>
      </c>
      <c r="AP28" s="7"/>
      <c r="AQ28" s="7"/>
      <c r="AR28" s="7">
        <v>-5.3E-3</v>
      </c>
      <c r="AS28" s="7">
        <v>5.4000000000000003E-3</v>
      </c>
      <c r="AT28" s="7">
        <v>2.0000000000000001E-4</v>
      </c>
      <c r="AU28" s="7">
        <v>5.0000000000000001E-3</v>
      </c>
      <c r="AV28" s="7">
        <v>8.0000000000000004E-4</v>
      </c>
      <c r="AW28" s="7"/>
      <c r="AX28" s="7"/>
      <c r="AY28" s="7">
        <v>-1.1999999999999999E-3</v>
      </c>
      <c r="AZ28" s="7">
        <v>-8.2000000000000007E-3</v>
      </c>
      <c r="BA28" s="7">
        <v>5.1000000000000004E-3</v>
      </c>
      <c r="BB28" s="171">
        <v>-3.8999999999999998E-3</v>
      </c>
      <c r="BC28" s="16"/>
      <c r="BD28" s="7"/>
      <c r="BE28" s="7"/>
      <c r="BF28" s="7"/>
      <c r="BG28" s="7"/>
      <c r="BH28" s="7"/>
      <c r="BI28" s="7"/>
      <c r="BJ28" s="32">
        <f t="shared" si="0"/>
        <v>-1.21E-2</v>
      </c>
      <c r="BK28" s="32">
        <f t="shared" si="1"/>
        <v>1.0823529411764705E-3</v>
      </c>
      <c r="BL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29:106" ht="15.75" thickBot="1" x14ac:dyDescent="0.3">
      <c r="AC29" s="5" t="s">
        <v>64</v>
      </c>
      <c r="AD29" s="6">
        <v>1.0446200000000001</v>
      </c>
      <c r="AE29" s="7"/>
      <c r="AF29" s="7">
        <v>4.1999999999999997E-3</v>
      </c>
      <c r="AG29" s="7">
        <v>-2.5000000000000001E-3</v>
      </c>
      <c r="AH29" s="7">
        <v>9.4999999999999998E-3</v>
      </c>
      <c r="AI29" s="7"/>
      <c r="AJ29" s="7"/>
      <c r="AK29" s="7">
        <v>2.8E-3</v>
      </c>
      <c r="AL29" s="7">
        <v>3.5999999999999999E-3</v>
      </c>
      <c r="AM29" s="7">
        <v>-5.4999999999999997E-3</v>
      </c>
      <c r="AN29" s="7">
        <v>3.3999999999999998E-3</v>
      </c>
      <c r="AO29" s="7">
        <v>-4.0000000000000001E-3</v>
      </c>
      <c r="AP29" s="7"/>
      <c r="AQ29" s="7"/>
      <c r="AR29" s="7">
        <v>4.0000000000000002E-4</v>
      </c>
      <c r="AS29" s="7">
        <v>1.6000000000000001E-3</v>
      </c>
      <c r="AT29" s="7">
        <v>1.6000000000000001E-3</v>
      </c>
      <c r="AU29" s="7">
        <v>6.1000000000000004E-3</v>
      </c>
      <c r="AV29" s="7">
        <v>-2.9999999999999997E-4</v>
      </c>
      <c r="AW29" s="7"/>
      <c r="AX29" s="7"/>
      <c r="AY29" s="7">
        <v>1.5E-3</v>
      </c>
      <c r="AZ29" s="7">
        <v>-6.1999999999999998E-3</v>
      </c>
      <c r="BA29" s="7">
        <v>-2.8E-3</v>
      </c>
      <c r="BB29" s="171">
        <v>-3.3E-3</v>
      </c>
      <c r="BC29" s="7"/>
      <c r="BD29" s="7"/>
      <c r="BE29" s="7"/>
      <c r="BF29" s="7"/>
      <c r="BG29" s="7"/>
      <c r="BH29" s="7"/>
      <c r="BI29" s="7"/>
      <c r="BJ29" s="32">
        <f t="shared" si="0"/>
        <v>-6.1999999999999998E-3</v>
      </c>
      <c r="BK29" s="32">
        <f t="shared" si="1"/>
        <v>5.9411764705882364E-4</v>
      </c>
      <c r="BL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29:106" ht="15.75" thickBot="1" x14ac:dyDescent="0.3">
      <c r="AC30" s="5" t="s">
        <v>65</v>
      </c>
      <c r="AD30" s="6">
        <v>0.96079999999999999</v>
      </c>
      <c r="AE30" s="7"/>
      <c r="AF30" s="7">
        <v>-1.2E-2</v>
      </c>
      <c r="AG30" s="7">
        <v>-4.3E-3</v>
      </c>
      <c r="AH30" s="7">
        <v>8.2000000000000007E-3</v>
      </c>
      <c r="AI30" s="7"/>
      <c r="AJ30" s="7"/>
      <c r="AK30" s="7">
        <v>-1.4E-3</v>
      </c>
      <c r="AL30" s="7">
        <v>-2.5000000000000001E-3</v>
      </c>
      <c r="AM30" s="7">
        <v>1E-4</v>
      </c>
      <c r="AN30" s="7">
        <v>4.4999999999999997E-3</v>
      </c>
      <c r="AO30" s="7">
        <v>6.4000000000000003E-3</v>
      </c>
      <c r="AP30" s="7"/>
      <c r="AQ30" s="7"/>
      <c r="AR30" s="7">
        <v>-1.5E-3</v>
      </c>
      <c r="AS30" s="7">
        <v>-6.9999999999999999E-4</v>
      </c>
      <c r="AT30" s="7">
        <v>-4.7000000000000002E-3</v>
      </c>
      <c r="AU30" s="7">
        <v>5.4999999999999997E-3</v>
      </c>
      <c r="AV30" s="7">
        <v>-4.4000000000000003E-3</v>
      </c>
      <c r="AW30" s="7"/>
      <c r="AX30" s="7"/>
      <c r="AY30" s="7">
        <v>2.0999999999999999E-3</v>
      </c>
      <c r="AZ30" s="7">
        <v>-8.0000000000000004E-4</v>
      </c>
      <c r="BA30" s="7">
        <v>2.2000000000000001E-3</v>
      </c>
      <c r="BB30" s="171">
        <v>-4.1999999999999997E-3</v>
      </c>
      <c r="BC30" s="11"/>
      <c r="BD30" s="7"/>
      <c r="BE30" s="7"/>
      <c r="BF30" s="7"/>
      <c r="BG30" s="7"/>
      <c r="BH30" s="7"/>
      <c r="BI30" s="7"/>
      <c r="BJ30" s="32">
        <f t="shared" si="0"/>
        <v>-1.2E-2</v>
      </c>
      <c r="BK30" s="32">
        <f t="shared" si="1"/>
        <v>-4.4117647058823547E-4</v>
      </c>
      <c r="BL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29:106" ht="15.75" thickBot="1" x14ac:dyDescent="0.3">
      <c r="AC31" s="33" t="s">
        <v>66</v>
      </c>
      <c r="AD31" s="34"/>
      <c r="AE31" s="35">
        <f>SUM(AE6, -AE13, -AE19,AE24,AE28:AE30)</f>
        <v>0</v>
      </c>
      <c r="AF31" s="35">
        <f>SUM(AF6, -AF13, -AF19,AF24,AF28:AF30)</f>
        <v>-2.5999999999999999E-2</v>
      </c>
      <c r="AG31" s="35">
        <f>SUM(AG6, -AG13, -AG19,AG24,AG28:AG30)</f>
        <v>-1.32E-2</v>
      </c>
      <c r="AH31" s="35">
        <f>SUM(AH6, -AH13, -AH19,AH24,AH28:AH30)</f>
        <v>9.8900000000000002E-2</v>
      </c>
      <c r="AI31" s="35">
        <f t="shared" ref="AI31:AO31" si="29">SUM(AI6, -AI13, -AI19,AI24,AI28:AI30)</f>
        <v>0</v>
      </c>
      <c r="AJ31" s="35">
        <f t="shared" si="29"/>
        <v>0</v>
      </c>
      <c r="AK31" s="35">
        <f>SUM(AK6, -AK13, -AK19,AK24,AK28:AK30)</f>
        <v>6.6999999999999994E-3</v>
      </c>
      <c r="AL31" s="35">
        <f t="shared" si="29"/>
        <v>6.1999999999999989E-3</v>
      </c>
      <c r="AM31" s="35">
        <f t="shared" si="29"/>
        <v>-1.0800000000000001E-2</v>
      </c>
      <c r="AN31" s="35">
        <f t="shared" si="29"/>
        <v>3.8899999999999997E-2</v>
      </c>
      <c r="AO31" s="35">
        <f t="shared" si="29"/>
        <v>1.8499999999999999E-2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-2.1500000000000002E-2</v>
      </c>
      <c r="AS31" s="35">
        <f>SUM(AS6, -AS13, -AS19,AS24,AS28:AS30)</f>
        <v>1.8800000000000001E-2</v>
      </c>
      <c r="AT31" s="35">
        <f>SUM(AT6, -AT13, -AT19,AT24,AT28:AT30)</f>
        <v>-1.7399999999999999E-2</v>
      </c>
      <c r="AU31" s="35">
        <f t="shared" ref="AU31:AV31" si="30">SUM(AU6, -AU13, -AU19,AU24,AU28:AU30)</f>
        <v>2.6500000000000003E-2</v>
      </c>
      <c r="AV31" s="35">
        <f t="shared" si="30"/>
        <v>-7.0999999999999995E-3</v>
      </c>
      <c r="AW31" s="35">
        <f>SUM(AW6, -AW13, -AW19,AW24,AW28:AW30)</f>
        <v>0</v>
      </c>
      <c r="AX31" s="35">
        <f>SUM(AX6, -AX13, -AX19,AX24,AX28:AX30)</f>
        <v>0</v>
      </c>
      <c r="AY31" s="35">
        <f>SUM(AY6, -AY13, -AY19,AY24,AY28:AY30)</f>
        <v>1E-3</v>
      </c>
      <c r="AZ31" s="35">
        <f>SUM(AZ6, -AZ13, -AZ19,AZ24,AZ28:AZ30)</f>
        <v>-4.19E-2</v>
      </c>
      <c r="BA31" s="35">
        <f>SUM(BA6, -BA13, -BA19,BA24,BA28:BA30)</f>
        <v>9.0000000000000019E-4</v>
      </c>
      <c r="BB31" s="35">
        <f t="shared" ref="BB31:BC31" si="31">SUM(BB6, -BB13, -BB19,BB24,BB28:BB30)</f>
        <v>-2.76E-2</v>
      </c>
      <c r="BC31" s="35">
        <f t="shared" si="31"/>
        <v>0</v>
      </c>
      <c r="BD31" s="35">
        <f>SUM(BD6, -BD13, -BD19,BD24,BD28:BD30)</f>
        <v>0</v>
      </c>
      <c r="BE31" s="35">
        <f>SUM(BE6, -BE13, -BE19,BE24,BE28:BE30)</f>
        <v>0</v>
      </c>
      <c r="BF31" s="35">
        <f>SUM(BF6, -BF13, -BF19,BF24,BF28:BF30)</f>
        <v>0</v>
      </c>
      <c r="BG31" s="35">
        <f>SUM(BG6, -BG13, -BG19,BG24,BG28,BG29,BG30)</f>
        <v>0</v>
      </c>
      <c r="BH31" s="35">
        <f>SUM(BH6, -BH13, -BH19,BH24,BH28:BH30)</f>
        <v>0</v>
      </c>
      <c r="BI31" s="35">
        <f>SUM(BI6, -BI13, -BI19,BI24,BI28,BI29,BI30)</f>
        <v>0</v>
      </c>
      <c r="BJ31" s="32">
        <f t="shared" si="0"/>
        <v>-4.19E-2</v>
      </c>
      <c r="BK31" s="32">
        <f t="shared" si="1"/>
        <v>1.6419354838709678E-3</v>
      </c>
      <c r="BL31" s="32">
        <f t="shared" si="2"/>
        <v>9.8900000000000002E-2</v>
      </c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2">SUM(BY6, -BY13, -BY19,BY24,BY28:BY30)</f>
        <v>0</v>
      </c>
      <c r="BZ31" s="35">
        <f t="shared" si="32"/>
        <v>0</v>
      </c>
      <c r="CA31" s="35">
        <f t="shared" si="32"/>
        <v>0</v>
      </c>
      <c r="CB31" s="35">
        <f t="shared" si="32"/>
        <v>0</v>
      </c>
      <c r="CC31" s="35">
        <f t="shared" si="32"/>
        <v>0</v>
      </c>
      <c r="CD31" s="35">
        <f t="shared" si="32"/>
        <v>0</v>
      </c>
      <c r="CE31" s="35">
        <f t="shared" si="32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3">SUM(CK6, -CK13, -CK19,CK24,CK28:CK30)</f>
        <v>0</v>
      </c>
      <c r="CL31" s="35">
        <f t="shared" si="33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4">SUM(CR6, -CR13, -CR19,CR24,CR28:CR30)</f>
        <v>0</v>
      </c>
      <c r="CS31" s="35">
        <f t="shared" si="34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29:106" ht="15.75" thickBot="1" x14ac:dyDescent="0.3">
      <c r="AC32" s="5" t="s">
        <v>67</v>
      </c>
      <c r="AD32" s="6">
        <v>73.501000000000005</v>
      </c>
      <c r="AE32" s="7"/>
      <c r="AF32" s="7">
        <v>-1.3599999999999999E-2</v>
      </c>
      <c r="AG32" s="7">
        <v>-5.4000000000000003E-3</v>
      </c>
      <c r="AH32" s="7">
        <v>1.4800000000000001E-2</v>
      </c>
      <c r="AI32" s="7"/>
      <c r="AJ32" s="7"/>
      <c r="AK32" s="7">
        <v>6.6E-3</v>
      </c>
      <c r="AL32" s="7">
        <v>-3.3999999999999998E-3</v>
      </c>
      <c r="AM32" s="7">
        <v>4.5999999999999999E-3</v>
      </c>
      <c r="AN32" s="7">
        <v>2.0999999999999999E-3</v>
      </c>
      <c r="AO32" s="7">
        <v>9.1999999999999998E-3</v>
      </c>
      <c r="AP32" s="7"/>
      <c r="AQ32" s="7"/>
      <c r="AR32" s="7">
        <v>-4.4999999999999997E-3</v>
      </c>
      <c r="AS32" s="7">
        <v>3.8E-3</v>
      </c>
      <c r="AT32" s="7">
        <v>-1.6000000000000001E-3</v>
      </c>
      <c r="AU32" s="7">
        <v>-5.0000000000000001E-4</v>
      </c>
      <c r="AV32" s="7">
        <v>1.6999999999999999E-3</v>
      </c>
      <c r="AW32" s="7"/>
      <c r="AX32" s="7"/>
      <c r="AY32" s="7">
        <v>-2.2000000000000001E-3</v>
      </c>
      <c r="AZ32" s="7">
        <v>-1.6000000000000001E-3</v>
      </c>
      <c r="BA32" s="7">
        <v>8.3999999999999995E-3</v>
      </c>
      <c r="BB32" s="171">
        <v>-5.9999999999999995E-4</v>
      </c>
      <c r="BC32" s="16"/>
      <c r="BD32" s="7"/>
      <c r="BE32" s="7"/>
      <c r="BF32" s="7"/>
      <c r="BG32" s="7"/>
      <c r="BH32" s="7"/>
      <c r="BI32" s="7"/>
      <c r="BJ32" s="36">
        <f t="shared" si="0"/>
        <v>-1.3599999999999999E-2</v>
      </c>
      <c r="BK32" s="36">
        <f t="shared" si="1"/>
        <v>1.0470588235294116E-3</v>
      </c>
      <c r="BL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AC33" s="5" t="s">
        <v>68</v>
      </c>
      <c r="AD33" s="6">
        <v>0.91610000000000003</v>
      </c>
      <c r="AE33" s="7"/>
      <c r="AF33" s="7">
        <v>-1.2500000000000001E-2</v>
      </c>
      <c r="AG33" s="7">
        <v>-1.4E-3</v>
      </c>
      <c r="AH33" s="7">
        <v>-1.4E-3</v>
      </c>
      <c r="AI33" s="7"/>
      <c r="AJ33" s="7"/>
      <c r="AK33" s="7">
        <v>-2.8999999999999998E-3</v>
      </c>
      <c r="AL33" s="7">
        <v>-6.0000000000000001E-3</v>
      </c>
      <c r="AM33" s="7">
        <v>5.8999999999999999E-3</v>
      </c>
      <c r="AN33" s="7">
        <v>1.1000000000000001E-3</v>
      </c>
      <c r="AO33" s="7">
        <v>1.06E-2</v>
      </c>
      <c r="AP33" s="7"/>
      <c r="AQ33" s="7"/>
      <c r="AR33" s="7">
        <v>-1E-3</v>
      </c>
      <c r="AS33" s="7">
        <v>-2.3E-3</v>
      </c>
      <c r="AT33" s="7">
        <v>-6.1000000000000004E-3</v>
      </c>
      <c r="AU33" s="7">
        <v>-2.9999999999999997E-4</v>
      </c>
      <c r="AV33" s="7">
        <v>-3.8999999999999998E-3</v>
      </c>
      <c r="AW33" s="7"/>
      <c r="AX33" s="7"/>
      <c r="AY33" s="7">
        <v>1E-3</v>
      </c>
      <c r="AZ33" s="7">
        <v>5.7999999999999996E-3</v>
      </c>
      <c r="BA33" s="7">
        <v>5.1000000000000004E-3</v>
      </c>
      <c r="BB33" s="171">
        <v>-8.9999999999999998E-4</v>
      </c>
      <c r="BC33" s="11"/>
      <c r="BD33" s="7"/>
      <c r="BE33" s="7"/>
      <c r="BF33" s="7"/>
      <c r="BG33" s="7"/>
      <c r="BH33" s="7"/>
      <c r="BI33" s="7"/>
      <c r="BJ33" s="36">
        <f t="shared" si="0"/>
        <v>-1.2500000000000001E-2</v>
      </c>
      <c r="BK33" s="36">
        <f t="shared" si="1"/>
        <v>-5.4117647058823536E-4</v>
      </c>
      <c r="BL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AC34" s="37" t="s">
        <v>69</v>
      </c>
      <c r="AD34" s="38"/>
      <c r="AE34" s="39">
        <f>SUM(AE7, -AE14, -AE20,AE25, -AE29,AE32:AE33)</f>
        <v>0</v>
      </c>
      <c r="AF34" s="39">
        <f>SUM(AF7, -AF14, -AF20,AF25, -AF29,AF32:AF33)</f>
        <v>-3.7599999999999995E-2</v>
      </c>
      <c r="AG34" s="39">
        <f>SUM(AG7, -AG14, -AG20,AG25, -AG29,AG32:AG33)</f>
        <v>9.1000000000000004E-3</v>
      </c>
      <c r="AH34" s="39">
        <f>SUM(AH7, -AH14, -AH20,AH25, -AH29,AH32:AH33)</f>
        <v>2.2500000000000006E-2</v>
      </c>
      <c r="AI34" s="39">
        <f t="shared" ref="AI34:AO34" si="35">SUM(AI7, -AI14, -AI20,AI25, -AI29,AI32:AI33)</f>
        <v>0</v>
      </c>
      <c r="AJ34" s="39">
        <f t="shared" si="35"/>
        <v>0</v>
      </c>
      <c r="AK34" s="39">
        <f>SUM(AK7, -AK14, -AK20,AK25, -AK29,AK32:AK33)</f>
        <v>-6.4999999999999988E-3</v>
      </c>
      <c r="AL34" s="39">
        <f t="shared" si="35"/>
        <v>-2.1100000000000001E-2</v>
      </c>
      <c r="AM34" s="39">
        <f t="shared" si="35"/>
        <v>3.4500000000000003E-2</v>
      </c>
      <c r="AN34" s="39">
        <f>SUM(AN7, -AN14, -AN20,AN25, -AN29,AN32:AN33)</f>
        <v>1.24E-2</v>
      </c>
      <c r="AO34" s="39">
        <f t="shared" si="35"/>
        <v>5.1799999999999999E-2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-1.9099999999999999E-2</v>
      </c>
      <c r="AS34" s="39">
        <f>SUM(AS7, -AS14, -AS20,AS25, -AS29,AS32:AS33)</f>
        <v>6.7000000000000011E-3</v>
      </c>
      <c r="AT34" s="39">
        <f>SUM(AT7, -AT14, -AT20,AT25, -AT29,AT32:AT33)</f>
        <v>-2.9300000000000003E-2</v>
      </c>
      <c r="AU34" s="39">
        <f t="shared" ref="AU34:AV34" si="36">SUM(AU7, -AU14, -AU20,AU25, -AU29,AU32:AU33)</f>
        <v>-2.0300000000000002E-2</v>
      </c>
      <c r="AV34" s="39">
        <f t="shared" si="36"/>
        <v>-2.8E-3</v>
      </c>
      <c r="AW34" s="39">
        <f>SUM(AW7, -AW14, -AW20,AW25, -AW29,AW32:AW33)</f>
        <v>0</v>
      </c>
      <c r="AX34" s="39">
        <f>SUM(AX7, -AX14, -AX20,AX25, -AX29,AX32:AX33)</f>
        <v>0</v>
      </c>
      <c r="AY34" s="39">
        <f>SUM(AY7, -AY14, -AY20,AY25, -AY29,AY32:AY33)</f>
        <v>-8.6999999999999994E-3</v>
      </c>
      <c r="AZ34" s="39">
        <f>SUM(AZ7, -AZ14, -AZ20,AZ25, -AZ29,AZ32:AZ33)</f>
        <v>1.0699999999999998E-2</v>
      </c>
      <c r="BA34" s="39">
        <f>SUM(BA7, -BA14, -BA20,BA25, -BA29,BA32:BA33)</f>
        <v>2.5899999999999999E-2</v>
      </c>
      <c r="BB34" s="39">
        <f t="shared" ref="BB34:BC34" si="37">SUM(BB7, -BB14, -BB20,BB25, -BB29,BB32:BB33)</f>
        <v>-4.999999999999999E-4</v>
      </c>
      <c r="BC34" s="39">
        <f t="shared" si="37"/>
        <v>0</v>
      </c>
      <c r="BD34" s="39">
        <f>SUM(BD7, -BD14, -BD20,BD25, -BD29,BD32:BD33)</f>
        <v>0</v>
      </c>
      <c r="BE34" s="39">
        <f>SUM(BE7, -BE14, -BE20,BE25, -BE29,BE32:BE33)</f>
        <v>0</v>
      </c>
      <c r="BF34" s="39">
        <f>SUM(BF7, -BF14, -BF20,BF25, -BF29,BF32:BF33)</f>
        <v>0</v>
      </c>
      <c r="BG34" s="39">
        <f>SUM(BG7, -BG14, -BG20,BG25, -BG29,BG32,BG33)</f>
        <v>0</v>
      </c>
      <c r="BH34" s="39">
        <f>SUM(BH7, -BH14, -BH20,BH25, -BH29,BH32:BH33)</f>
        <v>0</v>
      </c>
      <c r="BI34" s="39">
        <f>SUM(BI7, -BI14, -BI20,BI25, -BI29,BI32,BI33)</f>
        <v>0</v>
      </c>
      <c r="BJ34" s="36">
        <f t="shared" si="0"/>
        <v>-3.7599999999999995E-2</v>
      </c>
      <c r="BK34" s="36">
        <f t="shared" si="1"/>
        <v>8.9354838709677432E-4</v>
      </c>
      <c r="BL34" s="36">
        <f t="shared" si="2"/>
        <v>5.1799999999999999E-2</v>
      </c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8">SUM(BY7, -BY14, -BY20,BY25, -BY29,BY32:BY33)</f>
        <v>0</v>
      </c>
      <c r="BZ34" s="39">
        <f t="shared" si="38"/>
        <v>0</v>
      </c>
      <c r="CA34" s="39">
        <f t="shared" si="38"/>
        <v>0</v>
      </c>
      <c r="CB34" s="39">
        <f t="shared" si="38"/>
        <v>0</v>
      </c>
      <c r="CC34" s="39">
        <f t="shared" si="38"/>
        <v>0</v>
      </c>
      <c r="CD34" s="39">
        <f>SUM(CD7, -CD14, -CD20,CD25, -CD29,CD32:CD33)</f>
        <v>0</v>
      </c>
      <c r="CE34" s="39">
        <f t="shared" ref="CE34" si="39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0">SUM(CK7, -CK14, -CK20,CK25, -CK29,CK32:CK33)</f>
        <v>0</v>
      </c>
      <c r="CL34" s="39">
        <f t="shared" si="40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1">SUM(CR7, -CR14, -CR20,CR25, -CR29,CR32:CR33)</f>
        <v>0</v>
      </c>
      <c r="CS34" s="39">
        <f t="shared" si="41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AC35" s="5" t="s">
        <v>70</v>
      </c>
      <c r="AD35" s="6">
        <v>80.188999999999993</v>
      </c>
      <c r="AE35" s="7"/>
      <c r="AF35" s="7">
        <v>-5.0000000000000001E-4</v>
      </c>
      <c r="AG35" s="7">
        <v>-3.7000000000000002E-3</v>
      </c>
      <c r="AH35" s="7">
        <v>1.61E-2</v>
      </c>
      <c r="AI35" s="7"/>
      <c r="AJ35" s="7"/>
      <c r="AK35" s="7">
        <v>8.2000000000000007E-3</v>
      </c>
      <c r="AL35" s="7">
        <v>2.3E-3</v>
      </c>
      <c r="AM35" s="7">
        <v>-8.9999999999999998E-4</v>
      </c>
      <c r="AN35" s="7">
        <v>8.9999999999999998E-4</v>
      </c>
      <c r="AO35" s="7">
        <v>-1E-3</v>
      </c>
      <c r="AP35" s="7"/>
      <c r="AQ35" s="7"/>
      <c r="AR35" s="7">
        <v>-3.3E-3</v>
      </c>
      <c r="AS35" s="7">
        <v>6.1999999999999998E-3</v>
      </c>
      <c r="AT35" s="7">
        <v>4.7999999999999996E-3</v>
      </c>
      <c r="AU35" s="7">
        <v>-2.0000000000000001E-4</v>
      </c>
      <c r="AV35" s="7">
        <v>5.4000000000000003E-3</v>
      </c>
      <c r="AW35" s="7"/>
      <c r="AX35" s="7"/>
      <c r="AY35" s="7">
        <v>-3.3E-3</v>
      </c>
      <c r="AZ35" s="7">
        <v>-6.7000000000000002E-3</v>
      </c>
      <c r="BA35" s="7">
        <v>2.7000000000000001E-3</v>
      </c>
      <c r="BB35" s="171">
        <v>5.0000000000000001E-4</v>
      </c>
      <c r="BC35" s="41"/>
      <c r="BD35" s="7"/>
      <c r="BE35" s="7"/>
      <c r="BF35" s="7"/>
      <c r="BG35" s="7"/>
      <c r="BH35" s="7"/>
      <c r="BI35" s="7"/>
      <c r="BJ35" s="42">
        <f t="shared" si="0"/>
        <v>-6.7000000000000002E-3</v>
      </c>
      <c r="BK35" s="42">
        <f t="shared" si="1"/>
        <v>1.6176470588235292E-3</v>
      </c>
      <c r="BL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AC36" s="43" t="s">
        <v>71</v>
      </c>
      <c r="AD36" s="44"/>
      <c r="AE36" s="45">
        <f>SUM( -AE8, -AE15, -AE21,AE26, -AE30, -AE33,AE35)</f>
        <v>0</v>
      </c>
      <c r="AF36" s="45">
        <f>SUM( -AF8, -AF15, -AF21,AF26, -AF30, -AF33,AF35)</f>
        <v>6.83E-2</v>
      </c>
      <c r="AG36" s="45">
        <f>SUM( -AG8, -AG15, -AG21,AG26, -AG30, -AG33,AG35)</f>
        <v>2.1499999999999998E-2</v>
      </c>
      <c r="AH36" s="45">
        <f>SUM( -AH8, -AH15, -AH21,AH26, -AH30, -AH33,AH35)</f>
        <v>3.3000000000000002E-2</v>
      </c>
      <c r="AI36" s="45">
        <f t="shared" ref="AI36:AO36" si="42">SUM( -AI8, -AI15, -AI21,AI26, -AI30, -AI33,AI35)</f>
        <v>0</v>
      </c>
      <c r="AJ36" s="45">
        <f t="shared" si="42"/>
        <v>0</v>
      </c>
      <c r="AK36" s="45">
        <f>SUM( -AK8, -AK15, -AK21,AK26, -AK30, -AK33,AK35)</f>
        <v>1.6100000000000003E-2</v>
      </c>
      <c r="AL36" s="45">
        <f>SUM( -AL8, -AL15, -AL21,AL26, -AL30, -AL33,AL35)</f>
        <v>2.63E-2</v>
      </c>
      <c r="AM36" s="45">
        <f>SUM( -AM8, -AM15, -AM21,AM26, -AM30, -AM33,AM35)</f>
        <v>-1.0999999999999999E-2</v>
      </c>
      <c r="AN36" s="45">
        <f t="shared" si="42"/>
        <v>3.6999999999999993E-3</v>
      </c>
      <c r="AO36" s="45">
        <f>SUM( -AO8, -AO15, -AO21,AO26, -AO30, -AO33,AO35)</f>
        <v>-3.2800000000000003E-2</v>
      </c>
      <c r="AP36" s="45">
        <f>SUM( -AP8, -AP15, -AP21,AP26, -AP30, -AP33,AP35)</f>
        <v>0</v>
      </c>
      <c r="AQ36" s="45">
        <f>SUM( -AQ8, -AQ15, -AQ21,AQ26, -AQ30, -AQ33,AQ35)</f>
        <v>0</v>
      </c>
      <c r="AR36" s="45">
        <f>SUM( -AR8, -AR15, -AR21,AR26, -AR30, -AR33,AR35)</f>
        <v>-9.4999999999999998E-3</v>
      </c>
      <c r="AS36" s="45">
        <f>SUM( -AS8, -AS15, -AS21,AS26, -AS30, -AS33,AS35)</f>
        <v>2.5500000000000002E-2</v>
      </c>
      <c r="AT36" s="45">
        <f>SUM( -AT8, -AT15, -AT21,AT26, -AT30, -AT33,AT35)</f>
        <v>2.06E-2</v>
      </c>
      <c r="AU36" s="45">
        <f t="shared" ref="AU36:AV36" si="43">SUM( -AU8, -AU15, -AU21,AU26, -AU30, -AU33,AU35)</f>
        <v>-1.6399999999999998E-2</v>
      </c>
      <c r="AV36" s="45">
        <f t="shared" si="43"/>
        <v>2.8700000000000003E-2</v>
      </c>
      <c r="AW36" s="45">
        <f>SUM( -AW8, -AW15, -AW21,AW26, -AW30, -AW33,AW35)</f>
        <v>0</v>
      </c>
      <c r="AX36" s="45">
        <f>SUM( -AX8, -AX15, -AX21,AX26, -AX30, -AX33,AX35)</f>
        <v>0</v>
      </c>
      <c r="AY36" s="45">
        <f>SUM( -AY8, -AY15, -AY21,AY26, -AY30, -AY33,AY35)</f>
        <v>-1.61E-2</v>
      </c>
      <c r="AZ36" s="45">
        <f>SUM( -AZ8, -AZ15, -AZ21,AZ26, -AZ30, -AZ33,AZ35)</f>
        <v>-3.4100000000000005E-2</v>
      </c>
      <c r="BA36" s="45">
        <f>SUM( -BA8, -BA15, -BA21,BA26, -BA30, -BA33,BA35)</f>
        <v>-1.5699999999999999E-2</v>
      </c>
      <c r="BB36" s="45">
        <f>SUM( -BB8, -BB15, -BB21,BB26, -BB30, -BB33,BB35)</f>
        <v>7.2999999999999992E-3</v>
      </c>
      <c r="BC36" s="45">
        <f t="shared" ref="BB36:BI36" si="44">SUM( -BC8, -BC15, -BC21,BC26, -BC30, -BC33,BC35)</f>
        <v>0</v>
      </c>
      <c r="BD36" s="45">
        <f t="shared" si="44"/>
        <v>0</v>
      </c>
      <c r="BE36" s="45">
        <f t="shared" si="44"/>
        <v>0</v>
      </c>
      <c r="BF36" s="45">
        <f t="shared" si="44"/>
        <v>0</v>
      </c>
      <c r="BG36" s="45">
        <f t="shared" si="44"/>
        <v>0</v>
      </c>
      <c r="BH36" s="45">
        <f t="shared" si="44"/>
        <v>0</v>
      </c>
      <c r="BI36" s="45">
        <f t="shared" si="44"/>
        <v>0</v>
      </c>
      <c r="BJ36" s="42">
        <f t="shared" si="0"/>
        <v>-3.4100000000000005E-2</v>
      </c>
      <c r="BK36" s="42">
        <f t="shared" si="1"/>
        <v>3.7225806451612903E-3</v>
      </c>
      <c r="BL36" s="42">
        <f t="shared" si="2"/>
        <v>6.83E-2</v>
      </c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5">SUM( -BU8, -BU15, -BU21,BU26, -BU30, -BU33,BU35)</f>
        <v>0</v>
      </c>
      <c r="BV36" s="45">
        <f t="shared" si="45"/>
        <v>0</v>
      </c>
      <c r="BW36" s="45">
        <f t="shared" si="45"/>
        <v>0</v>
      </c>
      <c r="BX36" s="45">
        <f t="shared" si="45"/>
        <v>0</v>
      </c>
      <c r="BY36" s="45">
        <f t="shared" si="45"/>
        <v>0</v>
      </c>
      <c r="BZ36" s="45">
        <f t="shared" si="45"/>
        <v>0</v>
      </c>
      <c r="CA36" s="45">
        <f t="shared" si="45"/>
        <v>0</v>
      </c>
      <c r="CB36" s="45">
        <f t="shared" si="45"/>
        <v>0</v>
      </c>
      <c r="CC36" s="45">
        <f t="shared" si="45"/>
        <v>0</v>
      </c>
      <c r="CD36" s="45">
        <f t="shared" si="45"/>
        <v>0</v>
      </c>
      <c r="CE36" s="45">
        <f t="shared" si="45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6">SUM( -CK8, -CK15, -CK21,CK26, -CK30, -CK33,CK35)</f>
        <v>0</v>
      </c>
      <c r="CL36" s="45">
        <f t="shared" si="46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7">SUM( -CR8, -CR15, -CR21,CR26, -CR30, -CR33,CR35)</f>
        <v>0</v>
      </c>
      <c r="CS36" s="45">
        <f t="shared" si="47"/>
        <v>0</v>
      </c>
      <c r="CT36" s="45">
        <f t="shared" si="47"/>
        <v>0</v>
      </c>
      <c r="CU36" s="45">
        <f t="shared" si="47"/>
        <v>0</v>
      </c>
      <c r="CV36" s="45">
        <f t="shared" si="47"/>
        <v>0</v>
      </c>
      <c r="CW36" s="45">
        <f t="shared" si="47"/>
        <v>0</v>
      </c>
      <c r="CX36" s="45">
        <f t="shared" si="47"/>
        <v>0</v>
      </c>
      <c r="CY36" s="45">
        <f t="shared" si="47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AC37" s="46" t="s">
        <v>72</v>
      </c>
      <c r="AD37" s="47"/>
      <c r="AE37" s="48">
        <f>SUM( -AE5, -AE12, -AE18, -AE23, -AE28, -AE32, -AE35)</f>
        <v>0</v>
      </c>
      <c r="AF37" s="48">
        <f>SUM( -AF5, -AF12, -AF18, -AF23, -AF28, -AF32, -AF35)</f>
        <v>8.1900000000000001E-2</v>
      </c>
      <c r="AG37" s="48">
        <f>SUM( -AG5, -AG12, -AG18, -AG23, -AG28, -AG32, -AG35)</f>
        <v>5.2500000000000005E-2</v>
      </c>
      <c r="AH37" s="48">
        <f>SUM( -AH5, -AH12, -AH18, -AH23, -AH28, -AH32, -AH35)</f>
        <v>-9.6300000000000024E-2</v>
      </c>
      <c r="AI37" s="48">
        <f t="shared" ref="AI37:AJ37" si="48">SUM( -AI5, -AI12, -AI18, -AI23, -AI28, -AI32, -AI35)</f>
        <v>0</v>
      </c>
      <c r="AJ37" s="48">
        <f t="shared" si="48"/>
        <v>0</v>
      </c>
      <c r="AK37" s="48">
        <f>SUM( -AK5, -AK12, -AK18, -AK23, -AK28, -AK32, -AK35)</f>
        <v>-5.2700000000000004E-2</v>
      </c>
      <c r="AL37" s="48">
        <f>SUM( -AL5, -AL12, -AL18, -AL23, -AL28, -AL32, -AL35)</f>
        <v>6.8999999999999999E-3</v>
      </c>
      <c r="AM37" s="48">
        <f>SUM( -AM5, -AM12, -AM18, -AM23, -AM28, -AM32, -AM35)</f>
        <v>-2.5000000000000005E-3</v>
      </c>
      <c r="AN37" s="48">
        <f>SUM( -AN5, -AN12, -AN18, -AN23, -AN28, -AN32, -AN35)</f>
        <v>-2.3000000000000008E-3</v>
      </c>
      <c r="AO37" s="48">
        <f>SUM( -AO5, -AO12, -AO18, -AO23, -AO28, -AO32, -AO35)</f>
        <v>-2.3E-2</v>
      </c>
      <c r="AP37" s="48">
        <f>SUM( -AP5, -AP12, -AP18, -AP23, -AP28, -AP32, -AP35)</f>
        <v>0</v>
      </c>
      <c r="AQ37" s="48">
        <f>SUM( -AQ5, -AQ12, -AQ18, -AQ23, -AQ28, -AQ32, -AQ35)</f>
        <v>0</v>
      </c>
      <c r="AR37" s="48">
        <f>SUM( -AR5, -AR12, -AR18, -AR23, -AR28, -AR32, -AR35)</f>
        <v>1.9E-2</v>
      </c>
      <c r="AS37" s="48">
        <f>SUM( -AS5, -AS12, -AS18, -AS23, -AS28, -AS32, -AS35)</f>
        <v>-2.3300000000000001E-2</v>
      </c>
      <c r="AT37" s="48">
        <f>SUM( -AT5, -AT12, -AT18, -AT23, -AT28, -AT32, -AT35)</f>
        <v>-1.7599999999999998E-2</v>
      </c>
      <c r="AU37" s="48">
        <f t="shared" ref="AU37:AV37" si="49">SUM( -AU5, -AU12, -AU18, -AU23, -AU28, -AU32, -AU35)</f>
        <v>-1.4400000000000001E-2</v>
      </c>
      <c r="AV37" s="48">
        <f>SUM( -AV5, -AV12, -AV18, -AV23, -AV28, -AV32, -AV35)</f>
        <v>-1.4200000000000001E-2</v>
      </c>
      <c r="AW37" s="48">
        <f>SUM( -AW5, -AW12, -AW18, -AW23, -AW28, -AW32, -AW35)</f>
        <v>0</v>
      </c>
      <c r="AX37" s="48">
        <f>SUM( -AX5, -AX12, -AX18, -AX23, -AX28, -AX32, -AX35)</f>
        <v>0</v>
      </c>
      <c r="AY37" s="48">
        <f>SUM( -AY5, -AY12, -AY18, -AY23, -AY28, -AY32, -AY35)</f>
        <v>8.8999999999999982E-3</v>
      </c>
      <c r="AZ37" s="48">
        <f>SUM( -AZ5, -AZ12, -AZ18, -AZ23, -AZ28, -AZ32, -AZ35)</f>
        <v>2.23E-2</v>
      </c>
      <c r="BA37" s="48">
        <f>SUM( -BA5, -BA12, -BA18, -BA23, -BA28, -BA32, -BA35)</f>
        <v>-3.7600000000000001E-2</v>
      </c>
      <c r="BB37" s="48">
        <f t="shared" ref="BB37:BI37" si="50">SUM( -BB5, -BB12, -BB18, -BB23, -BB28, -BB32, -BB35)</f>
        <v>3.2999999999999995E-3</v>
      </c>
      <c r="BC37" s="48">
        <f t="shared" si="50"/>
        <v>0</v>
      </c>
      <c r="BD37" s="48">
        <f t="shared" si="50"/>
        <v>0</v>
      </c>
      <c r="BE37" s="48">
        <f t="shared" si="50"/>
        <v>0</v>
      </c>
      <c r="BF37" s="48">
        <f t="shared" si="50"/>
        <v>0</v>
      </c>
      <c r="BG37" s="48">
        <f t="shared" si="50"/>
        <v>0</v>
      </c>
      <c r="BH37" s="48">
        <f t="shared" si="50"/>
        <v>0</v>
      </c>
      <c r="BI37" s="48">
        <f t="shared" si="50"/>
        <v>0</v>
      </c>
      <c r="BJ37" s="49">
        <f t="shared" si="0"/>
        <v>-9.6300000000000024E-2</v>
      </c>
      <c r="BK37" s="49">
        <f t="shared" si="1"/>
        <v>-2.874193548387098E-3</v>
      </c>
      <c r="BL37" s="49">
        <f t="shared" si="2"/>
        <v>8.1900000000000001E-2</v>
      </c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1">SUM( -BV5, -BV12, -BV18, -BV23, -BV28, -BV32, -BV35)</f>
        <v>0</v>
      </c>
      <c r="BW37" s="48">
        <f t="shared" si="51"/>
        <v>0</v>
      </c>
      <c r="BX37" s="48">
        <f t="shared" si="51"/>
        <v>0</v>
      </c>
      <c r="BY37" s="48">
        <f t="shared" si="51"/>
        <v>0</v>
      </c>
      <c r="BZ37" s="48">
        <f t="shared" si="51"/>
        <v>0</v>
      </c>
      <c r="CA37" s="48">
        <f t="shared" si="51"/>
        <v>0</v>
      </c>
      <c r="CB37" s="48">
        <f t="shared" si="51"/>
        <v>0</v>
      </c>
      <c r="CC37" s="48">
        <f t="shared" si="51"/>
        <v>0</v>
      </c>
      <c r="CD37" s="48">
        <f>SUM( -CD5, -CD12, -CD18, -CD23, -CD28, -CD32, -CD35)</f>
        <v>0</v>
      </c>
      <c r="CE37" s="48">
        <f t="shared" ref="CE37" si="52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3">SUM( -CK5, -CK12, -CK18, -CK23, -CK28, -CK32, -CK35)</f>
        <v>0</v>
      </c>
      <c r="CL37" s="48">
        <f t="shared" si="53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4">SUM( -CR5, -CR12, -CR18, -CR23, -CR28, -CR32, -CR35)</f>
        <v>0</v>
      </c>
      <c r="CS37" s="48">
        <f t="shared" si="54"/>
        <v>0</v>
      </c>
      <c r="CT37" s="48">
        <f t="shared" si="54"/>
        <v>0</v>
      </c>
      <c r="CU37" s="48">
        <f t="shared" si="54"/>
        <v>0</v>
      </c>
      <c r="CV37" s="48">
        <f t="shared" si="54"/>
        <v>0</v>
      </c>
      <c r="CW37" s="48">
        <f t="shared" si="54"/>
        <v>0</v>
      </c>
      <c r="CX37" s="48">
        <f t="shared" si="54"/>
        <v>0</v>
      </c>
      <c r="CY37" s="48">
        <f t="shared" si="54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AC38" s="50" t="s">
        <v>0</v>
      </c>
      <c r="AD38" s="50"/>
      <c r="AE38" s="50" t="s">
        <v>1</v>
      </c>
      <c r="AF38" s="50" t="s">
        <v>2</v>
      </c>
      <c r="AG38" s="50" t="s">
        <v>3</v>
      </c>
      <c r="AH38" s="50" t="s">
        <v>4</v>
      </c>
      <c r="AI38" s="51"/>
      <c r="AJ38" s="51"/>
      <c r="AK38" s="50" t="s">
        <v>7</v>
      </c>
      <c r="AL38" s="50" t="s">
        <v>8</v>
      </c>
      <c r="AM38" s="50" t="s">
        <v>9</v>
      </c>
      <c r="AN38" s="50" t="s">
        <v>10</v>
      </c>
      <c r="AO38" s="50" t="s">
        <v>11</v>
      </c>
      <c r="AP38" s="51"/>
      <c r="AQ38" s="51"/>
      <c r="AR38" s="50" t="s">
        <v>14</v>
      </c>
      <c r="AS38" s="50" t="s">
        <v>15</v>
      </c>
      <c r="AT38" s="50" t="s">
        <v>16</v>
      </c>
      <c r="AU38" s="50" t="s">
        <v>17</v>
      </c>
      <c r="AV38" s="50" t="s">
        <v>18</v>
      </c>
      <c r="AW38" s="51"/>
      <c r="AX38" s="51"/>
      <c r="AY38" s="50" t="s">
        <v>21</v>
      </c>
      <c r="AZ38" s="50" t="s">
        <v>22</v>
      </c>
      <c r="BA38" s="50" t="s">
        <v>23</v>
      </c>
      <c r="BB38" s="50" t="s">
        <v>24</v>
      </c>
      <c r="BC38" s="50" t="s">
        <v>25</v>
      </c>
      <c r="BD38" s="51"/>
      <c r="BE38" s="51"/>
      <c r="BF38" s="50" t="s">
        <v>28</v>
      </c>
      <c r="BG38" s="50" t="s">
        <v>29</v>
      </c>
      <c r="BH38" s="50" t="s">
        <v>30</v>
      </c>
      <c r="BI38" s="50" t="s">
        <v>31</v>
      </c>
      <c r="BJ38" s="51"/>
      <c r="BK38" s="51"/>
      <c r="BL38" s="52" t="s">
        <v>0</v>
      </c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AD39" t="s">
        <v>62</v>
      </c>
      <c r="AE39" s="7"/>
      <c r="AF39" s="49">
        <v>8.1900000000000001E-2</v>
      </c>
      <c r="AG39" s="49">
        <v>0.13439999999999999</v>
      </c>
      <c r="AH39" s="42">
        <v>0.12280000000000001</v>
      </c>
      <c r="AI39" s="16" t="s">
        <v>62</v>
      </c>
      <c r="AJ39" s="16"/>
      <c r="AK39" s="42">
        <v>0.1389</v>
      </c>
      <c r="AL39" s="42">
        <v>0.16520000000000001</v>
      </c>
      <c r="AM39" s="42">
        <v>0.1542</v>
      </c>
      <c r="AN39" s="42">
        <v>0.15790000000000001</v>
      </c>
      <c r="AO39" s="42">
        <v>0.12509999999999999</v>
      </c>
      <c r="AP39" s="16" t="s">
        <v>62</v>
      </c>
      <c r="AQ39" s="16"/>
      <c r="AR39" s="42">
        <v>0.11559999999999999</v>
      </c>
      <c r="AS39" s="42">
        <v>0.1411</v>
      </c>
      <c r="AT39" s="42">
        <v>0.16170000000000001</v>
      </c>
      <c r="AU39" s="42">
        <v>0.14530000000000001</v>
      </c>
      <c r="AV39" s="42">
        <v>0.17399999999999999</v>
      </c>
      <c r="AW39" s="16"/>
      <c r="AX39" s="16"/>
      <c r="AY39" s="42">
        <v>0.15790000000000001</v>
      </c>
      <c r="AZ39" s="42">
        <v>0.12379999999999999</v>
      </c>
      <c r="BA39" s="23">
        <v>0.17319999999999999</v>
      </c>
      <c r="BB39" s="16" t="s">
        <v>62</v>
      </c>
      <c r="BC39" s="16"/>
      <c r="BD39" s="16"/>
      <c r="BE39" s="16"/>
      <c r="BF39" s="16" t="s">
        <v>62</v>
      </c>
      <c r="BG39" s="16"/>
      <c r="BH39" s="16"/>
      <c r="BI39" s="16"/>
      <c r="BJ39" s="3" t="s">
        <v>32</v>
      </c>
      <c r="BK39" s="3" t="s">
        <v>33</v>
      </c>
      <c r="BL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AE40" s="7" t="s">
        <v>62</v>
      </c>
      <c r="AF40" s="42">
        <v>6.83E-2</v>
      </c>
      <c r="AG40" s="42">
        <v>8.9800000000000005E-2</v>
      </c>
      <c r="AH40" s="32">
        <v>5.9700000000000003E-2</v>
      </c>
      <c r="AI40" s="7"/>
      <c r="AJ40" s="7" t="s">
        <v>62</v>
      </c>
      <c r="AK40" s="32">
        <v>6.6400000000000001E-2</v>
      </c>
      <c r="AL40" s="32">
        <v>7.2599999999999998E-2</v>
      </c>
      <c r="AM40" s="32">
        <v>6.1800000000000001E-2</v>
      </c>
      <c r="AN40" s="32">
        <v>0.1007</v>
      </c>
      <c r="AO40" s="32">
        <v>0.1192</v>
      </c>
      <c r="AP40" s="7"/>
      <c r="AQ40" s="7" t="s">
        <v>62</v>
      </c>
      <c r="AR40" s="32">
        <v>9.7699999999999995E-2</v>
      </c>
      <c r="AS40" s="32">
        <v>0.11650000000000001</v>
      </c>
      <c r="AT40" s="32">
        <v>9.9099999999999994E-2</v>
      </c>
      <c r="AU40" s="32">
        <v>0.12559999999999999</v>
      </c>
      <c r="AV40" s="32">
        <v>0.11849999999999999</v>
      </c>
      <c r="AW40" s="7"/>
      <c r="AX40" s="7" t="s">
        <v>62</v>
      </c>
      <c r="AY40" s="32">
        <v>0.1195</v>
      </c>
      <c r="AZ40" s="23">
        <v>0.12130000000000001</v>
      </c>
      <c r="BA40" s="42">
        <v>0.1081</v>
      </c>
      <c r="BB40" s="7" t="s">
        <v>62</v>
      </c>
      <c r="BC40" s="7"/>
      <c r="BD40" s="7"/>
      <c r="BE40" s="7" t="s">
        <v>62</v>
      </c>
      <c r="BF40" s="7"/>
      <c r="BG40" s="7" t="s">
        <v>62</v>
      </c>
      <c r="BH40" s="7"/>
      <c r="BI40" s="7" t="s">
        <v>62</v>
      </c>
      <c r="BJ40" s="53">
        <f>MIN(BJ2:BJ8,BJ10:BJ15,BJ17:BJ21,BJ23:BJ26,BJ28:BJ30,BJ32:BJ33,BJ35)</f>
        <v>-1.7399999999999999E-2</v>
      </c>
      <c r="BK40" s="53">
        <f>AVERAGE(BK2:BK8,BK10:BK15,BK17:BK21,BK23:BK26,BK28:BK30,BK32:BK33,BK35)</f>
        <v>4.602941176470588E-4</v>
      </c>
      <c r="BL40" s="53">
        <f>MAX(BL2:BL8,BL10:BL15,BL17:BL21,BL23:BL26,BL28:BL30,BL32:BL33,BL35)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AC41" t="s">
        <v>62</v>
      </c>
      <c r="AD41" t="s">
        <v>62</v>
      </c>
      <c r="AE41" s="54"/>
      <c r="AF41" s="8">
        <v>3.9199999999999999E-2</v>
      </c>
      <c r="AG41" s="8">
        <v>1.9E-3</v>
      </c>
      <c r="AH41" s="49">
        <v>3.8100000000000002E-2</v>
      </c>
      <c r="AI41" s="7"/>
      <c r="AK41" s="36">
        <v>-1.2500000000000001E-2</v>
      </c>
      <c r="AL41" s="49">
        <v>-7.7000000000000002E-3</v>
      </c>
      <c r="AM41" s="36">
        <v>8.9999999999999998E-4</v>
      </c>
      <c r="AN41" s="36">
        <v>1.3299999999999999E-2</v>
      </c>
      <c r="AO41" s="36">
        <v>6.5100000000000005E-2</v>
      </c>
      <c r="AP41" s="7"/>
      <c r="AR41" s="36">
        <v>4.5999999999999999E-2</v>
      </c>
      <c r="AS41" s="36">
        <v>5.2699999999999997E-2</v>
      </c>
      <c r="AT41" s="23">
        <v>4.3999999999999997E-2</v>
      </c>
      <c r="AU41" s="23">
        <v>0.1077</v>
      </c>
      <c r="AV41" s="23">
        <v>6.2399999999999997E-2</v>
      </c>
      <c r="AW41" s="7"/>
      <c r="AY41" s="23">
        <v>7.8E-2</v>
      </c>
      <c r="AZ41" s="32">
        <v>7.7600000000000002E-2</v>
      </c>
      <c r="BA41" s="32">
        <v>7.85E-2</v>
      </c>
      <c r="BC41" s="7"/>
      <c r="BD41" s="7"/>
      <c r="BF41" s="7"/>
      <c r="BH41" s="7"/>
      <c r="BI41" s="54"/>
      <c r="BJ41" s="49" t="s">
        <v>52</v>
      </c>
      <c r="BK41" s="56" t="s">
        <v>73</v>
      </c>
      <c r="BL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AC42" t="s">
        <v>62</v>
      </c>
      <c r="AE42" s="7" t="s">
        <v>62</v>
      </c>
      <c r="AF42" s="32">
        <v>-2.5999999999999999E-2</v>
      </c>
      <c r="AG42" s="36">
        <v>-2.8500000000000001E-2</v>
      </c>
      <c r="AH42" s="36">
        <v>-6.0000000000000001E-3</v>
      </c>
      <c r="AI42" s="7"/>
      <c r="AJ42" s="7" t="s">
        <v>62</v>
      </c>
      <c r="AK42" s="49">
        <v>-1.46E-2</v>
      </c>
      <c r="AL42" s="36">
        <v>-3.3599999999999998E-2</v>
      </c>
      <c r="AM42" s="49">
        <v>-1.0200000000000001E-2</v>
      </c>
      <c r="AN42" s="49">
        <v>-1.2500000000000001E-2</v>
      </c>
      <c r="AO42" s="23">
        <v>-1.6500000000000001E-2</v>
      </c>
      <c r="AP42" s="7"/>
      <c r="AQ42" s="7" t="s">
        <v>62</v>
      </c>
      <c r="AR42" s="23">
        <v>6.9999999999999999E-4</v>
      </c>
      <c r="AS42" s="23">
        <v>1.5900000000000001E-2</v>
      </c>
      <c r="AT42" s="36">
        <v>2.3400000000000001E-2</v>
      </c>
      <c r="AU42" s="36">
        <v>3.0999999999999999E-3</v>
      </c>
      <c r="AV42" s="36">
        <v>2.9999999999999997E-4</v>
      </c>
      <c r="AW42" s="7"/>
      <c r="AX42" s="7" t="s">
        <v>62</v>
      </c>
      <c r="AY42" s="36">
        <v>-8.3999999999999995E-3</v>
      </c>
      <c r="AZ42" s="36">
        <v>2.3E-3</v>
      </c>
      <c r="BA42" s="36">
        <v>2.8199999999999999E-2</v>
      </c>
      <c r="BB42" s="7" t="s">
        <v>62</v>
      </c>
      <c r="BC42" s="7"/>
      <c r="BD42" s="7"/>
      <c r="BE42" s="7" t="s">
        <v>62</v>
      </c>
      <c r="BF42" s="7"/>
      <c r="BG42" s="7" t="s">
        <v>62</v>
      </c>
      <c r="BH42" s="7"/>
      <c r="BI42" s="7" t="s">
        <v>62</v>
      </c>
      <c r="BJ42" s="56" t="s">
        <v>85</v>
      </c>
      <c r="BK42" s="56" t="s">
        <v>74</v>
      </c>
      <c r="BL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AC43" t="s">
        <v>62</v>
      </c>
      <c r="AE43" s="54" t="s">
        <v>62</v>
      </c>
      <c r="AF43" s="94">
        <v>-3.1199999999999999E-2</v>
      </c>
      <c r="AG43" s="32">
        <v>-3.9199999999999999E-2</v>
      </c>
      <c r="AH43" s="8">
        <v>-2.98E-2</v>
      </c>
      <c r="AI43" s="7"/>
      <c r="AJ43" t="s">
        <v>62</v>
      </c>
      <c r="AK43" s="23">
        <v>-3.4700000000000002E-2</v>
      </c>
      <c r="AL43" s="8">
        <v>-4.3799999999999999E-2</v>
      </c>
      <c r="AM43" s="17">
        <v>-2.1399999999999999E-2</v>
      </c>
      <c r="AN43" s="17">
        <v>-2.93E-2</v>
      </c>
      <c r="AO43" s="49">
        <v>-3.5499999999999997E-2</v>
      </c>
      <c r="AP43" s="7"/>
      <c r="AQ43" t="s">
        <v>62</v>
      </c>
      <c r="AR43" s="49">
        <v>-1.6500000000000001E-2</v>
      </c>
      <c r="AS43" s="49">
        <v>-3.9800000000000002E-2</v>
      </c>
      <c r="AT43" s="8">
        <v>-4.9099999999999998E-2</v>
      </c>
      <c r="AU43" s="8">
        <v>-5.1900000000000002E-2</v>
      </c>
      <c r="AV43" s="8">
        <v>-2.93E-2</v>
      </c>
      <c r="AW43" s="7"/>
      <c r="AX43" t="s">
        <v>62</v>
      </c>
      <c r="AY43" s="8">
        <v>-2.6200000000000001E-2</v>
      </c>
      <c r="AZ43" s="8">
        <v>-2.46E-2</v>
      </c>
      <c r="BA43" s="8">
        <v>-4.5199999999999997E-2</v>
      </c>
      <c r="BB43" t="s">
        <v>62</v>
      </c>
      <c r="BC43" s="7"/>
      <c r="BD43" s="7"/>
      <c r="BE43" t="s">
        <v>62</v>
      </c>
      <c r="BF43" s="7"/>
      <c r="BG43" t="s">
        <v>62</v>
      </c>
      <c r="BH43" s="7"/>
      <c r="BI43" s="54" t="s">
        <v>62</v>
      </c>
      <c r="BJ43" s="3" t="s">
        <v>32</v>
      </c>
      <c r="BK43" s="3" t="s">
        <v>33</v>
      </c>
      <c r="BL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AC44" t="s">
        <v>62</v>
      </c>
      <c r="AE44" s="7"/>
      <c r="AF44" s="36">
        <v>-3.7600000000000001E-2</v>
      </c>
      <c r="AG44" s="17">
        <v>-4.2500000000000003E-2</v>
      </c>
      <c r="AH44" s="23">
        <v>-3.9800000000000002E-2</v>
      </c>
      <c r="AI44" s="7"/>
      <c r="AJ44" s="7"/>
      <c r="AK44" s="17">
        <v>-3.85E-2</v>
      </c>
      <c r="AL44" s="94">
        <v>-4.6699999999999998E-2</v>
      </c>
      <c r="AM44" s="94">
        <v>-3.6400000000000002E-2</v>
      </c>
      <c r="AN44" s="23">
        <v>-6.2600000000000003E-2</v>
      </c>
      <c r="AO44" s="17">
        <v>-6.6900000000000001E-2</v>
      </c>
      <c r="AP44" s="7"/>
      <c r="AQ44" s="7"/>
      <c r="AR44" s="17">
        <v>-6.7699999999999996E-2</v>
      </c>
      <c r="AS44" s="8">
        <v>-6.6600000000000006E-2</v>
      </c>
      <c r="AT44" s="49">
        <v>-5.74E-2</v>
      </c>
      <c r="AU44" s="49">
        <v>-7.1800000000000003E-2</v>
      </c>
      <c r="AV44" s="17">
        <v>-8.0600000000000005E-2</v>
      </c>
      <c r="AW44" s="7"/>
      <c r="AX44" s="7"/>
      <c r="AY44" s="17">
        <v>-7.3700000000000002E-2</v>
      </c>
      <c r="AZ44" s="49">
        <v>-5.4800000000000001E-2</v>
      </c>
      <c r="BA44" s="17">
        <v>-7.7799999999999994E-2</v>
      </c>
      <c r="BB44" s="7"/>
      <c r="BC44" s="7"/>
      <c r="BD44" s="7"/>
      <c r="BE44" s="7"/>
      <c r="BF44" s="7"/>
      <c r="BG44" s="7"/>
      <c r="BH44" s="7"/>
      <c r="BI44" s="7"/>
      <c r="BJ44" s="53">
        <f>MIN(BJ9,BJ16,BJ22,BJ27,BJ31,BJ34,BJ36,BJ37)</f>
        <v>-9.6300000000000024E-2</v>
      </c>
      <c r="BK44" s="53">
        <f>AVERAGE(BK9,BK16,BK22,BK27,BK31,BK34,BK36,BK37)</f>
        <v>0</v>
      </c>
      <c r="BL44" s="53">
        <f>MAX(BL9,BL16,BL22,BL27,BL31,BL34,BL36,BL37)</f>
        <v>9.8900000000000002E-2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AC45" t="s">
        <v>62</v>
      </c>
      <c r="AE45" s="7"/>
      <c r="AF45" s="17">
        <v>-4.19E-2</v>
      </c>
      <c r="AG45" s="94">
        <v>-4.5600000000000002E-2</v>
      </c>
      <c r="AH45" s="17">
        <v>-6.9500000000000006E-2</v>
      </c>
      <c r="AI45" s="7"/>
      <c r="AJ45" s="7"/>
      <c r="AK45" s="94">
        <v>-4.6699999999999998E-2</v>
      </c>
      <c r="AL45" s="17">
        <v>-4.6899999999999997E-2</v>
      </c>
      <c r="AM45" s="23">
        <v>-5.8500000000000003E-2</v>
      </c>
      <c r="AN45" s="8">
        <v>-6.8900000000000003E-2</v>
      </c>
      <c r="AO45" s="8">
        <v>-8.0799999999999997E-2</v>
      </c>
      <c r="AP45" s="7"/>
      <c r="AQ45" s="7"/>
      <c r="AR45" s="8">
        <v>-8.4099999999999994E-2</v>
      </c>
      <c r="AS45" s="17">
        <v>-8.9200000000000002E-2</v>
      </c>
      <c r="AT45" s="17">
        <v>-8.4900000000000003E-2</v>
      </c>
      <c r="AU45" s="17">
        <v>-8.7999999999999995E-2</v>
      </c>
      <c r="AV45" s="49">
        <v>-8.5999999999999993E-2</v>
      </c>
      <c r="AW45" s="7"/>
      <c r="AX45" s="7"/>
      <c r="AY45" s="49">
        <v>-7.7100000000000002E-2</v>
      </c>
      <c r="AZ45" s="17">
        <v>-7.4200000000000002E-2</v>
      </c>
      <c r="BA45" s="49">
        <v>-9.2399999999999996E-2</v>
      </c>
      <c r="BB45" s="7"/>
      <c r="BC45" s="7"/>
      <c r="BD45" s="7"/>
      <c r="BE45" s="7"/>
      <c r="BF45" s="7"/>
      <c r="BG45" s="7"/>
      <c r="BH45" s="7"/>
      <c r="BI45" s="7"/>
      <c r="BJ45" s="49" t="s">
        <v>72</v>
      </c>
      <c r="BK45" s="56" t="s">
        <v>75</v>
      </c>
      <c r="BL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AD46" t="s">
        <v>62</v>
      </c>
      <c r="AE46" s="7" t="s">
        <v>62</v>
      </c>
      <c r="AF46" s="23">
        <v>-5.2699999999999997E-2</v>
      </c>
      <c r="AG46" s="23">
        <v>-7.0300000000000001E-2</v>
      </c>
      <c r="AH46" s="94">
        <v>-7.5499999999999998E-2</v>
      </c>
      <c r="AI46" s="11"/>
      <c r="AJ46" s="11" t="s">
        <v>62</v>
      </c>
      <c r="AK46" s="8">
        <v>-5.8299999999999998E-2</v>
      </c>
      <c r="AL46" s="23">
        <v>-5.91E-2</v>
      </c>
      <c r="AM46" s="8">
        <v>-9.0399999999999994E-2</v>
      </c>
      <c r="AN46" s="94">
        <v>-9.8599999999999993E-2</v>
      </c>
      <c r="AO46" s="94">
        <v>-0.10970000000000001</v>
      </c>
      <c r="AP46" s="11"/>
      <c r="AQ46" s="7" t="s">
        <v>62</v>
      </c>
      <c r="AR46" s="94">
        <v>-9.1700000000000004E-2</v>
      </c>
      <c r="AS46" s="94">
        <v>-0.13059999999999999</v>
      </c>
      <c r="AT46" s="94">
        <v>-0.1368</v>
      </c>
      <c r="AU46" s="94">
        <v>-0.17</v>
      </c>
      <c r="AV46" s="94">
        <v>-0.1593</v>
      </c>
      <c r="AW46" s="7"/>
      <c r="AX46" s="7" t="s">
        <v>62</v>
      </c>
      <c r="AY46" s="94">
        <v>-0.17</v>
      </c>
      <c r="AZ46" s="94">
        <v>-0.1714</v>
      </c>
      <c r="BA46" s="94">
        <v>-0.1726</v>
      </c>
      <c r="BB46" s="11" t="s">
        <v>62</v>
      </c>
      <c r="BC46" s="11"/>
      <c r="BD46" s="7"/>
      <c r="BE46" s="11" t="s">
        <v>62</v>
      </c>
      <c r="BF46" s="11"/>
      <c r="BG46" s="7" t="s">
        <v>62</v>
      </c>
      <c r="BH46" s="11"/>
      <c r="BI46" s="7" t="s">
        <v>62</v>
      </c>
      <c r="BJ46" s="64" t="s">
        <v>86</v>
      </c>
      <c r="BK46" s="64" t="s">
        <v>76</v>
      </c>
      <c r="BL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5" customFormat="1" ht="15.75" thickBot="1" x14ac:dyDescent="0.3">
      <c r="A48" s="65"/>
      <c r="B48" s="66">
        <v>43101</v>
      </c>
      <c r="C48" s="68"/>
      <c r="D48" s="251"/>
      <c r="E48" s="66">
        <v>43102</v>
      </c>
      <c r="F48" s="252"/>
      <c r="G48" s="251"/>
      <c r="H48" s="66">
        <v>43103</v>
      </c>
      <c r="I48" s="253"/>
      <c r="J48" s="251"/>
      <c r="K48" s="66">
        <v>43104</v>
      </c>
      <c r="L48" s="254" t="s">
        <v>77</v>
      </c>
      <c r="M48" s="255"/>
      <c r="N48" s="71">
        <v>43107</v>
      </c>
      <c r="O48" s="256"/>
      <c r="P48" s="255"/>
      <c r="Q48" s="71">
        <v>43108</v>
      </c>
      <c r="R48" s="257"/>
      <c r="S48" s="255"/>
      <c r="T48" s="71">
        <v>43109</v>
      </c>
      <c r="U48" s="257"/>
      <c r="V48" s="255"/>
      <c r="W48" s="71">
        <v>43110</v>
      </c>
      <c r="X48" s="257"/>
      <c r="Y48" s="255"/>
      <c r="Z48" s="71">
        <v>43111</v>
      </c>
      <c r="AA48" s="257"/>
      <c r="AB48" s="258"/>
      <c r="AC48" s="76">
        <v>43114</v>
      </c>
      <c r="AD48" s="259"/>
      <c r="AE48" s="258"/>
      <c r="AF48" s="76">
        <v>43115</v>
      </c>
      <c r="AG48" s="259"/>
      <c r="AH48" s="258"/>
      <c r="AI48" s="76">
        <v>43116</v>
      </c>
      <c r="AJ48" s="259"/>
      <c r="AK48" s="258"/>
      <c r="AL48" s="76">
        <v>43117</v>
      </c>
      <c r="AM48" s="259"/>
      <c r="AN48" s="258"/>
      <c r="AO48" s="76">
        <v>43118</v>
      </c>
      <c r="AP48" s="259"/>
      <c r="AQ48" s="279"/>
      <c r="AR48" s="79">
        <v>43121</v>
      </c>
      <c r="AS48" s="280"/>
      <c r="AT48" s="279"/>
      <c r="AU48" s="79">
        <v>43122</v>
      </c>
      <c r="AV48" s="280"/>
      <c r="AW48" s="279"/>
      <c r="AX48" s="79">
        <v>43123</v>
      </c>
      <c r="AY48" s="280"/>
      <c r="AZ48" s="276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s="275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8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127" t="s">
        <v>78</v>
      </c>
      <c r="AU49" s="57" t="s">
        <v>79</v>
      </c>
      <c r="AV49" s="128" t="s">
        <v>80</v>
      </c>
      <c r="AW49" s="127" t="s">
        <v>78</v>
      </c>
      <c r="AX49" s="57" t="s">
        <v>79</v>
      </c>
      <c r="AY49" s="128" t="s">
        <v>80</v>
      </c>
      <c r="AZ49" s="269" t="s">
        <v>78</v>
      </c>
      <c r="BA49" s="57" t="s">
        <v>79</v>
      </c>
      <c r="BB49" s="57" t="s">
        <v>80</v>
      </c>
      <c r="BC49" s="57" t="s">
        <v>78</v>
      </c>
      <c r="BD49" s="57" t="s">
        <v>79</v>
      </c>
      <c r="BE49" s="57" t="s">
        <v>80</v>
      </c>
      <c r="BF49" s="57" t="s">
        <v>78</v>
      </c>
      <c r="BG49" s="57" t="s">
        <v>79</v>
      </c>
      <c r="BH49" s="57" t="s">
        <v>80</v>
      </c>
      <c r="BI49" s="57" t="s">
        <v>78</v>
      </c>
      <c r="BJ49" s="57" t="s">
        <v>79</v>
      </c>
      <c r="BK49" s="57" t="s">
        <v>80</v>
      </c>
      <c r="BL49" s="57" t="s">
        <v>78</v>
      </c>
      <c r="BM49" s="57" t="s">
        <v>79</v>
      </c>
      <c r="BN49" s="57" t="s">
        <v>80</v>
      </c>
      <c r="BO49" s="57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29" t="s">
        <v>81</v>
      </c>
      <c r="AU50" s="56" t="s">
        <v>82</v>
      </c>
      <c r="AV50" s="130" t="s">
        <v>83</v>
      </c>
      <c r="AW50" s="129" t="s">
        <v>81</v>
      </c>
      <c r="AX50" s="56" t="s">
        <v>82</v>
      </c>
      <c r="AY50" s="130" t="s">
        <v>83</v>
      </c>
      <c r="AZ50" s="10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31">
        <v>0.1419</v>
      </c>
      <c r="AU51" s="42">
        <v>0.14549999999999999</v>
      </c>
      <c r="AV51" s="92">
        <v>0.12379999999999999</v>
      </c>
      <c r="AW51" s="131">
        <v>0.13289999999999999</v>
      </c>
      <c r="AX51" s="23">
        <v>0.1588</v>
      </c>
      <c r="AY51" s="89">
        <v>0.17319999999999999</v>
      </c>
      <c r="AZ51" s="114">
        <v>0.1749</v>
      </c>
      <c r="BA51" s="23">
        <v>0.1638</v>
      </c>
      <c r="BB51" s="23"/>
      <c r="BC51" s="23"/>
      <c r="BD51" s="23"/>
      <c r="BE51" s="23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37">
        <v>9.6500000000000002E-2</v>
      </c>
      <c r="AU52" s="32">
        <v>9.5200000000000007E-2</v>
      </c>
      <c r="AV52" s="89">
        <v>0.12130000000000001</v>
      </c>
      <c r="AW52" s="136">
        <v>0.1188</v>
      </c>
      <c r="AX52" s="42">
        <v>0.1303</v>
      </c>
      <c r="AY52" s="92">
        <v>0.1081</v>
      </c>
      <c r="AZ52" s="108">
        <v>0.1089</v>
      </c>
      <c r="BA52" s="42">
        <v>0.1154</v>
      </c>
      <c r="BB52" s="42"/>
      <c r="BC52" s="42"/>
      <c r="BD52" s="42"/>
      <c r="BE52" s="42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36">
        <v>7.3700000000000002E-2</v>
      </c>
      <c r="AU53" s="23">
        <v>9.0399999999999994E-2</v>
      </c>
      <c r="AV53" s="93">
        <v>7.7600000000000002E-2</v>
      </c>
      <c r="AW53" s="137">
        <v>8.4699999999999998E-2</v>
      </c>
      <c r="AX53" s="32">
        <v>7.7899999999999997E-2</v>
      </c>
      <c r="AY53" s="93">
        <v>7.85E-2</v>
      </c>
      <c r="AZ53" s="112">
        <v>4.4400000000000002E-2</v>
      </c>
      <c r="BA53" s="32">
        <v>5.0900000000000001E-2</v>
      </c>
      <c r="BB53" s="32"/>
      <c r="BC53" s="32"/>
      <c r="BD53" s="32"/>
      <c r="BE53" s="32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39">
        <v>-1.1299999999999999E-2</v>
      </c>
      <c r="AU54" s="36">
        <v>-1.4800000000000001E-2</v>
      </c>
      <c r="AV54" s="91">
        <v>2.3E-3</v>
      </c>
      <c r="AW54" s="139">
        <v>3.9899999999999998E-2</v>
      </c>
      <c r="AX54" s="36">
        <v>3.4099999999999998E-2</v>
      </c>
      <c r="AY54" s="91">
        <v>2.8199999999999999E-2</v>
      </c>
      <c r="AZ54" s="113">
        <v>2.7900000000000001E-2</v>
      </c>
      <c r="BA54" s="36">
        <v>2.7699999999999999E-2</v>
      </c>
      <c r="BB54" s="36"/>
      <c r="BC54" s="36"/>
      <c r="BD54" s="36"/>
      <c r="BE54" s="36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35">
        <v>-1.6199999999999999E-2</v>
      </c>
      <c r="AU55" s="8">
        <v>-2.1700000000000001E-2</v>
      </c>
      <c r="AV55" s="90">
        <v>-2.46E-2</v>
      </c>
      <c r="AW55" s="135">
        <v>-3.2500000000000001E-2</v>
      </c>
      <c r="AX55" s="8">
        <v>-0.04</v>
      </c>
      <c r="AY55" s="90">
        <v>-4.5199999999999997E-2</v>
      </c>
      <c r="AZ55" s="109">
        <v>-3.4299999999999997E-2</v>
      </c>
      <c r="BA55" s="8">
        <v>-2.86E-2</v>
      </c>
      <c r="BB55" s="8"/>
      <c r="BC55" s="8"/>
      <c r="BD55" s="8"/>
      <c r="BE55" s="8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32">
        <v>-5.0200000000000002E-2</v>
      </c>
      <c r="AU56" s="49">
        <v>-5.79E-2</v>
      </c>
      <c r="AV56" s="87">
        <v>-5.4800000000000001E-2</v>
      </c>
      <c r="AW56" s="133">
        <v>-7.5899999999999995E-2</v>
      </c>
      <c r="AX56" s="17">
        <v>-8.1299999999999997E-2</v>
      </c>
      <c r="AY56" s="138">
        <v>-7.7799999999999994E-2</v>
      </c>
      <c r="AZ56" s="111">
        <v>-7.0699999999999999E-2</v>
      </c>
      <c r="BA56" s="17">
        <v>-8.0500000000000002E-2</v>
      </c>
      <c r="BB56" s="17"/>
      <c r="BC56" s="17"/>
      <c r="BD56" s="17"/>
      <c r="BE56" s="17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33">
        <v>-7.0000000000000007E-2</v>
      </c>
      <c r="AU57" s="17">
        <v>-7.1999999999999995E-2</v>
      </c>
      <c r="AV57" s="138">
        <v>-7.4200000000000002E-2</v>
      </c>
      <c r="AW57" s="132">
        <v>-8.43E-2</v>
      </c>
      <c r="AX57" s="49">
        <v>-9.2799999999999994E-2</v>
      </c>
      <c r="AY57" s="87">
        <v>-9.2399999999999996E-2</v>
      </c>
      <c r="AZ57" s="107">
        <v>-9.0899999999999995E-2</v>
      </c>
      <c r="BA57" s="49">
        <v>-8.9099999999999999E-2</v>
      </c>
      <c r="BB57" s="49"/>
      <c r="BC57" s="49"/>
      <c r="BD57" s="49"/>
      <c r="BE57" s="49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34">
        <v>-0.16439999999999999</v>
      </c>
      <c r="AU58" s="94">
        <v>-0.16470000000000001</v>
      </c>
      <c r="AV58" s="88">
        <v>-0.1714</v>
      </c>
      <c r="AW58" s="134">
        <v>-0.18360000000000001</v>
      </c>
      <c r="AX58" s="94">
        <v>-0.187</v>
      </c>
      <c r="AY58" s="88">
        <v>-0.1726</v>
      </c>
      <c r="AZ58" s="110">
        <v>-0.16020000000000001</v>
      </c>
      <c r="BA58" s="94">
        <v>-0.15959999999999999</v>
      </c>
      <c r="BB58" s="94"/>
      <c r="BC58" s="94"/>
      <c r="BD58" s="94"/>
      <c r="BE58" s="94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85">
        <v>-8.23</v>
      </c>
      <c r="AU59" s="58">
        <v>3.8</v>
      </c>
      <c r="AV59" s="86">
        <v>-1.68</v>
      </c>
      <c r="AW59" s="85">
        <v>10.26</v>
      </c>
      <c r="AX59" s="58">
        <v>4.96</v>
      </c>
      <c r="AY59" s="86">
        <v>-2.62</v>
      </c>
      <c r="AZ59" s="115">
        <v>-6.38</v>
      </c>
      <c r="BA59" s="58">
        <v>0.34</v>
      </c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4">
        <v>3.38</v>
      </c>
      <c r="J60" s="200">
        <v>1.68</v>
      </c>
      <c r="K60" s="172">
        <v>1.79</v>
      </c>
      <c r="L60" s="199">
        <v>6.42</v>
      </c>
      <c r="M60" s="209">
        <v>0.99</v>
      </c>
      <c r="N60" s="204">
        <v>1.88</v>
      </c>
      <c r="O60" s="207">
        <v>2.5499999999999998E-2</v>
      </c>
      <c r="P60" s="214">
        <v>2.18E-2</v>
      </c>
      <c r="Q60" s="205">
        <v>1.78E-2</v>
      </c>
      <c r="R60" s="207">
        <v>1.3100000000000001E-2</v>
      </c>
      <c r="S60" s="217">
        <v>2.69E-2</v>
      </c>
      <c r="T60" s="219">
        <v>0.02</v>
      </c>
      <c r="U60" s="208">
        <v>3.2500000000000001E-2</v>
      </c>
      <c r="V60" s="218">
        <v>2.0199999999999999E-2</v>
      </c>
      <c r="W60" s="243">
        <v>1.67E-2</v>
      </c>
      <c r="X60" s="213">
        <v>2.1100000000000001E-2</v>
      </c>
      <c r="Y60" s="217">
        <v>3.44E-2</v>
      </c>
      <c r="Z60" s="212">
        <v>3.1399999999999997E-2</v>
      </c>
      <c r="AA60" s="213">
        <v>0.03</v>
      </c>
      <c r="AB60" s="218">
        <v>3.4599999999999999E-2</v>
      </c>
      <c r="AC60" s="219">
        <v>1.46E-2</v>
      </c>
      <c r="AD60" s="245">
        <v>6.8999999999999999E-3</v>
      </c>
      <c r="AE60" s="217">
        <v>2.5399999999999999E-2</v>
      </c>
      <c r="AF60" s="218">
        <v>3.6799999999999999E-2</v>
      </c>
      <c r="AG60" s="213">
        <v>1.5599999999999999E-2</v>
      </c>
      <c r="AH60" s="214">
        <v>7.3000000000000001E-3</v>
      </c>
      <c r="AI60" s="247">
        <v>1.7399999999999999E-2</v>
      </c>
      <c r="AJ60" s="213">
        <v>7.7000000000000002E-3</v>
      </c>
      <c r="AK60" s="218">
        <v>3.3599999999999998E-2</v>
      </c>
      <c r="AL60" s="212">
        <v>0.02</v>
      </c>
      <c r="AM60" s="213">
        <v>4.65E-2</v>
      </c>
      <c r="AN60" s="214">
        <v>7.7999999999999996E-3</v>
      </c>
      <c r="AO60" s="246">
        <v>9.5999999999999992E-3</v>
      </c>
      <c r="AP60" s="207">
        <v>2.35E-2</v>
      </c>
      <c r="AQ60" s="278">
        <v>1.3299999999999999E-2</v>
      </c>
      <c r="AR60" s="212">
        <v>1.38E-2</v>
      </c>
      <c r="AS60" s="213">
        <v>7.6E-3</v>
      </c>
      <c r="AT60" s="218">
        <v>2.69E-2</v>
      </c>
      <c r="AU60" s="270">
        <v>1.67E-2</v>
      </c>
      <c r="AV60" s="213">
        <v>3.09E-2</v>
      </c>
      <c r="AW60" s="217">
        <v>3.7600000000000001E-2</v>
      </c>
      <c r="AX60" s="270">
        <v>0.04</v>
      </c>
      <c r="AY60" s="213">
        <v>1.44E-2</v>
      </c>
      <c r="AZ60" s="244">
        <v>1.24E-2</v>
      </c>
      <c r="BA60" s="243">
        <v>6.4999999999999997E-3</v>
      </c>
      <c r="BB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5">
        <v>-3.46</v>
      </c>
      <c r="J61" s="201">
        <v>-2.0499999999999998</v>
      </c>
      <c r="K61" s="173">
        <v>-1.79</v>
      </c>
      <c r="L61" s="176">
        <v>-5.79</v>
      </c>
      <c r="M61" s="210">
        <v>-1.53</v>
      </c>
      <c r="N61" s="205">
        <v>-7.7000000000000002E-3</v>
      </c>
      <c r="O61" s="206">
        <v>-4.2700000000000002E-2</v>
      </c>
      <c r="P61" s="215">
        <v>-1.9900000000000001E-2</v>
      </c>
      <c r="Q61" s="212">
        <v>-1.7000000000000001E-2</v>
      </c>
      <c r="R61" s="213">
        <v>-1.5900000000000001E-2</v>
      </c>
      <c r="S61" s="218">
        <v>-2.8500000000000001E-2</v>
      </c>
      <c r="T61" s="220">
        <v>-1.4800000000000001E-2</v>
      </c>
      <c r="U61" s="223">
        <v>-3.0499999999999999E-2</v>
      </c>
      <c r="V61" s="214">
        <v>-1.8599999999999998E-2</v>
      </c>
      <c r="W61" s="244">
        <v>-2.23E-2</v>
      </c>
      <c r="X61" s="245">
        <v>-4.4299999999999999E-2</v>
      </c>
      <c r="Y61" s="248">
        <v>-1.8100000000000002E-2</v>
      </c>
      <c r="Z61" s="244">
        <v>-1.0999999999999999E-2</v>
      </c>
      <c r="AA61" s="208">
        <v>-3.3000000000000002E-2</v>
      </c>
      <c r="AB61" s="217">
        <v>-3.3500000000000002E-2</v>
      </c>
      <c r="AC61" s="220">
        <v>-1.17E-2</v>
      </c>
      <c r="AD61" s="206">
        <v>-6.1999999999999998E-3</v>
      </c>
      <c r="AE61" s="218">
        <v>-4.2000000000000003E-2</v>
      </c>
      <c r="AF61" s="217">
        <v>-2.12E-2</v>
      </c>
      <c r="AG61" s="206">
        <v>-1.8100000000000002E-2</v>
      </c>
      <c r="AH61" s="242">
        <v>-1.15E-2</v>
      </c>
      <c r="AI61" s="219">
        <v>-4.24E-2</v>
      </c>
      <c r="AJ61" s="206">
        <v>-1.9199999999999998E-2</v>
      </c>
      <c r="AK61" s="217">
        <v>-3.6700000000000003E-2</v>
      </c>
      <c r="AL61" s="244">
        <v>-1.37E-2</v>
      </c>
      <c r="AM61" s="206">
        <v>-4.1599999999999998E-2</v>
      </c>
      <c r="AN61" s="270">
        <v>-1.21E-2</v>
      </c>
      <c r="AO61" s="212">
        <v>-1.34E-2</v>
      </c>
      <c r="AP61" s="213">
        <v>-1.9800000000000002E-2</v>
      </c>
      <c r="AQ61" s="217">
        <v>-9.1000000000000004E-3</v>
      </c>
      <c r="AR61" s="244">
        <v>-1.12E-2</v>
      </c>
      <c r="AS61" s="206">
        <v>-7.3000000000000001E-3</v>
      </c>
      <c r="AT61" s="215">
        <v>-2.3E-2</v>
      </c>
      <c r="AU61" s="218">
        <v>-7.7000000000000002E-3</v>
      </c>
      <c r="AV61" s="207">
        <v>-2.1700000000000001E-2</v>
      </c>
      <c r="AW61" s="218">
        <v>-2.9499999999999998E-2</v>
      </c>
      <c r="AX61" s="218">
        <v>-8.5000000000000006E-3</v>
      </c>
      <c r="AY61" s="207">
        <v>-2.2200000000000001E-2</v>
      </c>
      <c r="AZ61" s="246">
        <v>-3.4099999999999998E-2</v>
      </c>
      <c r="BA61" s="212">
        <v>-1.11E-2</v>
      </c>
      <c r="BS61" t="s">
        <v>62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6">
        <v>5.25</v>
      </c>
      <c r="J62" s="140"/>
      <c r="K62" s="141"/>
      <c r="L62" s="199">
        <v>9.89</v>
      </c>
      <c r="M62" s="140" t="s">
        <v>62</v>
      </c>
      <c r="N62" s="141"/>
      <c r="O62" s="208">
        <v>3.1E-2</v>
      </c>
      <c r="P62" s="140" t="s">
        <v>62</v>
      </c>
      <c r="Q62" s="141"/>
      <c r="R62" s="207">
        <v>2.63E-2</v>
      </c>
      <c r="S62" s="140" t="s">
        <v>62</v>
      </c>
      <c r="T62" s="141" t="s">
        <v>62</v>
      </c>
      <c r="U62" s="225">
        <v>3.4500000000000003E-2</v>
      </c>
      <c r="V62" s="140"/>
      <c r="W62" s="141" t="s">
        <v>62</v>
      </c>
      <c r="X62" s="224">
        <v>3.8899999999999997E-2</v>
      </c>
      <c r="Y62" s="140"/>
      <c r="Z62" s="141"/>
      <c r="AA62" s="225">
        <v>5.1799999999999999E-2</v>
      </c>
      <c r="AB62" s="140"/>
      <c r="AC62" s="141"/>
      <c r="AD62" s="206">
        <v>1.9E-2</v>
      </c>
      <c r="AE62" s="140"/>
      <c r="AF62" s="141" t="s">
        <v>62</v>
      </c>
      <c r="AG62" s="207">
        <v>2.5499999999999998E-2</v>
      </c>
      <c r="AH62" s="140" t="s">
        <v>62</v>
      </c>
      <c r="AI62" s="141" t="s">
        <v>62</v>
      </c>
      <c r="AJ62" s="213">
        <v>2.81E-2</v>
      </c>
      <c r="AK62" s="140"/>
      <c r="AL62" s="141"/>
      <c r="AM62" s="213">
        <v>6.3700000000000007E-2</v>
      </c>
      <c r="AN62" s="140"/>
      <c r="AO62" s="141"/>
      <c r="AP62" s="207">
        <v>2.87E-2</v>
      </c>
      <c r="AQ62" s="140"/>
      <c r="AR62" s="141"/>
      <c r="AS62" s="213">
        <v>1.5599999999999999E-2</v>
      </c>
      <c r="AT62" s="140"/>
      <c r="AU62" s="141"/>
      <c r="AV62" s="213">
        <v>4.3299999999999998E-2</v>
      </c>
      <c r="AW62" s="140"/>
      <c r="AX62" s="141"/>
      <c r="AY62" s="213">
        <v>5.1900000000000002E-2</v>
      </c>
      <c r="AZ62" t="s">
        <v>62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5">
        <v>-3.73</v>
      </c>
      <c r="J63" s="140" t="s">
        <v>62</v>
      </c>
      <c r="K63" s="141"/>
      <c r="L63" s="176">
        <v>-9.6300000000000008</v>
      </c>
      <c r="M63" s="140"/>
      <c r="N63" s="141" t="s">
        <v>62</v>
      </c>
      <c r="O63" s="206">
        <v>-5.2699999999999997E-2</v>
      </c>
      <c r="P63" s="216"/>
      <c r="Q63" s="141" t="s">
        <v>62</v>
      </c>
      <c r="R63" s="213">
        <v>-2.4400000000000002E-2</v>
      </c>
      <c r="S63" s="140" t="s">
        <v>62</v>
      </c>
      <c r="T63" s="141" t="s">
        <v>62</v>
      </c>
      <c r="U63" s="223">
        <v>-4.6600000000000003E-2</v>
      </c>
      <c r="V63" s="140" t="s">
        <v>62</v>
      </c>
      <c r="W63" s="141"/>
      <c r="X63" s="245">
        <v>-6.2199999999999998E-2</v>
      </c>
      <c r="Y63" s="140" t="s">
        <v>62</v>
      </c>
      <c r="Z63" s="141" t="s">
        <v>62</v>
      </c>
      <c r="AA63" s="208">
        <v>-3.7600000000000001E-2</v>
      </c>
      <c r="AB63" s="140" t="s">
        <v>62</v>
      </c>
      <c r="AC63" s="141" t="s">
        <v>62</v>
      </c>
      <c r="AD63" s="224">
        <v>-2.1499999999999998E-2</v>
      </c>
      <c r="AE63" s="140" t="s">
        <v>62</v>
      </c>
      <c r="AF63" s="141" t="s">
        <v>62</v>
      </c>
      <c r="AG63" s="245">
        <v>-3.8899999999999997E-2</v>
      </c>
      <c r="AH63" s="140" t="s">
        <v>62</v>
      </c>
      <c r="AI63" s="141"/>
      <c r="AJ63" s="225">
        <v>-2.93E-2</v>
      </c>
      <c r="AK63" s="140" t="s">
        <v>62</v>
      </c>
      <c r="AL63" s="141" t="s">
        <v>62</v>
      </c>
      <c r="AM63" s="245">
        <v>-3.32E-2</v>
      </c>
      <c r="AN63" s="140" t="s">
        <v>62</v>
      </c>
      <c r="AO63" s="141"/>
      <c r="AP63" s="213">
        <v>-4.53E-2</v>
      </c>
      <c r="AQ63" s="140" t="s">
        <v>62</v>
      </c>
      <c r="AR63" s="141" t="s">
        <v>62</v>
      </c>
      <c r="AS63" s="207">
        <v>-1.61E-2</v>
      </c>
      <c r="AT63" s="140" t="s">
        <v>62</v>
      </c>
      <c r="AU63" s="141" t="s">
        <v>62</v>
      </c>
      <c r="AV63" s="224">
        <v>-4.19E-2</v>
      </c>
      <c r="AW63" s="140" t="s">
        <v>62</v>
      </c>
      <c r="AX63" s="141" t="s">
        <v>62</v>
      </c>
      <c r="AY63" s="206">
        <v>-3.7600000000000001E-2</v>
      </c>
      <c r="BA63" t="s">
        <v>62</v>
      </c>
      <c r="BB63" t="s">
        <v>62</v>
      </c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2"/>
      <c r="D64" s="193"/>
      <c r="E64" s="195">
        <v>138.101</v>
      </c>
      <c r="F64" s="196">
        <v>137.208</v>
      </c>
      <c r="G64" s="197">
        <v>134.999</v>
      </c>
      <c r="H64" s="195">
        <v>135.22</v>
      </c>
      <c r="I64" s="198">
        <v>135.905</v>
      </c>
      <c r="J64" s="197">
        <v>136.429</v>
      </c>
      <c r="K64" s="195">
        <v>0.73470000000000002</v>
      </c>
      <c r="L64" s="196">
        <v>0.7379</v>
      </c>
      <c r="M64" s="197">
        <v>0.73699999999999999</v>
      </c>
      <c r="N64" s="195">
        <v>0.73499999999999999</v>
      </c>
      <c r="O64" s="196">
        <v>1.3298000000000001</v>
      </c>
      <c r="P64" s="197">
        <v>1.5203</v>
      </c>
      <c r="Q64" s="195">
        <v>1.3290999999999999</v>
      </c>
      <c r="R64" s="196">
        <v>1.68746</v>
      </c>
      <c r="S64" s="197">
        <v>1.32321</v>
      </c>
      <c r="T64" s="221">
        <v>0.74121000000000004</v>
      </c>
      <c r="U64" s="196">
        <v>1.32114</v>
      </c>
      <c r="V64" s="197">
        <v>1.3241000000000001</v>
      </c>
      <c r="W64" s="221">
        <v>1.3219000000000001</v>
      </c>
      <c r="X64" s="196">
        <v>0.74380000000000002</v>
      </c>
      <c r="Y64" s="197">
        <v>0.74429999999999996</v>
      </c>
      <c r="Z64" s="195">
        <v>0.74380000000000002</v>
      </c>
      <c r="AA64" s="196">
        <v>0.74129999999999996</v>
      </c>
      <c r="AB64" s="197">
        <v>0.74</v>
      </c>
      <c r="AC64" s="195">
        <v>0.73941000000000001</v>
      </c>
      <c r="AD64" s="196">
        <v>0.73839999999999995</v>
      </c>
      <c r="AE64" s="197">
        <v>0.74039999999999995</v>
      </c>
      <c r="AF64" s="221">
        <v>0.74309999999999998</v>
      </c>
      <c r="AG64" s="261">
        <v>0.74460000000000004</v>
      </c>
      <c r="AH64" s="264">
        <v>0.74639999999999995</v>
      </c>
      <c r="AI64" s="260">
        <v>0.74609999999999999</v>
      </c>
      <c r="AJ64" s="265">
        <v>0.74709999999999999</v>
      </c>
      <c r="AK64" s="271">
        <v>0.74590000000000001</v>
      </c>
      <c r="AL64" s="221">
        <v>0.74670000000000003</v>
      </c>
      <c r="AM64" s="261">
        <v>0.74870000000000003</v>
      </c>
      <c r="AN64" s="264">
        <v>0.74950000000000006</v>
      </c>
      <c r="AO64" s="260">
        <v>0.74870000000000003</v>
      </c>
      <c r="AP64" s="265">
        <v>0.75019999999999998</v>
      </c>
      <c r="AQ64" s="264">
        <v>0.74980000000000002</v>
      </c>
      <c r="AR64" s="260">
        <v>0.75049999999999994</v>
      </c>
      <c r="AS64" s="265">
        <v>0.75</v>
      </c>
      <c r="AT64" s="271">
        <v>0.74809999999999999</v>
      </c>
      <c r="AU64" s="221">
        <v>0.74850000000000005</v>
      </c>
      <c r="AV64" s="261">
        <v>0.74670000000000003</v>
      </c>
      <c r="AW64" s="264">
        <v>0.74870000000000003</v>
      </c>
      <c r="AX64" s="260">
        <v>1.2992999999999999</v>
      </c>
      <c r="AY64" s="265">
        <v>1.3002</v>
      </c>
      <c r="AZ64" s="260">
        <v>1.2977000000000001</v>
      </c>
      <c r="BA64" s="260">
        <v>1.2959000000000001</v>
      </c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4"/>
      <c r="BX64" s="194"/>
      <c r="CA64" s="194"/>
      <c r="CD64" s="194"/>
      <c r="CG64" s="194"/>
      <c r="CJ64" s="194"/>
      <c r="CM64" s="194"/>
      <c r="CP64" s="194"/>
      <c r="CS64" s="194"/>
      <c r="CV64" s="194"/>
      <c r="CY64" s="194"/>
      <c r="DB64" s="194"/>
      <c r="DE64" s="194"/>
      <c r="DH64" s="194"/>
      <c r="DK64" s="194"/>
      <c r="DN64" s="194"/>
      <c r="DQ64" s="194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7" t="s">
        <v>52</v>
      </c>
      <c r="J65" s="154" t="s">
        <v>52</v>
      </c>
      <c r="K65" s="119" t="s">
        <v>60</v>
      </c>
      <c r="L65" s="180" t="s">
        <v>60</v>
      </c>
      <c r="M65" s="144" t="s">
        <v>60</v>
      </c>
      <c r="N65" s="119" t="s">
        <v>60</v>
      </c>
      <c r="O65" s="180" t="s">
        <v>42</v>
      </c>
      <c r="P65" s="144" t="s">
        <v>49</v>
      </c>
      <c r="Q65" s="119" t="s">
        <v>42</v>
      </c>
      <c r="R65" s="180" t="s">
        <v>55</v>
      </c>
      <c r="S65" s="226" t="s">
        <v>42</v>
      </c>
      <c r="T65" s="43" t="s">
        <v>60</v>
      </c>
      <c r="U65" s="149" t="s">
        <v>42</v>
      </c>
      <c r="V65" s="226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80" t="s">
        <v>60</v>
      </c>
      <c r="AB65" s="144" t="s">
        <v>60</v>
      </c>
      <c r="AC65" s="119" t="s">
        <v>60</v>
      </c>
      <c r="AD65" s="180" t="s">
        <v>60</v>
      </c>
      <c r="AE65" s="226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80" t="s">
        <v>60</v>
      </c>
      <c r="AK65" s="226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80" t="s">
        <v>60</v>
      </c>
      <c r="AQ65" s="144" t="s">
        <v>60</v>
      </c>
      <c r="AR65" s="119" t="s">
        <v>60</v>
      </c>
      <c r="AS65" s="180" t="s">
        <v>60</v>
      </c>
      <c r="AT65" s="226" t="s">
        <v>60</v>
      </c>
      <c r="AU65" s="43" t="s">
        <v>60</v>
      </c>
      <c r="AV65" s="149" t="s">
        <v>60</v>
      </c>
      <c r="AW65" s="144" t="s">
        <v>60</v>
      </c>
      <c r="AX65" s="191" t="s">
        <v>51</v>
      </c>
      <c r="AY65" s="202" t="s">
        <v>51</v>
      </c>
      <c r="AZ65" s="191" t="s">
        <v>51</v>
      </c>
      <c r="BA65" s="191" t="s">
        <v>51</v>
      </c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55">SUM(D51, -D58)</f>
        <v>4.8000000000000001E-2</v>
      </c>
      <c r="E66" s="96">
        <f t="shared" si="55"/>
        <v>9.3600000000000003E-2</v>
      </c>
      <c r="F66" s="147">
        <f t="shared" si="55"/>
        <v>0.1346</v>
      </c>
      <c r="G66" s="155">
        <f t="shared" si="55"/>
        <v>0.27629999999999999</v>
      </c>
      <c r="H66" s="117">
        <f t="shared" si="55"/>
        <v>0.24980000000000002</v>
      </c>
      <c r="I66" s="178">
        <f t="shared" si="55"/>
        <v>0.20469999999999999</v>
      </c>
      <c r="J66" s="155">
        <f t="shared" ref="J66" si="56">SUM(J51, -J58)</f>
        <v>0.17959999999999998</v>
      </c>
      <c r="K66" s="122">
        <f t="shared" ref="K66:X66" si="57">SUM(K51, -K58)</f>
        <v>0.16789999999999999</v>
      </c>
      <c r="L66" s="182">
        <f t="shared" si="57"/>
        <v>0.1983</v>
      </c>
      <c r="M66" s="148">
        <f t="shared" si="57"/>
        <v>0.19500000000000001</v>
      </c>
      <c r="N66" s="122">
        <f t="shared" si="57"/>
        <v>0.1706</v>
      </c>
      <c r="O66" s="182">
        <f t="shared" si="57"/>
        <v>0.19719999999999999</v>
      </c>
      <c r="P66" s="148">
        <f t="shared" si="57"/>
        <v>0.20700000000000002</v>
      </c>
      <c r="Q66" s="122">
        <f t="shared" si="57"/>
        <v>0.19890000000000002</v>
      </c>
      <c r="R66" s="181">
        <f t="shared" si="57"/>
        <v>0.2243</v>
      </c>
      <c r="S66" s="227">
        <f t="shared" si="57"/>
        <v>0.2389</v>
      </c>
      <c r="T66" s="16">
        <f t="shared" si="57"/>
        <v>0.22960000000000003</v>
      </c>
      <c r="U66" s="153">
        <f>SUM(U51, -U58)</f>
        <v>0.24459999999999998</v>
      </c>
      <c r="V66" s="227">
        <f>SUM(V51, -V58)</f>
        <v>0.22259999999999999</v>
      </c>
      <c r="W66" s="16">
        <f>SUM(W51, -W58)</f>
        <v>0.2369</v>
      </c>
      <c r="X66" s="153">
        <f>SUM(X51, -X58)</f>
        <v>0.25650000000000001</v>
      </c>
      <c r="Y66" s="148">
        <f>SUM(Y51, -Y58)</f>
        <v>0.2596</v>
      </c>
      <c r="Z66" s="122">
        <f>SUM(Z51, -Z58)</f>
        <v>0.26119999999999999</v>
      </c>
      <c r="AA66" s="182">
        <f>SUM(AA51, -AA58)</f>
        <v>0.23480000000000001</v>
      </c>
      <c r="AB66" s="148">
        <f>SUM(AB51, -AB58)</f>
        <v>0.21960000000000002</v>
      </c>
      <c r="AC66" s="122">
        <f>SUM(AC51, -AC58)</f>
        <v>0.21589999999999998</v>
      </c>
      <c r="AD66" s="182">
        <f>SUM(AD51, -AD58)</f>
        <v>0.20729999999999998</v>
      </c>
      <c r="AE66" s="227">
        <f>SUM(AE51, -AE58)</f>
        <v>0.22260000000000002</v>
      </c>
      <c r="AF66" s="16">
        <f>SUM(AF51, -AF58)</f>
        <v>0.25659999999999999</v>
      </c>
      <c r="AG66" s="153">
        <f>SUM(AG51, -AG58)</f>
        <v>0.2717</v>
      </c>
      <c r="AH66" s="148">
        <f>SUM(AH51, -AH58)</f>
        <v>0.29049999999999998</v>
      </c>
      <c r="AI66" s="122">
        <f>SUM(AI51, -AI58)</f>
        <v>0.28580000000000005</v>
      </c>
      <c r="AJ66" s="182">
        <f>SUM(AJ51, -AJ58)</f>
        <v>0.29849999999999999</v>
      </c>
      <c r="AK66" s="227">
        <f>SUM(AK51, -AK58)</f>
        <v>0.28539999999999999</v>
      </c>
      <c r="AL66" s="16">
        <f>SUM(AL51, -AL58)</f>
        <v>0.2913</v>
      </c>
      <c r="AM66" s="153">
        <f>SUM(AM51, -AM58)</f>
        <v>0.31530000000000002</v>
      </c>
      <c r="AN66" s="148">
        <f>SUM(AN51, -AN58)</f>
        <v>0.32210000000000005</v>
      </c>
      <c r="AO66" s="122">
        <f>SUM(AO51, -AO58)</f>
        <v>0.31619999999999998</v>
      </c>
      <c r="AP66" s="182">
        <f>SUM(AP51, -AP58)</f>
        <v>0.33329999999999999</v>
      </c>
      <c r="AQ66" s="148">
        <f>SUM(AQ51, -AQ58)</f>
        <v>0.32789999999999997</v>
      </c>
      <c r="AR66" s="122">
        <f>SUM(AR51, -AR58)</f>
        <v>0.33450000000000002</v>
      </c>
      <c r="AS66" s="182">
        <f>SUM(AS51, -AS58)</f>
        <v>0.32790000000000002</v>
      </c>
      <c r="AT66" s="227">
        <f>SUM(AT51, -AT58)</f>
        <v>0.30630000000000002</v>
      </c>
      <c r="AU66" s="16">
        <f>SUM(AU51, -AU58)</f>
        <v>0.31020000000000003</v>
      </c>
      <c r="AV66" s="153">
        <f>SUM(AV51, -AV58)</f>
        <v>0.29520000000000002</v>
      </c>
      <c r="AW66" s="148">
        <f>SUM(AW51, -AW58)</f>
        <v>0.3165</v>
      </c>
      <c r="AX66" s="122">
        <f>SUM(AX51, -AX58)</f>
        <v>0.3458</v>
      </c>
      <c r="AY66" s="182">
        <f>SUM(AY51, -AY58)</f>
        <v>0.3458</v>
      </c>
      <c r="AZ66" s="122">
        <f>SUM(AZ51, -AZ58)</f>
        <v>0.33510000000000001</v>
      </c>
      <c r="BA66" s="122">
        <f>SUM(BA51, -BA58)</f>
        <v>0.32340000000000002</v>
      </c>
      <c r="BB66" s="7">
        <f>SUM(BB52, -BB58)</f>
        <v>0</v>
      </c>
      <c r="BC66" s="7">
        <f>SUM(BC52, -BC58,)</f>
        <v>0</v>
      </c>
      <c r="BD66" s="7">
        <f>SUM(BD52, -BD58,)</f>
        <v>0</v>
      </c>
      <c r="BE66" s="7">
        <f>SUM(BE52,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8">SUM(BK51, -BK58)</f>
        <v>0</v>
      </c>
      <c r="BL66" s="7">
        <f t="shared" si="58"/>
        <v>0</v>
      </c>
      <c r="BM66" s="7">
        <f t="shared" si="58"/>
        <v>0</v>
      </c>
      <c r="BN66" s="7">
        <f t="shared" si="58"/>
        <v>0</v>
      </c>
      <c r="BO66" s="7">
        <f t="shared" si="58"/>
        <v>0</v>
      </c>
      <c r="BP66" s="7">
        <f t="shared" si="58"/>
        <v>0</v>
      </c>
      <c r="BQ66" s="7">
        <f t="shared" si="58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59">SUM(EC51, -EC58)</f>
        <v>0</v>
      </c>
      <c r="ED66" s="7">
        <f t="shared" si="59"/>
        <v>0</v>
      </c>
      <c r="EE66" s="7">
        <f t="shared" si="59"/>
        <v>0</v>
      </c>
      <c r="EF66" s="7">
        <f t="shared" si="59"/>
        <v>0</v>
      </c>
      <c r="EG66" s="7">
        <f t="shared" si="59"/>
        <v>0</v>
      </c>
      <c r="EH66" s="7">
        <f t="shared" si="59"/>
        <v>0</v>
      </c>
      <c r="EI66" s="7">
        <f t="shared" si="59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7" t="s">
        <v>57</v>
      </c>
      <c r="J67" s="144" t="s">
        <v>55</v>
      </c>
      <c r="K67" s="119" t="s">
        <v>55</v>
      </c>
      <c r="L67" s="180" t="s">
        <v>49</v>
      </c>
      <c r="M67" s="144" t="s">
        <v>49</v>
      </c>
      <c r="N67" s="119" t="s">
        <v>49</v>
      </c>
      <c r="O67" s="180" t="s">
        <v>60</v>
      </c>
      <c r="P67" s="144" t="s">
        <v>42</v>
      </c>
      <c r="Q67" s="119" t="s">
        <v>49</v>
      </c>
      <c r="R67" s="180" t="s">
        <v>49</v>
      </c>
      <c r="S67" s="226" t="s">
        <v>55</v>
      </c>
      <c r="T67" s="43" t="s">
        <v>42</v>
      </c>
      <c r="U67" s="149" t="s">
        <v>55</v>
      </c>
      <c r="V67" s="226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5" t="s">
        <v>84</v>
      </c>
      <c r="AB67" s="165" t="s">
        <v>84</v>
      </c>
      <c r="AC67" s="125" t="s">
        <v>84</v>
      </c>
      <c r="AD67" s="180" t="s">
        <v>42</v>
      </c>
      <c r="AE67" s="230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80" t="s">
        <v>49</v>
      </c>
      <c r="AK67" s="230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5" t="s">
        <v>84</v>
      </c>
      <c r="AQ67" s="165" t="s">
        <v>84</v>
      </c>
      <c r="AR67" s="125" t="s">
        <v>84</v>
      </c>
      <c r="AS67" s="185" t="s">
        <v>84</v>
      </c>
      <c r="AT67" s="230" t="s">
        <v>84</v>
      </c>
      <c r="AU67" s="33" t="s">
        <v>84</v>
      </c>
      <c r="AV67" s="236" t="s">
        <v>51</v>
      </c>
      <c r="AW67" s="166" t="s">
        <v>51</v>
      </c>
      <c r="AX67" s="119" t="s">
        <v>60</v>
      </c>
      <c r="AY67" s="180" t="s">
        <v>60</v>
      </c>
      <c r="AZ67" s="119" t="s">
        <v>60</v>
      </c>
      <c r="BA67" s="119" t="s">
        <v>60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9">
        <f>SUM(I51, -I57)</f>
        <v>0.18</v>
      </c>
      <c r="J68" s="150">
        <f>SUM(J52, -J58)</f>
        <v>0.1694</v>
      </c>
      <c r="K68" s="120">
        <f t="shared" ref="K68:T68" si="60">SUM(K51, -K57)</f>
        <v>0.16620000000000001</v>
      </c>
      <c r="L68" s="182">
        <f t="shared" si="60"/>
        <v>0.19230000000000003</v>
      </c>
      <c r="M68" s="148">
        <f t="shared" si="60"/>
        <v>0.17859999999999998</v>
      </c>
      <c r="N68" s="122">
        <f t="shared" si="60"/>
        <v>0.16650000000000001</v>
      </c>
      <c r="O68" s="182">
        <f t="shared" si="60"/>
        <v>0.18559999999999999</v>
      </c>
      <c r="P68" s="148">
        <f t="shared" si="60"/>
        <v>0.20569999999999999</v>
      </c>
      <c r="Q68" s="122">
        <f t="shared" si="60"/>
        <v>0.1983</v>
      </c>
      <c r="R68" s="182">
        <f t="shared" si="60"/>
        <v>0.21210000000000001</v>
      </c>
      <c r="S68" s="228">
        <f t="shared" si="60"/>
        <v>0.23520000000000002</v>
      </c>
      <c r="T68" s="16">
        <f t="shared" si="60"/>
        <v>0.22940000000000002</v>
      </c>
      <c r="U68" s="151">
        <f>SUM(U51, -U57)</f>
        <v>0.2127</v>
      </c>
      <c r="V68" s="228">
        <f>SUM(V51, -V57)</f>
        <v>0.2097</v>
      </c>
      <c r="W68" s="98">
        <f>SUM(W51, -W57)</f>
        <v>0.23599999999999999</v>
      </c>
      <c r="X68" s="153">
        <f>SUM(X51, -X57)</f>
        <v>0.2268</v>
      </c>
      <c r="Y68" s="148">
        <f>SUM(Y51, -Y57)</f>
        <v>0.2455</v>
      </c>
      <c r="Z68" s="122">
        <f>SUM(Z51, -Z57)</f>
        <v>0.247</v>
      </c>
      <c r="AA68" s="179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2">
        <f>SUM(AD51, -AD57)</f>
        <v>0.19969999999999999</v>
      </c>
      <c r="AE68" s="229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2">
        <f>SUM(AJ51, -AJ57)</f>
        <v>0.24660000000000001</v>
      </c>
      <c r="AK68" s="229">
        <f>SUM(AK52, -AK58)</f>
        <v>0.23170000000000002</v>
      </c>
      <c r="AL68" s="95">
        <f>SUM(AL52, -AL58)</f>
        <v>0.2545</v>
      </c>
      <c r="AM68" s="152">
        <f>SUM(AM52, -AM58)</f>
        <v>0.29559999999999997</v>
      </c>
      <c r="AN68" s="146">
        <f>SUM(AN52, -AN58)</f>
        <v>0.29559999999999997</v>
      </c>
      <c r="AO68" s="118">
        <f>SUM(AO52, -AO58)</f>
        <v>0.30189999999999995</v>
      </c>
      <c r="AP68" s="179">
        <f>SUM(AP52, -AP58)</f>
        <v>0.27779999999999999</v>
      </c>
      <c r="AQ68" s="146">
        <f>SUM(AQ52, -AQ58)</f>
        <v>0.28659999999999997</v>
      </c>
      <c r="AR68" s="118">
        <f>SUM(AR52, -AR58)</f>
        <v>0.28660000000000002</v>
      </c>
      <c r="AS68" s="179">
        <f>SUM(AS52, -AS58)</f>
        <v>0.28949999999999998</v>
      </c>
      <c r="AT68" s="229">
        <f>SUM(AT52, -AT58)</f>
        <v>0.26090000000000002</v>
      </c>
      <c r="AU68" s="95">
        <f>SUM(AU52, -AU58)</f>
        <v>0.25990000000000002</v>
      </c>
      <c r="AV68" s="153">
        <f>SUM(AV52, -AV58)</f>
        <v>0.29270000000000002</v>
      </c>
      <c r="AW68" s="148">
        <f>SUM(AW52, -AW58)</f>
        <v>0.3024</v>
      </c>
      <c r="AX68" s="122">
        <f>SUM(AX52, -AX58)</f>
        <v>0.31730000000000003</v>
      </c>
      <c r="AY68" s="182">
        <f>SUM(AY52, -AY58)</f>
        <v>0.28070000000000001</v>
      </c>
      <c r="AZ68" s="122">
        <f>SUM(AZ52, -AZ58)</f>
        <v>0.26910000000000001</v>
      </c>
      <c r="BA68" s="122">
        <f>SUM(BA52, -BA58)</f>
        <v>0.27500000000000002</v>
      </c>
      <c r="BB68" s="7">
        <f>SUM(BB52, -BB57)</f>
        <v>0</v>
      </c>
      <c r="BC68" s="7">
        <f>SUM(BC52, -BC57)</f>
        <v>0</v>
      </c>
      <c r="BD68" s="7">
        <f>SUM(BD52, -BD57)</f>
        <v>0</v>
      </c>
      <c r="BE68" s="7">
        <f>SUM(BE52,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7" t="s">
        <v>46</v>
      </c>
      <c r="J69" s="154" t="s">
        <v>57</v>
      </c>
      <c r="K69" s="116" t="s">
        <v>57</v>
      </c>
      <c r="L69" s="180" t="s">
        <v>55</v>
      </c>
      <c r="M69" s="144" t="s">
        <v>42</v>
      </c>
      <c r="N69" s="119" t="s">
        <v>42</v>
      </c>
      <c r="O69" s="180" t="s">
        <v>49</v>
      </c>
      <c r="P69" s="144" t="s">
        <v>60</v>
      </c>
      <c r="Q69" s="119" t="s">
        <v>60</v>
      </c>
      <c r="R69" s="180" t="s">
        <v>60</v>
      </c>
      <c r="S69" s="226" t="s">
        <v>60</v>
      </c>
      <c r="T69" s="43" t="s">
        <v>55</v>
      </c>
      <c r="U69" s="149" t="s">
        <v>60</v>
      </c>
      <c r="V69" s="226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80" t="s">
        <v>42</v>
      </c>
      <c r="AB69" s="144" t="s">
        <v>42</v>
      </c>
      <c r="AC69" s="119" t="s">
        <v>42</v>
      </c>
      <c r="AD69" s="185" t="s">
        <v>84</v>
      </c>
      <c r="AE69" s="226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5" t="s">
        <v>84</v>
      </c>
      <c r="AK69" s="226" t="s">
        <v>49</v>
      </c>
      <c r="AL69" s="43" t="s">
        <v>49</v>
      </c>
      <c r="AM69" s="236" t="s">
        <v>51</v>
      </c>
      <c r="AN69" s="166" t="s">
        <v>51</v>
      </c>
      <c r="AO69" s="191" t="s">
        <v>51</v>
      </c>
      <c r="AP69" s="180" t="s">
        <v>70</v>
      </c>
      <c r="AQ69" s="144" t="s">
        <v>70</v>
      </c>
      <c r="AR69" s="119" t="s">
        <v>70</v>
      </c>
      <c r="AS69" s="202" t="s">
        <v>51</v>
      </c>
      <c r="AT69" s="240" t="s">
        <v>51</v>
      </c>
      <c r="AU69" s="24" t="s">
        <v>51</v>
      </c>
      <c r="AV69" s="159" t="s">
        <v>84</v>
      </c>
      <c r="AW69" s="165" t="s">
        <v>84</v>
      </c>
      <c r="AX69" s="125" t="s">
        <v>84</v>
      </c>
      <c r="AY69" s="202" t="s">
        <v>52</v>
      </c>
      <c r="AZ69" s="191" t="s">
        <v>52</v>
      </c>
      <c r="BA69" s="191" t="s">
        <v>52</v>
      </c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8">
        <f>SUM(I51, -I56)</f>
        <v>0.1769</v>
      </c>
      <c r="J70" s="146">
        <f>SUM(J51, -J57)</f>
        <v>0.16550000000000001</v>
      </c>
      <c r="K70" s="118">
        <f>SUM(K52, -K58)</f>
        <v>0.1532</v>
      </c>
      <c r="L70" s="181">
        <f t="shared" ref="L70:T70" si="61">SUM(L51, -L56)</f>
        <v>0.16260000000000002</v>
      </c>
      <c r="M70" s="148">
        <f t="shared" si="61"/>
        <v>0.1641</v>
      </c>
      <c r="N70" s="122">
        <f t="shared" si="61"/>
        <v>0.16570000000000001</v>
      </c>
      <c r="O70" s="182">
        <f t="shared" si="61"/>
        <v>0.1774</v>
      </c>
      <c r="P70" s="148">
        <f t="shared" si="61"/>
        <v>0.20530000000000001</v>
      </c>
      <c r="Q70" s="122">
        <f t="shared" si="61"/>
        <v>0.19670000000000001</v>
      </c>
      <c r="R70" s="182">
        <f t="shared" si="61"/>
        <v>0.21190000000000001</v>
      </c>
      <c r="S70" s="227">
        <f t="shared" si="61"/>
        <v>0.23110000000000003</v>
      </c>
      <c r="T70" s="98">
        <f t="shared" si="61"/>
        <v>0.22440000000000002</v>
      </c>
      <c r="U70" s="153">
        <f>SUM(U51, -U56)</f>
        <v>0.19059999999999999</v>
      </c>
      <c r="V70" s="227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2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9">
        <f>SUM(AD52, -AD58)</f>
        <v>0.18940000000000001</v>
      </c>
      <c r="AE70" s="227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9">
        <f>SUM(AJ52, -AJ58)</f>
        <v>0.2359</v>
      </c>
      <c r="AK70" s="227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2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2">
        <f>SUM(AS53, -AS58)</f>
        <v>0.248</v>
      </c>
      <c r="AT70" s="227">
        <f>SUM(AT53, -AT58)</f>
        <v>0.23809999999999998</v>
      </c>
      <c r="AU70" s="16">
        <f>SUM(AU53, -AU58)</f>
        <v>0.25509999999999999</v>
      </c>
      <c r="AV70" s="152">
        <f>SUM(AV53, -AV58)</f>
        <v>0.249</v>
      </c>
      <c r="AW70" s="146">
        <f>SUM(AW53, -AW58)</f>
        <v>0.26829999999999998</v>
      </c>
      <c r="AX70" s="118">
        <f>SUM(AX53, -AX58)</f>
        <v>0.26490000000000002</v>
      </c>
      <c r="AY70" s="178">
        <f>SUM(AY51, -AY57)</f>
        <v>0.2656</v>
      </c>
      <c r="AZ70" s="117">
        <f>SUM(AZ51, -AZ57)</f>
        <v>0.26579999999999998</v>
      </c>
      <c r="BA70" s="117">
        <f>SUM(BA51, -BA57)</f>
        <v>0.25290000000000001</v>
      </c>
      <c r="BB70" s="7">
        <f>SUM(BB53, -BB58)</f>
        <v>0</v>
      </c>
      <c r="BC70" s="7">
        <f>SUM(BC52, -BC56)</f>
        <v>0</v>
      </c>
      <c r="BD70" s="7">
        <f>SUM(BD53, -BD58)</f>
        <v>0</v>
      </c>
      <c r="BE70" s="7">
        <f>SUM(BE53,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7" t="s">
        <v>63</v>
      </c>
      <c r="J71" s="144" t="s">
        <v>60</v>
      </c>
      <c r="K71" s="119" t="s">
        <v>49</v>
      </c>
      <c r="L71" s="180" t="s">
        <v>42</v>
      </c>
      <c r="M71" s="144" t="s">
        <v>55</v>
      </c>
      <c r="N71" s="119" t="s">
        <v>55</v>
      </c>
      <c r="O71" s="180" t="s">
        <v>55</v>
      </c>
      <c r="P71" s="144" t="s">
        <v>55</v>
      </c>
      <c r="Q71" s="119" t="s">
        <v>55</v>
      </c>
      <c r="R71" s="180" t="s">
        <v>42</v>
      </c>
      <c r="S71" s="226" t="s">
        <v>49</v>
      </c>
      <c r="T71" s="43" t="s">
        <v>49</v>
      </c>
      <c r="U71" s="149" t="s">
        <v>49</v>
      </c>
      <c r="V71" s="230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5" t="s">
        <v>40</v>
      </c>
      <c r="AB71" s="144" t="s">
        <v>49</v>
      </c>
      <c r="AC71" s="119" t="s">
        <v>49</v>
      </c>
      <c r="AD71" s="180" t="s">
        <v>49</v>
      </c>
      <c r="AE71" s="230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80" t="s">
        <v>70</v>
      </c>
      <c r="AK71" s="226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80" t="s">
        <v>49</v>
      </c>
      <c r="AQ71" s="144" t="s">
        <v>49</v>
      </c>
      <c r="AR71" s="119" t="s">
        <v>49</v>
      </c>
      <c r="AS71" s="180" t="s">
        <v>70</v>
      </c>
      <c r="AT71" s="226" t="s">
        <v>49</v>
      </c>
      <c r="AU71" s="43" t="s">
        <v>49</v>
      </c>
      <c r="AV71" s="149" t="s">
        <v>49</v>
      </c>
      <c r="AW71" s="203" t="s">
        <v>59</v>
      </c>
      <c r="AX71" s="191" t="s">
        <v>52</v>
      </c>
      <c r="AY71" s="185" t="s">
        <v>84</v>
      </c>
      <c r="AZ71" s="191" t="s">
        <v>44</v>
      </c>
      <c r="BA71" s="191" t="s">
        <v>44</v>
      </c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9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2">
        <f t="shared" ref="L72:T72" si="62">SUM(L51, -L55)</f>
        <v>0.15260000000000001</v>
      </c>
      <c r="M72" s="150">
        <f t="shared" si="62"/>
        <v>0.15459999999999999</v>
      </c>
      <c r="N72" s="120">
        <f t="shared" si="62"/>
        <v>0.15390000000000001</v>
      </c>
      <c r="O72" s="181">
        <f t="shared" si="62"/>
        <v>0.1736</v>
      </c>
      <c r="P72" s="150">
        <f t="shared" si="62"/>
        <v>0.18690000000000001</v>
      </c>
      <c r="Q72" s="120">
        <f t="shared" si="62"/>
        <v>0.19530000000000003</v>
      </c>
      <c r="R72" s="182">
        <f t="shared" si="62"/>
        <v>0.20900000000000002</v>
      </c>
      <c r="S72" s="227">
        <f t="shared" si="62"/>
        <v>0.21690000000000001</v>
      </c>
      <c r="T72" s="16">
        <f t="shared" si="62"/>
        <v>0.22340000000000002</v>
      </c>
      <c r="U72" s="153">
        <f>SUM(U51, -U55)</f>
        <v>0.17560000000000001</v>
      </c>
      <c r="V72" s="227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2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2">
        <f>SUM(AD51, -AD56)</f>
        <v>0.18329999999999999</v>
      </c>
      <c r="AE72" s="227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2">
        <f>SUM(AJ51, -AJ56)</f>
        <v>0.21910000000000002</v>
      </c>
      <c r="AK72" s="227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2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2">
        <f>SUM(AS51, -AS57)</f>
        <v>0.23500000000000001</v>
      </c>
      <c r="AT72" s="227">
        <f>SUM(AT51, -AT57)</f>
        <v>0.21190000000000001</v>
      </c>
      <c r="AU72" s="16">
        <f>SUM(AU51, -AU57)</f>
        <v>0.21749999999999997</v>
      </c>
      <c r="AV72" s="153">
        <f>SUM(AV51, -AV57)</f>
        <v>0.19800000000000001</v>
      </c>
      <c r="AW72" s="155">
        <f>SUM(AW54, -AW58)</f>
        <v>0.2235</v>
      </c>
      <c r="AX72" s="117">
        <f>SUM(AX51, -AX57)</f>
        <v>0.25159999999999999</v>
      </c>
      <c r="AY72" s="179">
        <f>SUM(AY53, -AY58)</f>
        <v>0.25109999999999999</v>
      </c>
      <c r="AZ72" s="122">
        <f>SUM(AZ51, -AZ56)</f>
        <v>0.24559999999999998</v>
      </c>
      <c r="BA72" s="122">
        <f>SUM(BA51, -BA56)</f>
        <v>0.24430000000000002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3">SUM(BK57, -BK68)</f>
        <v>0</v>
      </c>
      <c r="BL72" s="7">
        <f t="shared" si="63"/>
        <v>0</v>
      </c>
      <c r="BM72" s="7">
        <f t="shared" si="63"/>
        <v>0</v>
      </c>
      <c r="BN72" s="7">
        <f t="shared" si="63"/>
        <v>0</v>
      </c>
      <c r="BO72" s="7">
        <f t="shared" si="63"/>
        <v>0</v>
      </c>
      <c r="BP72" s="7">
        <f t="shared" si="63"/>
        <v>0</v>
      </c>
      <c r="BQ72" s="7">
        <f t="shared" si="63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4">SUM(EC57, -EC68)</f>
        <v>0</v>
      </c>
      <c r="ED72" s="7">
        <f t="shared" si="64"/>
        <v>0</v>
      </c>
      <c r="EE72" s="7">
        <f t="shared" si="64"/>
        <v>0</v>
      </c>
      <c r="EF72" s="7">
        <f t="shared" si="64"/>
        <v>0</v>
      </c>
      <c r="EG72" s="7">
        <f t="shared" si="64"/>
        <v>0</v>
      </c>
      <c r="EH72" s="7">
        <f t="shared" si="64"/>
        <v>0</v>
      </c>
      <c r="EI72" s="7">
        <f t="shared" si="64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7" t="s">
        <v>67</v>
      </c>
      <c r="J73" s="154" t="s">
        <v>46</v>
      </c>
      <c r="K73" s="116" t="s">
        <v>52</v>
      </c>
      <c r="L73" s="185" t="s">
        <v>84</v>
      </c>
      <c r="M73" s="165" t="s">
        <v>84</v>
      </c>
      <c r="N73" s="125" t="s">
        <v>84</v>
      </c>
      <c r="O73" s="180" t="s">
        <v>70</v>
      </c>
      <c r="P73" s="144" t="s">
        <v>70</v>
      </c>
      <c r="Q73" s="119" t="s">
        <v>68</v>
      </c>
      <c r="R73" s="180" t="s">
        <v>68</v>
      </c>
      <c r="S73" s="226" t="s">
        <v>70</v>
      </c>
      <c r="T73" s="43" t="s">
        <v>70</v>
      </c>
      <c r="U73" s="149" t="s">
        <v>70</v>
      </c>
      <c r="V73" s="226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80" t="s">
        <v>49</v>
      </c>
      <c r="AB73" s="165" t="s">
        <v>40</v>
      </c>
      <c r="AC73" s="125" t="s">
        <v>40</v>
      </c>
      <c r="AD73" s="185" t="s">
        <v>40</v>
      </c>
      <c r="AE73" s="226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80" t="s">
        <v>42</v>
      </c>
      <c r="AK73" s="240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2" t="s">
        <v>51</v>
      </c>
      <c r="AQ73" s="166" t="s">
        <v>51</v>
      </c>
      <c r="AR73" s="191" t="s">
        <v>51</v>
      </c>
      <c r="AS73" s="180" t="s">
        <v>49</v>
      </c>
      <c r="AT73" s="226" t="s">
        <v>70</v>
      </c>
      <c r="AU73" s="43" t="s">
        <v>70</v>
      </c>
      <c r="AV73" s="236" t="s">
        <v>44</v>
      </c>
      <c r="AW73" s="144" t="s">
        <v>70</v>
      </c>
      <c r="AX73" s="191" t="s">
        <v>44</v>
      </c>
      <c r="AY73" s="202" t="s">
        <v>44</v>
      </c>
      <c r="AZ73" s="191" t="s">
        <v>37</v>
      </c>
      <c r="BA73" s="125" t="s">
        <v>84</v>
      </c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9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9">
        <f>SUM(L52, -L58)</f>
        <v>0.13519999999999999</v>
      </c>
      <c r="M74" s="146">
        <f>SUM(M52, -M58)</f>
        <v>0.1411</v>
      </c>
      <c r="N74" s="118">
        <f>SUM(N52, -N58)</f>
        <v>0.1169</v>
      </c>
      <c r="O74" s="182">
        <f t="shared" ref="O74:T74" si="65">SUM(O51, -O54)</f>
        <v>0.1535</v>
      </c>
      <c r="P74" s="148">
        <f t="shared" si="65"/>
        <v>0.18510000000000001</v>
      </c>
      <c r="Q74" s="118">
        <f t="shared" si="65"/>
        <v>0.17920000000000003</v>
      </c>
      <c r="R74" s="179">
        <f t="shared" si="65"/>
        <v>0.1988</v>
      </c>
      <c r="S74" s="227">
        <f t="shared" si="65"/>
        <v>0.21400000000000002</v>
      </c>
      <c r="T74" s="16">
        <f t="shared" si="65"/>
        <v>0.20860000000000001</v>
      </c>
      <c r="U74" s="153">
        <f>SUM(U51, -U54)</f>
        <v>0.16439999999999999</v>
      </c>
      <c r="V74" s="227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2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2">
        <f>SUM(AD52, -AD57)</f>
        <v>0.18179999999999999</v>
      </c>
      <c r="AE74" s="227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2">
        <f>SUM(AJ51, -AJ55)</f>
        <v>0.21080000000000002</v>
      </c>
      <c r="AK74" s="227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2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2">
        <f>SUM(AS51, -AS56)</f>
        <v>0.23160000000000003</v>
      </c>
      <c r="AT74" s="227">
        <f>SUM(AT51, -AT56)</f>
        <v>0.19209999999999999</v>
      </c>
      <c r="AU74" s="16">
        <f>SUM(AU51, -AU56)</f>
        <v>0.2034</v>
      </c>
      <c r="AV74" s="153">
        <f>SUM(AV52, -AV57)</f>
        <v>0.19550000000000001</v>
      </c>
      <c r="AW74" s="148">
        <f>SUM(AW51, -AW57)</f>
        <v>0.2172</v>
      </c>
      <c r="AX74" s="122">
        <f>SUM(AX51, -AX56)</f>
        <v>0.24009999999999998</v>
      </c>
      <c r="AY74" s="182">
        <f>SUM(AY51, -AY56)</f>
        <v>0.251</v>
      </c>
      <c r="AZ74" s="122">
        <f>SUM(AZ51, -AZ55)</f>
        <v>0.2092</v>
      </c>
      <c r="BA74" s="118">
        <f>SUM(BA53, -BA58)</f>
        <v>0.21049999999999999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80" t="s">
        <v>55</v>
      </c>
      <c r="J75" s="154" t="s">
        <v>67</v>
      </c>
      <c r="K75" s="119" t="s">
        <v>68</v>
      </c>
      <c r="L75" s="185" t="s">
        <v>47</v>
      </c>
      <c r="M75" s="165" t="s">
        <v>47</v>
      </c>
      <c r="N75" s="125" t="s">
        <v>47</v>
      </c>
      <c r="O75" s="180" t="s">
        <v>68</v>
      </c>
      <c r="P75" s="144" t="s">
        <v>68</v>
      </c>
      <c r="Q75" s="119" t="s">
        <v>70</v>
      </c>
      <c r="R75" s="180" t="s">
        <v>70</v>
      </c>
      <c r="S75" s="226" t="s">
        <v>68</v>
      </c>
      <c r="T75" s="43" t="s">
        <v>68</v>
      </c>
      <c r="U75" s="149" t="s">
        <v>68</v>
      </c>
      <c r="V75" s="230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5" t="s">
        <v>47</v>
      </c>
      <c r="AB75" s="165" t="s">
        <v>47</v>
      </c>
      <c r="AC75" s="125" t="s">
        <v>47</v>
      </c>
      <c r="AD75" s="185" t="s">
        <v>47</v>
      </c>
      <c r="AE75" s="230" t="s">
        <v>47</v>
      </c>
      <c r="AF75" s="33" t="s">
        <v>40</v>
      </c>
      <c r="AG75" s="167" t="s">
        <v>59</v>
      </c>
      <c r="AH75" s="203" t="s">
        <v>59</v>
      </c>
      <c r="AI75" s="119" t="s">
        <v>70</v>
      </c>
      <c r="AJ75" s="185" t="s">
        <v>47</v>
      </c>
      <c r="AK75" s="230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5" t="s">
        <v>63</v>
      </c>
      <c r="AQ75" s="165" t="s">
        <v>63</v>
      </c>
      <c r="AR75" s="125" t="s">
        <v>63</v>
      </c>
      <c r="AS75" s="185" t="s">
        <v>63</v>
      </c>
      <c r="AT75" s="230" t="s">
        <v>47</v>
      </c>
      <c r="AU75" s="33" t="s">
        <v>47</v>
      </c>
      <c r="AV75" s="149" t="s">
        <v>70</v>
      </c>
      <c r="AW75" s="144" t="s">
        <v>49</v>
      </c>
      <c r="AX75" s="119" t="s">
        <v>70</v>
      </c>
      <c r="AY75" s="202" t="s">
        <v>37</v>
      </c>
      <c r="AZ75" s="125" t="s">
        <v>84</v>
      </c>
      <c r="BA75" s="119" t="s">
        <v>70</v>
      </c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1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2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9">
        <f t="shared" ref="O76:T76" si="66">SUM(O51, -O53)</f>
        <v>0.15140000000000001</v>
      </c>
      <c r="P76" s="146">
        <f t="shared" si="66"/>
        <v>0.18140000000000001</v>
      </c>
      <c r="Q76" s="122">
        <f t="shared" si="66"/>
        <v>0.15870000000000001</v>
      </c>
      <c r="R76" s="182">
        <f t="shared" si="66"/>
        <v>0.17290000000000003</v>
      </c>
      <c r="S76" s="229">
        <f t="shared" si="66"/>
        <v>0.18450000000000003</v>
      </c>
      <c r="T76" s="95">
        <f t="shared" si="66"/>
        <v>0.15620000000000001</v>
      </c>
      <c r="U76" s="152">
        <f>SUM(U51, -U53)</f>
        <v>0.15329999999999999</v>
      </c>
      <c r="V76" s="229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2">
        <f>SUM(AA52, -AA56)</f>
        <v>0.18609999999999999</v>
      </c>
      <c r="AB76" s="148">
        <f>SUM(AB52, -AB56)</f>
        <v>0.15279999999999999</v>
      </c>
      <c r="AC76" s="122">
        <f>SUM(AC52, -AC56)</f>
        <v>0.1673</v>
      </c>
      <c r="AD76" s="182">
        <f>SUM(AD52, -AD56)</f>
        <v>0.16539999999999999</v>
      </c>
      <c r="AE76" s="227">
        <f>SUM(AE52, -AE56)</f>
        <v>0.18379999999999999</v>
      </c>
      <c r="AF76" s="16">
        <f>SUM(AF52, -AF56)</f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2">
        <f>SUM(AJ52, -AJ57)</f>
        <v>0.184</v>
      </c>
      <c r="AK76" s="227">
        <f>SUM(AK52, -AK57)</f>
        <v>0.17449999999999999</v>
      </c>
      <c r="AL76" s="16">
        <f>SUM(AL52, -AL57)</f>
        <v>0.1774</v>
      </c>
      <c r="AM76" s="153">
        <f>SUM(AM52, -AM57)</f>
        <v>0.21359999999999998</v>
      </c>
      <c r="AN76" s="146">
        <f>SUM(AN52, -AN57)</f>
        <v>0.20939999999999998</v>
      </c>
      <c r="AO76" s="118">
        <f>SUM(AO52, -AO57)</f>
        <v>0.22120000000000001</v>
      </c>
      <c r="AP76" s="179">
        <f>SUM(AP52, -AP57)</f>
        <v>0.20449999999999999</v>
      </c>
      <c r="AQ76" s="146">
        <f>SUM(AQ52, -AQ57)</f>
        <v>0.20030000000000001</v>
      </c>
      <c r="AR76" s="118">
        <f>SUM(AR52, -AR57)</f>
        <v>0.18330000000000002</v>
      </c>
      <c r="AS76" s="179">
        <f>SUM(AS52, -AS57)</f>
        <v>0.1966</v>
      </c>
      <c r="AT76" s="227">
        <f>SUM(AT52, -AT57)</f>
        <v>0.16650000000000001</v>
      </c>
      <c r="AU76" s="16">
        <f>SUM(AU52, -AU57)</f>
        <v>0.16720000000000002</v>
      </c>
      <c r="AV76" s="153">
        <f>SUM(AV51, -AV56)</f>
        <v>0.17859999999999998</v>
      </c>
      <c r="AW76" s="148">
        <f>SUM(AW51, -AW56)</f>
        <v>0.20879999999999999</v>
      </c>
      <c r="AX76" s="122">
        <f>SUM(AX52, -AX57)</f>
        <v>0.22309999999999999</v>
      </c>
      <c r="AY76" s="182">
        <f>SUM(AY51, -AY55)</f>
        <v>0.21839999999999998</v>
      </c>
      <c r="AZ76" s="118">
        <f>SUM(AZ53, -AZ58)</f>
        <v>0.2046</v>
      </c>
      <c r="BA76" s="122">
        <f>SUM(BA52, -BA57)</f>
        <v>0.20450000000000002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80" t="s">
        <v>60</v>
      </c>
      <c r="J77" s="144" t="s">
        <v>49</v>
      </c>
      <c r="K77" s="116" t="s">
        <v>46</v>
      </c>
      <c r="L77" s="180" t="s">
        <v>68</v>
      </c>
      <c r="M77" s="144" t="s">
        <v>68</v>
      </c>
      <c r="N77" s="125" t="s">
        <v>40</v>
      </c>
      <c r="O77" s="185" t="s">
        <v>40</v>
      </c>
      <c r="P77" s="144" t="s">
        <v>65</v>
      </c>
      <c r="Q77" s="125" t="s">
        <v>40</v>
      </c>
      <c r="R77" s="185" t="s">
        <v>53</v>
      </c>
      <c r="S77" s="230" t="s">
        <v>40</v>
      </c>
      <c r="T77" s="33" t="s">
        <v>84</v>
      </c>
      <c r="U77" s="159" t="s">
        <v>40</v>
      </c>
      <c r="V77" s="226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9" t="s">
        <v>59</v>
      </c>
      <c r="AB77" s="144" t="s">
        <v>55</v>
      </c>
      <c r="AC77" s="170" t="s">
        <v>59</v>
      </c>
      <c r="AD77" s="189" t="s">
        <v>59</v>
      </c>
      <c r="AE77" s="226" t="s">
        <v>70</v>
      </c>
      <c r="AF77" s="37" t="s">
        <v>59</v>
      </c>
      <c r="AG77" s="159" t="s">
        <v>40</v>
      </c>
      <c r="AH77" s="165" t="s">
        <v>40</v>
      </c>
      <c r="AI77" s="191" t="s">
        <v>51</v>
      </c>
      <c r="AJ77" s="202" t="s">
        <v>51</v>
      </c>
      <c r="AK77" s="226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80" t="s">
        <v>42</v>
      </c>
      <c r="AQ77" s="144" t="s">
        <v>42</v>
      </c>
      <c r="AR77" s="119" t="s">
        <v>42</v>
      </c>
      <c r="AS77" s="185" t="s">
        <v>47</v>
      </c>
      <c r="AT77" s="226" t="s">
        <v>42</v>
      </c>
      <c r="AU77" s="43" t="s">
        <v>42</v>
      </c>
      <c r="AV77" s="236" t="s">
        <v>52</v>
      </c>
      <c r="AW77" s="166" t="s">
        <v>52</v>
      </c>
      <c r="AX77" s="170" t="s">
        <v>59</v>
      </c>
      <c r="AY77" s="189" t="s">
        <v>59</v>
      </c>
      <c r="AZ77" s="119" t="s">
        <v>70</v>
      </c>
      <c r="BA77" s="119" t="s">
        <v>49</v>
      </c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2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9">
        <f>SUM(L51, -L54)</f>
        <v>0.1288</v>
      </c>
      <c r="M78" s="146">
        <f>SUM(M51, -M54)</f>
        <v>0.1226</v>
      </c>
      <c r="N78" s="122">
        <f>SUM(N52, -N56)</f>
        <v>0.112</v>
      </c>
      <c r="O78" s="182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9">
        <f>SUM(R52, -R58)</f>
        <v>0.13169999999999998</v>
      </c>
      <c r="S78" s="227">
        <f>SUM(S52, -S58)</f>
        <v>0.1371</v>
      </c>
      <c r="T78" s="95">
        <f>SUM(T52, -T58)</f>
        <v>0.1452</v>
      </c>
      <c r="U78" s="153">
        <f>SUM(U52, -U58)</f>
        <v>0.1522</v>
      </c>
      <c r="V78" s="229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8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8">
        <f>SUM(AD53, -AD58)</f>
        <v>0.13769999999999999</v>
      </c>
      <c r="AE78" s="227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2">
        <f>SUM(AJ53, -AJ58)</f>
        <v>0.18080000000000002</v>
      </c>
      <c r="AK78" s="227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2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2">
        <f>SUM(AS52, -AS56)</f>
        <v>0.19319999999999998</v>
      </c>
      <c r="AT78" s="227">
        <f>SUM(AT51, -AT55)</f>
        <v>0.15809999999999999</v>
      </c>
      <c r="AU78" s="16">
        <f>SUM(AU51, -AU55)</f>
        <v>0.16719999999999999</v>
      </c>
      <c r="AV78" s="147">
        <f>SUM(AV52, -AV56)</f>
        <v>0.17610000000000001</v>
      </c>
      <c r="AW78" s="155">
        <f>SUM(AW52, -AW57)</f>
        <v>0.2031</v>
      </c>
      <c r="AX78" s="117">
        <f>SUM(AX54, -AX58)</f>
        <v>0.22109999999999999</v>
      </c>
      <c r="AY78" s="178">
        <f>SUM(AY54, -AY58)</f>
        <v>0.20080000000000001</v>
      </c>
      <c r="AZ78" s="122">
        <f>SUM(AZ52, -AZ57)</f>
        <v>0.19979999999999998</v>
      </c>
      <c r="BA78" s="122">
        <f>SUM(BA52, -BA56)</f>
        <v>0.19590000000000002</v>
      </c>
      <c r="BB78" s="7">
        <f t="shared" ref="AY78:BB78" si="67">SUM(BB67, -BB74)</f>
        <v>0</v>
      </c>
      <c r="BC78" s="7">
        <f>SUM(BC67, -BC74,)</f>
        <v>0</v>
      </c>
      <c r="BD78" s="7">
        <f>SUM(BD67, -BD74,)</f>
        <v>0</v>
      </c>
      <c r="BE78" s="7">
        <f t="shared" ref="BE78:BH78" si="68">SUM(BE67, -BE74)</f>
        <v>0</v>
      </c>
      <c r="BF78" s="7">
        <f t="shared" si="68"/>
        <v>0</v>
      </c>
      <c r="BG78" s="7">
        <f t="shared" si="68"/>
        <v>0</v>
      </c>
      <c r="BH78" s="7">
        <f t="shared" si="68"/>
        <v>0</v>
      </c>
      <c r="BI78" s="7">
        <f>SUM(BI67, -BI74,)</f>
        <v>0</v>
      </c>
      <c r="BJ78" s="7">
        <f>SUM(BJ67, -BJ74,)</f>
        <v>0</v>
      </c>
      <c r="BK78" s="7">
        <f t="shared" ref="BK78:BQ78" si="69">SUM(BK67, -BK74)</f>
        <v>0</v>
      </c>
      <c r="BL78" s="7">
        <f t="shared" si="69"/>
        <v>0</v>
      </c>
      <c r="BM78" s="7">
        <f t="shared" si="69"/>
        <v>0</v>
      </c>
      <c r="BN78" s="7">
        <f t="shared" si="69"/>
        <v>0</v>
      </c>
      <c r="BO78" s="7">
        <f t="shared" si="69"/>
        <v>0</v>
      </c>
      <c r="BP78" s="7">
        <f t="shared" si="69"/>
        <v>0</v>
      </c>
      <c r="BQ78" s="7">
        <f t="shared" si="69"/>
        <v>0</v>
      </c>
      <c r="BS78" s="7">
        <f>SUM(BS67, -BS74,)</f>
        <v>0</v>
      </c>
      <c r="BT78" s="7">
        <f>SUM(BT67, -BT74,)</f>
        <v>0</v>
      </c>
      <c r="BU78" s="7">
        <f t="shared" ref="BU78:BX78" si="70">SUM(BU67, -BU74)</f>
        <v>0</v>
      </c>
      <c r="BV78" s="7">
        <f t="shared" si="70"/>
        <v>0</v>
      </c>
      <c r="BW78" s="7">
        <f t="shared" si="70"/>
        <v>0</v>
      </c>
      <c r="BX78" s="7">
        <f t="shared" si="70"/>
        <v>0</v>
      </c>
      <c r="BY78" s="7">
        <f>SUM(BY67, -BY74,)</f>
        <v>0</v>
      </c>
      <c r="BZ78" s="7">
        <f>SUM(BZ67, -BZ74,)</f>
        <v>0</v>
      </c>
      <c r="CA78" s="7">
        <f t="shared" ref="CA78:CD78" si="71">SUM(CA67, -CA74)</f>
        <v>0</v>
      </c>
      <c r="CB78" s="7">
        <f t="shared" si="71"/>
        <v>0</v>
      </c>
      <c r="CC78" s="7">
        <f t="shared" si="71"/>
        <v>0</v>
      </c>
      <c r="CD78" s="7">
        <f t="shared" si="71"/>
        <v>0</v>
      </c>
      <c r="CE78" s="7">
        <f>SUM(CE67, -CE74,)</f>
        <v>0</v>
      </c>
      <c r="CF78" s="7">
        <f>SUM(CF67, -CF74,)</f>
        <v>0</v>
      </c>
      <c r="CG78" s="7">
        <f t="shared" ref="CG78:CJ78" si="72">SUM(CG67, -CG74)</f>
        <v>0</v>
      </c>
      <c r="CH78" s="7">
        <f t="shared" si="72"/>
        <v>0</v>
      </c>
      <c r="CI78" s="7">
        <f t="shared" si="72"/>
        <v>0</v>
      </c>
      <c r="CJ78" s="7">
        <f t="shared" si="72"/>
        <v>0</v>
      </c>
      <c r="CK78" s="7">
        <f>SUM(CK67, -CK74,)</f>
        <v>0</v>
      </c>
      <c r="CL78" s="7">
        <f>SUM(CL67, -CL74,)</f>
        <v>0</v>
      </c>
      <c r="CM78" s="7">
        <f t="shared" ref="CM78:CP78" si="73">SUM(CM67, -CM74)</f>
        <v>0</v>
      </c>
      <c r="CN78" s="7">
        <f t="shared" si="73"/>
        <v>0</v>
      </c>
      <c r="CO78" s="7">
        <f t="shared" si="73"/>
        <v>0</v>
      </c>
      <c r="CP78" s="7">
        <f t="shared" si="73"/>
        <v>0</v>
      </c>
      <c r="CQ78" s="7">
        <f>SUM(CQ67, -CQ74,)</f>
        <v>0</v>
      </c>
      <c r="CR78" s="7">
        <f>SUM(CR67, -CR74,)</f>
        <v>0</v>
      </c>
      <c r="CS78" s="7">
        <f t="shared" ref="CS78:CV78" si="74">SUM(CS67, -CS74)</f>
        <v>0</v>
      </c>
      <c r="CT78" s="7">
        <f t="shared" si="74"/>
        <v>0</v>
      </c>
      <c r="CU78" s="7">
        <f t="shared" si="74"/>
        <v>0</v>
      </c>
      <c r="CV78" s="7">
        <f t="shared" si="74"/>
        <v>0</v>
      </c>
      <c r="CW78" s="7">
        <f>SUM(CW67, -CW74,)</f>
        <v>0</v>
      </c>
      <c r="CX78" s="7">
        <f>SUM(CX67, -CX74,)</f>
        <v>0</v>
      </c>
      <c r="CY78" s="7">
        <f t="shared" ref="CY78:DB78" si="75">SUM(CY67, -CY74)</f>
        <v>0</v>
      </c>
      <c r="CZ78" s="7">
        <f t="shared" si="75"/>
        <v>0</v>
      </c>
      <c r="DA78" s="7">
        <f t="shared" si="75"/>
        <v>0</v>
      </c>
      <c r="DB78" s="7">
        <f t="shared" si="75"/>
        <v>0</v>
      </c>
      <c r="DC78" s="7">
        <f>SUM(DC67, -DC74,)</f>
        <v>0</v>
      </c>
      <c r="DD78" s="7">
        <f>SUM(DD67, -DD74,)</f>
        <v>0</v>
      </c>
      <c r="DE78" s="7">
        <f t="shared" ref="DE78:DH78" si="76">SUM(DE67, -DE74)</f>
        <v>0</v>
      </c>
      <c r="DF78" s="7">
        <f t="shared" si="76"/>
        <v>0</v>
      </c>
      <c r="DG78" s="7">
        <f t="shared" si="76"/>
        <v>0</v>
      </c>
      <c r="DH78" s="7">
        <f t="shared" si="76"/>
        <v>0</v>
      </c>
      <c r="DI78" s="7">
        <f>SUM(DI67, -DI74,)</f>
        <v>0</v>
      </c>
      <c r="DJ78" s="7">
        <f>SUM(DJ67, -DJ74,)</f>
        <v>0</v>
      </c>
      <c r="DK78" s="7">
        <f t="shared" ref="DK78:DN78" si="77">SUM(DK67, -DK74)</f>
        <v>0</v>
      </c>
      <c r="DL78" s="7">
        <f t="shared" si="77"/>
        <v>0</v>
      </c>
      <c r="DM78" s="7">
        <f t="shared" si="77"/>
        <v>0</v>
      </c>
      <c r="DN78" s="7">
        <f t="shared" si="77"/>
        <v>0</v>
      </c>
      <c r="DO78" s="7">
        <f>SUM(DO67, -DO74,)</f>
        <v>0</v>
      </c>
      <c r="DP78" s="7">
        <f>SUM(DP67, -DP74,)</f>
        <v>0</v>
      </c>
      <c r="DQ78" s="7">
        <f t="shared" ref="DQ78:DT78" si="78">SUM(DQ67, -DQ74)</f>
        <v>0</v>
      </c>
      <c r="DR78" s="7">
        <f t="shared" si="78"/>
        <v>0</v>
      </c>
      <c r="DS78" s="7">
        <f t="shared" si="78"/>
        <v>0</v>
      </c>
      <c r="DT78" s="7">
        <f t="shared" si="78"/>
        <v>0</v>
      </c>
      <c r="DU78" s="7">
        <f>SUM(DU67, -DU74,)</f>
        <v>0</v>
      </c>
      <c r="DV78" s="7">
        <f>SUM(DV67, -DV74,)</f>
        <v>0</v>
      </c>
      <c r="DW78" s="7">
        <f t="shared" ref="DW78:DZ78" si="79">SUM(DW67, -DW74)</f>
        <v>0</v>
      </c>
      <c r="DX78" s="7">
        <f t="shared" si="79"/>
        <v>0</v>
      </c>
      <c r="DY78" s="7">
        <f t="shared" si="79"/>
        <v>0</v>
      </c>
      <c r="DZ78" s="7">
        <f t="shared" si="79"/>
        <v>0</v>
      </c>
      <c r="EA78" s="7">
        <f>SUM(EA67, -EA74,)</f>
        <v>0</v>
      </c>
      <c r="EB78" s="7">
        <f>SUM(EB67, -EB74,)</f>
        <v>0</v>
      </c>
      <c r="EC78" s="7">
        <f t="shared" ref="EC78:EI78" si="80">SUM(EC67, -EC74)</f>
        <v>0</v>
      </c>
      <c r="ED78" s="7">
        <f t="shared" si="80"/>
        <v>0</v>
      </c>
      <c r="EE78" s="7">
        <f t="shared" si="80"/>
        <v>0</v>
      </c>
      <c r="EF78" s="7">
        <f t="shared" si="80"/>
        <v>0</v>
      </c>
      <c r="EG78" s="7">
        <f t="shared" si="80"/>
        <v>0</v>
      </c>
      <c r="EH78" s="7">
        <f t="shared" si="80"/>
        <v>0</v>
      </c>
      <c r="EI78" s="7">
        <f t="shared" si="80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7" t="s">
        <v>39</v>
      </c>
      <c r="J79" s="144" t="s">
        <v>68</v>
      </c>
      <c r="K79" s="116" t="s">
        <v>67</v>
      </c>
      <c r="L79" s="177" t="s">
        <v>57</v>
      </c>
      <c r="M79" s="154" t="s">
        <v>57</v>
      </c>
      <c r="N79" s="119" t="s">
        <v>68</v>
      </c>
      <c r="O79" s="185" t="s">
        <v>84</v>
      </c>
      <c r="P79" s="165" t="s">
        <v>47</v>
      </c>
      <c r="Q79" s="125" t="s">
        <v>47</v>
      </c>
      <c r="R79" s="185" t="s">
        <v>47</v>
      </c>
      <c r="S79" s="230" t="s">
        <v>53</v>
      </c>
      <c r="T79" s="33" t="s">
        <v>40</v>
      </c>
      <c r="U79" s="159" t="s">
        <v>53</v>
      </c>
      <c r="V79" s="226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80" t="s">
        <v>70</v>
      </c>
      <c r="AB79" s="203" t="s">
        <v>59</v>
      </c>
      <c r="AC79" s="119" t="s">
        <v>70</v>
      </c>
      <c r="AD79" s="180" t="s">
        <v>70</v>
      </c>
      <c r="AE79" s="230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9" t="s">
        <v>59</v>
      </c>
      <c r="AK79" s="226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5" t="s">
        <v>47</v>
      </c>
      <c r="AQ79" s="165" t="s">
        <v>47</v>
      </c>
      <c r="AR79" s="125" t="s">
        <v>47</v>
      </c>
      <c r="AS79" s="180" t="s">
        <v>42</v>
      </c>
      <c r="AT79" s="226" t="s">
        <v>68</v>
      </c>
      <c r="AU79" s="24" t="s">
        <v>44</v>
      </c>
      <c r="AV79" s="167" t="s">
        <v>59</v>
      </c>
      <c r="AW79" s="166" t="s">
        <v>44</v>
      </c>
      <c r="AX79" s="119" t="s">
        <v>49</v>
      </c>
      <c r="AY79" s="180" t="s">
        <v>70</v>
      </c>
      <c r="AZ79" s="170" t="s">
        <v>59</v>
      </c>
      <c r="BA79" s="191" t="s">
        <v>37</v>
      </c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9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9">
        <f>SUM(L53, -L58)</f>
        <v>0.11360000000000001</v>
      </c>
      <c r="M80" s="146">
        <f>SUM(M53, -M58)</f>
        <v>0.1118</v>
      </c>
      <c r="N80" s="118">
        <f>SUM(N51, -N54)</f>
        <v>0.1115</v>
      </c>
      <c r="O80" s="179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2">
        <f>SUM(R52, -R57)</f>
        <v>0.1195</v>
      </c>
      <c r="S80" s="229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7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2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2">
        <f>SUM(AD51, -AD55)</f>
        <v>0.1321</v>
      </c>
      <c r="AE80" s="229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8">
        <f>SUM(AJ54, -AJ58)</f>
        <v>0.16020000000000001</v>
      </c>
      <c r="AK80" s="229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2">
        <f>SUM(AP52, -AP56)</f>
        <v>0.1991</v>
      </c>
      <c r="AQ80" s="148">
        <f>SUM(AQ52, -AQ56)</f>
        <v>0.192</v>
      </c>
      <c r="AR80" s="122">
        <f>SUM(AR52, -AR56)</f>
        <v>0.1822</v>
      </c>
      <c r="AS80" s="182">
        <f>SUM(AS51, -AS55)</f>
        <v>0.18410000000000001</v>
      </c>
      <c r="AT80" s="229">
        <f>SUM(AT51, -AT54)</f>
        <v>0.1532</v>
      </c>
      <c r="AU80" s="16">
        <f>SUM(AU53, -AU57)</f>
        <v>0.16239999999999999</v>
      </c>
      <c r="AV80" s="147">
        <f>SUM(AV54, -AV58)</f>
        <v>0.17369999999999999</v>
      </c>
      <c r="AW80" s="148">
        <f>SUM(AW52, -AW56)</f>
        <v>0.19469999999999998</v>
      </c>
      <c r="AX80" s="122">
        <f>SUM(AX52, -AX56)</f>
        <v>0.21160000000000001</v>
      </c>
      <c r="AY80" s="182">
        <f>SUM(AY52, -AY57)</f>
        <v>0.20050000000000001</v>
      </c>
      <c r="AZ80" s="117">
        <f>SUM(AZ54, -AZ58)</f>
        <v>0.18810000000000002</v>
      </c>
      <c r="BA80" s="122">
        <f>SUM(BA51, -BA55)</f>
        <v>0.19240000000000002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80" t="s">
        <v>49</v>
      </c>
      <c r="J81" s="154" t="s">
        <v>63</v>
      </c>
      <c r="K81" s="119" t="s">
        <v>42</v>
      </c>
      <c r="L81" s="177" t="s">
        <v>46</v>
      </c>
      <c r="M81" s="165" t="s">
        <v>40</v>
      </c>
      <c r="N81" s="125" t="s">
        <v>53</v>
      </c>
      <c r="O81" s="185" t="s">
        <v>47</v>
      </c>
      <c r="P81" s="165" t="s">
        <v>40</v>
      </c>
      <c r="Q81" s="125" t="s">
        <v>84</v>
      </c>
      <c r="R81" s="185" t="s">
        <v>84</v>
      </c>
      <c r="S81" s="230" t="s">
        <v>84</v>
      </c>
      <c r="T81" s="33" t="s">
        <v>53</v>
      </c>
      <c r="U81" s="159" t="s">
        <v>84</v>
      </c>
      <c r="V81" s="230" t="s">
        <v>84</v>
      </c>
      <c r="W81" s="33" t="s">
        <v>84</v>
      </c>
      <c r="X81" s="149" t="s">
        <v>68</v>
      </c>
      <c r="Y81" s="203" t="s">
        <v>59</v>
      </c>
      <c r="Z81" s="125" t="s">
        <v>53</v>
      </c>
      <c r="AA81" s="185" t="s">
        <v>63</v>
      </c>
      <c r="AB81" s="144" t="s">
        <v>70</v>
      </c>
      <c r="AC81" s="170" t="s">
        <v>41</v>
      </c>
      <c r="AD81" s="189" t="s">
        <v>41</v>
      </c>
      <c r="AE81" s="231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5" t="s">
        <v>63</v>
      </c>
      <c r="AK81" s="230" t="s">
        <v>40</v>
      </c>
      <c r="AL81" s="33" t="s">
        <v>40</v>
      </c>
      <c r="AM81" s="236" t="s">
        <v>44</v>
      </c>
      <c r="AN81" s="203" t="s">
        <v>59</v>
      </c>
      <c r="AO81" s="125" t="s">
        <v>40</v>
      </c>
      <c r="AP81" s="180" t="s">
        <v>68</v>
      </c>
      <c r="AQ81" s="144" t="s">
        <v>68</v>
      </c>
      <c r="AR81" s="119" t="s">
        <v>68</v>
      </c>
      <c r="AS81" s="180" t="s">
        <v>68</v>
      </c>
      <c r="AT81" s="231" t="s">
        <v>59</v>
      </c>
      <c r="AU81" s="43" t="s">
        <v>68</v>
      </c>
      <c r="AV81" s="159" t="s">
        <v>47</v>
      </c>
      <c r="AW81" s="165" t="s">
        <v>63</v>
      </c>
      <c r="AX81" s="191" t="s">
        <v>37</v>
      </c>
      <c r="AY81" s="180" t="s">
        <v>49</v>
      </c>
      <c r="AZ81" s="119" t="s">
        <v>49</v>
      </c>
      <c r="BA81" s="170" t="s">
        <v>59</v>
      </c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2">
        <f>SUM(I52, -I56)</f>
        <v>0.1323</v>
      </c>
      <c r="J82" s="146">
        <f>SUM(J51, -J54)</f>
        <v>0.1363</v>
      </c>
      <c r="K82" s="122">
        <f>SUM(K51, -K54)</f>
        <v>0.1197</v>
      </c>
      <c r="L82" s="178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2">
        <f>SUM(O52, -O56)</f>
        <v>0.10489999999999999</v>
      </c>
      <c r="P82" s="148">
        <f>SUM(P52, -P57)</f>
        <v>9.1499999999999998E-2</v>
      </c>
      <c r="Q82" s="118">
        <f>SUM(Q52, -Q56)</f>
        <v>0.107</v>
      </c>
      <c r="R82" s="179">
        <f>SUM(R52, -R56)</f>
        <v>0.11929999999999999</v>
      </c>
      <c r="S82" s="229">
        <f>SUM(S52, -S56)</f>
        <v>0.1293</v>
      </c>
      <c r="T82" s="95">
        <f>SUM(T52, -T56)</f>
        <v>0.13999999999999999</v>
      </c>
      <c r="U82" s="152">
        <f>SUM(U52, -U56)</f>
        <v>9.820000000000001E-2</v>
      </c>
      <c r="V82" s="229">
        <f>SUM(V52, -V56)</f>
        <v>0.1032</v>
      </c>
      <c r="W82" s="95">
        <f>SUM(W52, -W56)</f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9">
        <f>SUM(AA52, -AA55)</f>
        <v>0.1547</v>
      </c>
      <c r="AB82" s="148">
        <f>SUM(AB51, -AB54)</f>
        <v>0.1201</v>
      </c>
      <c r="AC82" s="122">
        <f>SUM(AC53, -AC57)</f>
        <v>0.1265</v>
      </c>
      <c r="AD82" s="182">
        <f>SUM(AD53, -AD57)</f>
        <v>0.13009999999999999</v>
      </c>
      <c r="AE82" s="233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9">
        <f>SUM(AJ52, -AJ56)</f>
        <v>0.1565</v>
      </c>
      <c r="AK82" s="227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9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9">
        <f>SUM(AS51, -AS54)</f>
        <v>0.1663</v>
      </c>
      <c r="AT82" s="233">
        <f>SUM(AT54, -AT58)</f>
        <v>0.15309999999999999</v>
      </c>
      <c r="AU82" s="95">
        <f>SUM(AU51, -AU54)</f>
        <v>0.1603</v>
      </c>
      <c r="AV82" s="153">
        <f>SUM(AV53, -AV57)</f>
        <v>0.15179999999999999</v>
      </c>
      <c r="AW82" s="146">
        <f>SUM(AW53, -AW57)</f>
        <v>0.16899999999999998</v>
      </c>
      <c r="AX82" s="122">
        <f>SUM(AX51, -AX55)</f>
        <v>0.1988</v>
      </c>
      <c r="AY82" s="182">
        <f>SUM(AY52, -AY56)</f>
        <v>0.18590000000000001</v>
      </c>
      <c r="AZ82" s="122">
        <f>SUM(AZ52, -AZ56)</f>
        <v>0.17959999999999998</v>
      </c>
      <c r="BA82" s="117">
        <f>SUM(BA54, -BA58)</f>
        <v>0.18729999999999999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80" t="s">
        <v>65</v>
      </c>
      <c r="J83" s="144" t="s">
        <v>65</v>
      </c>
      <c r="K83" s="119" t="s">
        <v>65</v>
      </c>
      <c r="L83" s="185" t="s">
        <v>53</v>
      </c>
      <c r="M83" s="165" t="s">
        <v>53</v>
      </c>
      <c r="N83" s="116" t="s">
        <v>57</v>
      </c>
      <c r="O83" s="185" t="s">
        <v>53</v>
      </c>
      <c r="P83" s="165" t="s">
        <v>84</v>
      </c>
      <c r="Q83" s="125" t="s">
        <v>53</v>
      </c>
      <c r="R83" s="185" t="s">
        <v>40</v>
      </c>
      <c r="S83" s="230" t="s">
        <v>47</v>
      </c>
      <c r="T83" s="33" t="s">
        <v>47</v>
      </c>
      <c r="U83" s="149" t="s">
        <v>65</v>
      </c>
      <c r="V83" s="234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9" t="s">
        <v>41</v>
      </c>
      <c r="AB83" s="165" t="s">
        <v>53</v>
      </c>
      <c r="AC83" s="119" t="s">
        <v>55</v>
      </c>
      <c r="AD83" s="180" t="s">
        <v>55</v>
      </c>
      <c r="AE83" s="231" t="s">
        <v>41</v>
      </c>
      <c r="AF83" s="37" t="s">
        <v>48</v>
      </c>
      <c r="AG83" s="236" t="s">
        <v>51</v>
      </c>
      <c r="AH83" s="165" t="s">
        <v>63</v>
      </c>
      <c r="AI83" s="125" t="s">
        <v>63</v>
      </c>
      <c r="AJ83" s="185" t="s">
        <v>40</v>
      </c>
      <c r="AK83" s="231" t="s">
        <v>59</v>
      </c>
      <c r="AL83" s="33" t="s">
        <v>63</v>
      </c>
      <c r="AM83" s="236" t="s">
        <v>52</v>
      </c>
      <c r="AN83" s="165" t="s">
        <v>40</v>
      </c>
      <c r="AO83" s="170" t="s">
        <v>59</v>
      </c>
      <c r="AP83" s="189" t="s">
        <v>59</v>
      </c>
      <c r="AQ83" s="165" t="s">
        <v>40</v>
      </c>
      <c r="AR83" s="125" t="s">
        <v>40</v>
      </c>
      <c r="AS83" s="189" t="s">
        <v>59</v>
      </c>
      <c r="AT83" s="262" t="s">
        <v>38</v>
      </c>
      <c r="AU83" s="33" t="s">
        <v>63</v>
      </c>
      <c r="AV83" s="149" t="s">
        <v>42</v>
      </c>
      <c r="AW83" s="144" t="s">
        <v>42</v>
      </c>
      <c r="AX83" s="125" t="s">
        <v>63</v>
      </c>
      <c r="AY83" s="185" t="s">
        <v>63</v>
      </c>
      <c r="AZ83" s="263" t="s">
        <v>54</v>
      </c>
      <c r="BA83" s="119" t="s">
        <v>42</v>
      </c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2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9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9">
        <f>SUM(O52, -O55)</f>
        <v>0.1011</v>
      </c>
      <c r="P84" s="146">
        <f>SUM(P52, -P56)</f>
        <v>9.11E-2</v>
      </c>
      <c r="Q84" s="118">
        <f>SUM(Q52, -Q55)</f>
        <v>0.1056</v>
      </c>
      <c r="R84" s="182">
        <f>SUM(R52, -R55)</f>
        <v>0.1164</v>
      </c>
      <c r="S84" s="227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9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2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1">
        <f>SUM(AD51, -AD54)</f>
        <v>0.11489999999999999</v>
      </c>
      <c r="AE84" s="227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2">
        <f>SUM(AJ52, -AJ55)</f>
        <v>0.1482</v>
      </c>
      <c r="AK84" s="233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8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8">
        <f>SUM(AS54, -AS58)</f>
        <v>0.16160000000000002</v>
      </c>
      <c r="AT84" s="228">
        <f>SUM(AT55, -AT58)</f>
        <v>0.1482</v>
      </c>
      <c r="AU84" s="95">
        <f>SUM(AU52, -AU56)</f>
        <v>0.15310000000000001</v>
      </c>
      <c r="AV84" s="153">
        <f>SUM(AV51, -AV55)</f>
        <v>0.1484</v>
      </c>
      <c r="AW84" s="148">
        <f>SUM(AW51, -AW55)</f>
        <v>0.16539999999999999</v>
      </c>
      <c r="AX84" s="118">
        <f>SUM(AX53, -AX57)</f>
        <v>0.17069999999999999</v>
      </c>
      <c r="AY84" s="179">
        <f>SUM(AY53, -AY57)</f>
        <v>0.1709</v>
      </c>
      <c r="AZ84" s="122">
        <f>SUM(AZ51, -AZ54)</f>
        <v>0.14699999999999999</v>
      </c>
      <c r="BA84" s="122">
        <f>SUM(BA52, -BA55)</f>
        <v>0.14400000000000002</v>
      </c>
      <c r="BB84" s="7">
        <f t="shared" ref="AY84:BB84" si="81">SUM(BB73, -BB80)</f>
        <v>0</v>
      </c>
      <c r="BC84" s="7">
        <f>SUM(BC73, -BC80,)</f>
        <v>0</v>
      </c>
      <c r="BD84" s="7">
        <f>SUM(BD73, -BD80,)</f>
        <v>0</v>
      </c>
      <c r="BE84" s="7">
        <f t="shared" ref="BE84:BH84" si="82">SUM(BE73, -BE80)</f>
        <v>0</v>
      </c>
      <c r="BF84" s="7">
        <f t="shared" si="82"/>
        <v>0</v>
      </c>
      <c r="BG84" s="7">
        <f t="shared" si="82"/>
        <v>0</v>
      </c>
      <c r="BH84" s="7">
        <f t="shared" si="82"/>
        <v>0</v>
      </c>
      <c r="BI84" s="7">
        <f>SUM(BI73, -BI80,)</f>
        <v>0</v>
      </c>
      <c r="BJ84" s="7">
        <f>SUM(BJ73, -BJ80,)</f>
        <v>0</v>
      </c>
      <c r="BK84" s="7">
        <f t="shared" ref="BK84:BQ84" si="83">SUM(BK73, -BK80)</f>
        <v>0</v>
      </c>
      <c r="BL84" s="7">
        <f t="shared" si="83"/>
        <v>0</v>
      </c>
      <c r="BM84" s="7">
        <f t="shared" si="83"/>
        <v>0</v>
      </c>
      <c r="BN84" s="7">
        <f t="shared" si="83"/>
        <v>0</v>
      </c>
      <c r="BO84" s="7">
        <f t="shared" si="83"/>
        <v>0</v>
      </c>
      <c r="BP84" s="7">
        <f t="shared" si="83"/>
        <v>0</v>
      </c>
      <c r="BQ84" s="7">
        <f t="shared" si="83"/>
        <v>0</v>
      </c>
      <c r="BS84" s="7">
        <f>SUM(BS73, -BS80,)</f>
        <v>0</v>
      </c>
      <c r="BT84" s="7">
        <f>SUM(BT73, -BT80,)</f>
        <v>0</v>
      </c>
      <c r="BU84" s="7">
        <f t="shared" ref="BU84:BX84" si="84">SUM(BU73, -BU80)</f>
        <v>0</v>
      </c>
      <c r="BV84" s="7">
        <f t="shared" si="84"/>
        <v>0</v>
      </c>
      <c r="BW84" s="7">
        <f t="shared" si="84"/>
        <v>0</v>
      </c>
      <c r="BX84" s="7">
        <f t="shared" si="84"/>
        <v>0</v>
      </c>
      <c r="BY84" s="7">
        <f>SUM(BY73, -BY80,)</f>
        <v>0</v>
      </c>
      <c r="BZ84" s="7">
        <f>SUM(BZ73, -BZ80,)</f>
        <v>0</v>
      </c>
      <c r="CA84" s="7">
        <f t="shared" ref="CA84:CD84" si="85">SUM(CA73, -CA80)</f>
        <v>0</v>
      </c>
      <c r="CB84" s="7">
        <f t="shared" si="85"/>
        <v>0</v>
      </c>
      <c r="CC84" s="7">
        <f t="shared" si="85"/>
        <v>0</v>
      </c>
      <c r="CD84" s="7">
        <f t="shared" si="85"/>
        <v>0</v>
      </c>
      <c r="CE84" s="7">
        <f>SUM(CE73, -CE80,)</f>
        <v>0</v>
      </c>
      <c r="CF84" s="7">
        <f>SUM(CF73, -CF80,)</f>
        <v>0</v>
      </c>
      <c r="CG84" s="7">
        <f t="shared" ref="CG84:CJ84" si="86">SUM(CG73, -CG80)</f>
        <v>0</v>
      </c>
      <c r="CH84" s="7">
        <f t="shared" si="86"/>
        <v>0</v>
      </c>
      <c r="CI84" s="7">
        <f t="shared" si="86"/>
        <v>0</v>
      </c>
      <c r="CJ84" s="7">
        <f t="shared" si="86"/>
        <v>0</v>
      </c>
      <c r="CK84" s="7">
        <f>SUM(CK73, -CK80,)</f>
        <v>0</v>
      </c>
      <c r="CL84" s="7">
        <f>SUM(CL73, -CL80,)</f>
        <v>0</v>
      </c>
      <c r="CM84" s="7">
        <f t="shared" ref="CM84:CP84" si="87">SUM(CM73, -CM80)</f>
        <v>0</v>
      </c>
      <c r="CN84" s="7">
        <f t="shared" si="87"/>
        <v>0</v>
      </c>
      <c r="CO84" s="7">
        <f t="shared" si="87"/>
        <v>0</v>
      </c>
      <c r="CP84" s="7">
        <f t="shared" si="87"/>
        <v>0</v>
      </c>
      <c r="CQ84" s="7">
        <f>SUM(CQ73, -CQ80,)</f>
        <v>0</v>
      </c>
      <c r="CR84" s="7">
        <f>SUM(CR73, -CR80,)</f>
        <v>0</v>
      </c>
      <c r="CS84" s="7">
        <f t="shared" ref="CS84:CV84" si="88">SUM(CS73, -CS80)</f>
        <v>0</v>
      </c>
      <c r="CT84" s="7">
        <f t="shared" si="88"/>
        <v>0</v>
      </c>
      <c r="CU84" s="7">
        <f t="shared" si="88"/>
        <v>0</v>
      </c>
      <c r="CV84" s="7">
        <f t="shared" si="88"/>
        <v>0</v>
      </c>
      <c r="CW84" s="7">
        <f>SUM(CW73, -CW80,)</f>
        <v>0</v>
      </c>
      <c r="CX84" s="7">
        <f>SUM(CX73, -CX80,)</f>
        <v>0</v>
      </c>
      <c r="CY84" s="7">
        <f t="shared" ref="CY84:DB84" si="89">SUM(CY73, -CY80)</f>
        <v>0</v>
      </c>
      <c r="CZ84" s="7">
        <f t="shared" si="89"/>
        <v>0</v>
      </c>
      <c r="DA84" s="7">
        <f t="shared" si="89"/>
        <v>0</v>
      </c>
      <c r="DB84" s="7">
        <f t="shared" si="89"/>
        <v>0</v>
      </c>
      <c r="DC84" s="7">
        <f>SUM(DC73, -DC80,)</f>
        <v>0</v>
      </c>
      <c r="DD84" s="7">
        <f>SUM(DD73, -DD80,)</f>
        <v>0</v>
      </c>
      <c r="DE84" s="7">
        <f t="shared" ref="DE84:DH84" si="90">SUM(DE73, -DE80)</f>
        <v>0</v>
      </c>
      <c r="DF84" s="7">
        <f t="shared" si="90"/>
        <v>0</v>
      </c>
      <c r="DG84" s="7">
        <f t="shared" si="90"/>
        <v>0</v>
      </c>
      <c r="DH84" s="7">
        <f t="shared" si="90"/>
        <v>0</v>
      </c>
      <c r="DI84" s="7">
        <f>SUM(DI73, -DI80,)</f>
        <v>0</v>
      </c>
      <c r="DJ84" s="7">
        <f>SUM(DJ73, -DJ80,)</f>
        <v>0</v>
      </c>
      <c r="DK84" s="7">
        <f t="shared" ref="DK84:DN84" si="91">SUM(DK73, -DK80)</f>
        <v>0</v>
      </c>
      <c r="DL84" s="7">
        <f t="shared" si="91"/>
        <v>0</v>
      </c>
      <c r="DM84" s="7">
        <f t="shared" si="91"/>
        <v>0</v>
      </c>
      <c r="DN84" s="7">
        <f t="shared" si="91"/>
        <v>0</v>
      </c>
      <c r="DO84" s="7">
        <f>SUM(DO73, -DO80,)</f>
        <v>0</v>
      </c>
      <c r="DP84" s="7">
        <f>SUM(DP73, -DP80,)</f>
        <v>0</v>
      </c>
      <c r="DQ84" s="7">
        <f t="shared" ref="DQ84:DT84" si="92">SUM(DQ73, -DQ80)</f>
        <v>0</v>
      </c>
      <c r="DR84" s="7">
        <f t="shared" si="92"/>
        <v>0</v>
      </c>
      <c r="DS84" s="7">
        <f t="shared" si="92"/>
        <v>0</v>
      </c>
      <c r="DT84" s="7">
        <f t="shared" si="92"/>
        <v>0</v>
      </c>
      <c r="DU84" s="7">
        <f>SUM(DU73, -DU80,)</f>
        <v>0</v>
      </c>
      <c r="DV84" s="7">
        <f>SUM(DV73, -DV80,)</f>
        <v>0</v>
      </c>
      <c r="DW84" s="7">
        <f t="shared" ref="DW84:DZ84" si="93">SUM(DW73, -DW80)</f>
        <v>0</v>
      </c>
      <c r="DX84" s="7">
        <f t="shared" si="93"/>
        <v>0</v>
      </c>
      <c r="DY84" s="7">
        <f t="shared" si="93"/>
        <v>0</v>
      </c>
      <c r="DZ84" s="7">
        <f t="shared" si="93"/>
        <v>0</v>
      </c>
      <c r="EA84" s="7">
        <f>SUM(EA73, -EA80,)</f>
        <v>0</v>
      </c>
      <c r="EB84" s="7">
        <f>SUM(EB73, -EB80,)</f>
        <v>0</v>
      </c>
      <c r="EC84" s="7">
        <f t="shared" ref="EC84:EI84" si="94">SUM(EC73, -EC80)</f>
        <v>0</v>
      </c>
      <c r="ED84" s="7">
        <f t="shared" si="94"/>
        <v>0</v>
      </c>
      <c r="EE84" s="7">
        <f t="shared" si="94"/>
        <v>0</v>
      </c>
      <c r="EF84" s="7">
        <f t="shared" si="94"/>
        <v>0</v>
      </c>
      <c r="EG84" s="7">
        <f t="shared" si="94"/>
        <v>0</v>
      </c>
      <c r="EH84" s="7">
        <f t="shared" si="94"/>
        <v>0</v>
      </c>
      <c r="EI84" s="7">
        <f t="shared" si="94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80" t="s">
        <v>68</v>
      </c>
      <c r="J85" s="154" t="s">
        <v>39</v>
      </c>
      <c r="K85" s="116" t="s">
        <v>39</v>
      </c>
      <c r="L85" s="185" t="s">
        <v>40</v>
      </c>
      <c r="M85" s="154" t="s">
        <v>46</v>
      </c>
      <c r="N85" s="119" t="s">
        <v>70</v>
      </c>
      <c r="O85" s="185" t="s">
        <v>63</v>
      </c>
      <c r="P85" s="165" t="s">
        <v>53</v>
      </c>
      <c r="Q85" s="119" t="s">
        <v>65</v>
      </c>
      <c r="R85" s="185" t="s">
        <v>64</v>
      </c>
      <c r="S85" s="230" t="s">
        <v>63</v>
      </c>
      <c r="T85" s="33" t="s">
        <v>63</v>
      </c>
      <c r="U85" s="167" t="s">
        <v>41</v>
      </c>
      <c r="V85" s="230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80" t="s">
        <v>55</v>
      </c>
      <c r="AB85" s="203" t="s">
        <v>41</v>
      </c>
      <c r="AC85" s="170" t="s">
        <v>48</v>
      </c>
      <c r="AD85" s="185" t="s">
        <v>63</v>
      </c>
      <c r="AE85" s="231" t="s">
        <v>48</v>
      </c>
      <c r="AF85" s="33" t="s">
        <v>63</v>
      </c>
      <c r="AG85" s="167" t="s">
        <v>48</v>
      </c>
      <c r="AH85" s="203" t="s">
        <v>48</v>
      </c>
      <c r="AI85" s="119" t="s">
        <v>68</v>
      </c>
      <c r="AJ85" s="180" t="s">
        <v>68</v>
      </c>
      <c r="AK85" s="230" t="s">
        <v>63</v>
      </c>
      <c r="AL85" s="37" t="s">
        <v>59</v>
      </c>
      <c r="AM85" s="159" t="s">
        <v>40</v>
      </c>
      <c r="AN85" s="166" t="s">
        <v>52</v>
      </c>
      <c r="AO85" s="191" t="s">
        <v>52</v>
      </c>
      <c r="AP85" s="202" t="s">
        <v>52</v>
      </c>
      <c r="AQ85" s="203" t="s">
        <v>59</v>
      </c>
      <c r="AR85" s="170" t="s">
        <v>59</v>
      </c>
      <c r="AS85" s="202" t="s">
        <v>52</v>
      </c>
      <c r="AT85" s="230" t="s">
        <v>63</v>
      </c>
      <c r="AU85" s="37" t="s">
        <v>59</v>
      </c>
      <c r="AV85" s="157" t="s">
        <v>38</v>
      </c>
      <c r="AW85" s="165" t="s">
        <v>47</v>
      </c>
      <c r="AX85" s="119" t="s">
        <v>42</v>
      </c>
      <c r="AY85" s="185" t="s">
        <v>47</v>
      </c>
      <c r="AZ85" s="119" t="s">
        <v>42</v>
      </c>
      <c r="BA85" s="125" t="s">
        <v>63</v>
      </c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9">
        <f>SUM(I52, -I54)</f>
        <v>0.1183</v>
      </c>
      <c r="J86" s="146">
        <f>SUM(J51, -J53)</f>
        <v>0.1168</v>
      </c>
      <c r="K86" s="118">
        <f>SUM(K52, -K54)</f>
        <v>0.105</v>
      </c>
      <c r="L86" s="182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9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2">
        <f>SUM(R52, -R54)</f>
        <v>0.10619999999999999</v>
      </c>
      <c r="S86" s="229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7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1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9">
        <f>SUM(AD52, -AD55)</f>
        <v>0.1142</v>
      </c>
      <c r="AE86" s="227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9">
        <f>SUM(AJ51, -AJ54)</f>
        <v>0.13830000000000001</v>
      </c>
      <c r="AK86" s="229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8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8">
        <f>SUM(AS53, -AS57)</f>
        <v>0.15510000000000002</v>
      </c>
      <c r="AT86" s="229">
        <f>SUM(AT52, -AT56)</f>
        <v>0.1467</v>
      </c>
      <c r="AU86" s="96">
        <f>SUM(AU54, -AU58)</f>
        <v>0.14990000000000001</v>
      </c>
      <c r="AV86" s="151">
        <f>SUM(AV55, -AV58)</f>
        <v>0.14679999999999999</v>
      </c>
      <c r="AW86" s="148">
        <f>SUM(AW53, -AW56)</f>
        <v>0.16059999999999999</v>
      </c>
      <c r="AX86" s="122">
        <f>SUM(AX52, -AX55)</f>
        <v>0.17030000000000001</v>
      </c>
      <c r="AY86" s="182">
        <f>SUM(AY53, -AY56)</f>
        <v>0.15629999999999999</v>
      </c>
      <c r="AZ86" s="122">
        <f>SUM(AZ52, -AZ55)</f>
        <v>0.14319999999999999</v>
      </c>
      <c r="BA86" s="118">
        <f>SUM(BA53, -BA57)</f>
        <v>0.14000000000000001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80" t="s">
        <v>42</v>
      </c>
      <c r="J87" s="144" t="s">
        <v>42</v>
      </c>
      <c r="K87" s="116" t="s">
        <v>63</v>
      </c>
      <c r="L87" s="180" t="s">
        <v>70</v>
      </c>
      <c r="M87" s="144" t="s">
        <v>70</v>
      </c>
      <c r="N87" s="116" t="s">
        <v>46</v>
      </c>
      <c r="O87" s="185" t="s">
        <v>64</v>
      </c>
      <c r="P87" s="165" t="s">
        <v>63</v>
      </c>
      <c r="Q87" s="125" t="s">
        <v>64</v>
      </c>
      <c r="R87" s="180" t="s">
        <v>65</v>
      </c>
      <c r="S87" s="226" t="s">
        <v>65</v>
      </c>
      <c r="T87" s="43" t="s">
        <v>65</v>
      </c>
      <c r="U87" s="159" t="s">
        <v>47</v>
      </c>
      <c r="V87" s="234" t="s">
        <v>52</v>
      </c>
      <c r="W87" s="97" t="s">
        <v>54</v>
      </c>
      <c r="X87" s="167" t="s">
        <v>59</v>
      </c>
      <c r="Y87" s="203" t="s">
        <v>41</v>
      </c>
      <c r="Z87" s="125" t="s">
        <v>47</v>
      </c>
      <c r="AA87" s="185" t="s">
        <v>53</v>
      </c>
      <c r="AB87" s="154" t="s">
        <v>57</v>
      </c>
      <c r="AC87" s="125" t="s">
        <v>63</v>
      </c>
      <c r="AD87" s="189" t="s">
        <v>48</v>
      </c>
      <c r="AE87" s="231" t="s">
        <v>67</v>
      </c>
      <c r="AF87" s="24" t="s">
        <v>51</v>
      </c>
      <c r="AG87" s="149" t="s">
        <v>55</v>
      </c>
      <c r="AH87" s="144" t="s">
        <v>55</v>
      </c>
      <c r="AI87" s="191" t="s">
        <v>44</v>
      </c>
      <c r="AJ87" s="202" t="s">
        <v>44</v>
      </c>
      <c r="AK87" s="240" t="s">
        <v>44</v>
      </c>
      <c r="AL87" s="24" t="s">
        <v>44</v>
      </c>
      <c r="AM87" s="167" t="s">
        <v>59</v>
      </c>
      <c r="AN87" s="166" t="s">
        <v>44</v>
      </c>
      <c r="AO87" s="191" t="s">
        <v>44</v>
      </c>
      <c r="AP87" s="185" t="s">
        <v>40</v>
      </c>
      <c r="AQ87" s="165" t="s">
        <v>64</v>
      </c>
      <c r="AR87" s="125" t="s">
        <v>64</v>
      </c>
      <c r="AS87" s="202" t="s">
        <v>44</v>
      </c>
      <c r="AT87" s="240" t="s">
        <v>44</v>
      </c>
      <c r="AU87" s="24" t="s">
        <v>52</v>
      </c>
      <c r="AV87" s="236" t="s">
        <v>37</v>
      </c>
      <c r="AW87" s="166" t="s">
        <v>37</v>
      </c>
      <c r="AX87" s="125" t="s">
        <v>47</v>
      </c>
      <c r="AY87" s="180" t="s">
        <v>42</v>
      </c>
      <c r="AZ87" s="125" t="s">
        <v>63</v>
      </c>
      <c r="BA87" s="263" t="s">
        <v>54</v>
      </c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2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2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2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2">
        <f>SUM(R51, -R52)</f>
        <v>9.2600000000000016E-2</v>
      </c>
      <c r="S88" s="227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3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9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2">
        <f>SUM(AD53, -AD56)</f>
        <v>0.1137</v>
      </c>
      <c r="AE88" s="237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2">
        <f>SUM(AJ53, -AJ57)</f>
        <v>0.12890000000000001</v>
      </c>
      <c r="AK88" s="227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2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2">
        <f>SUM(AS53, -AS56)</f>
        <v>0.1517</v>
      </c>
      <c r="AT88" s="227">
        <f>SUM(AT53, -AT57)</f>
        <v>0.14369999999999999</v>
      </c>
      <c r="AU88" s="96">
        <f>SUM(AU53, -AU56)</f>
        <v>0.14829999999999999</v>
      </c>
      <c r="AV88" s="153">
        <f>SUM(AV52, -AV55)</f>
        <v>0.1459</v>
      </c>
      <c r="AW88" s="148">
        <f>SUM(AW52, -AW55)</f>
        <v>0.15129999999999999</v>
      </c>
      <c r="AX88" s="122">
        <f>SUM(AX53, -AX56)</f>
        <v>0.15920000000000001</v>
      </c>
      <c r="AY88" s="182">
        <f>SUM(AY52, -AY55)</f>
        <v>0.15329999999999999</v>
      </c>
      <c r="AZ88" s="118">
        <f>SUM(AZ53, -AZ57)</f>
        <v>0.1353</v>
      </c>
      <c r="BA88" s="122">
        <f>SUM(BA51, -BA54)</f>
        <v>0.1361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3" t="s">
        <v>37</v>
      </c>
      <c r="J89" s="160" t="s">
        <v>37</v>
      </c>
      <c r="K89" s="125" t="s">
        <v>84</v>
      </c>
      <c r="L89" s="177" t="s">
        <v>52</v>
      </c>
      <c r="M89" s="154" t="s">
        <v>39</v>
      </c>
      <c r="N89" s="116" t="s">
        <v>39</v>
      </c>
      <c r="O89" s="180" t="s">
        <v>65</v>
      </c>
      <c r="P89" s="165" t="s">
        <v>64</v>
      </c>
      <c r="Q89" s="125" t="s">
        <v>63</v>
      </c>
      <c r="R89" s="185" t="s">
        <v>63</v>
      </c>
      <c r="S89" s="230" t="s">
        <v>64</v>
      </c>
      <c r="T89" s="37" t="s">
        <v>59</v>
      </c>
      <c r="U89" s="145" t="s">
        <v>39</v>
      </c>
      <c r="V89" s="231" t="s">
        <v>41</v>
      </c>
      <c r="W89" s="33" t="s">
        <v>63</v>
      </c>
      <c r="X89" s="159" t="s">
        <v>64</v>
      </c>
      <c r="Y89" s="188" t="s">
        <v>54</v>
      </c>
      <c r="Z89" s="126" t="s">
        <v>54</v>
      </c>
      <c r="AA89" s="189" t="s">
        <v>48</v>
      </c>
      <c r="AB89" s="165" t="s">
        <v>63</v>
      </c>
      <c r="AC89" s="125" t="s">
        <v>53</v>
      </c>
      <c r="AD89" s="185" t="s">
        <v>53</v>
      </c>
      <c r="AE89" s="240" t="s">
        <v>51</v>
      </c>
      <c r="AF89" s="37" t="s">
        <v>41</v>
      </c>
      <c r="AG89" s="167" t="s">
        <v>41</v>
      </c>
      <c r="AH89" s="203" t="s">
        <v>41</v>
      </c>
      <c r="AI89" s="119" t="s">
        <v>55</v>
      </c>
      <c r="AJ89" s="180" t="s">
        <v>55</v>
      </c>
      <c r="AK89" s="234" t="s">
        <v>57</v>
      </c>
      <c r="AL89" s="33" t="s">
        <v>64</v>
      </c>
      <c r="AM89" s="236" t="s">
        <v>37</v>
      </c>
      <c r="AN89" s="166" t="s">
        <v>37</v>
      </c>
      <c r="AO89" s="119" t="s">
        <v>68</v>
      </c>
      <c r="AP89" s="202" t="s">
        <v>44</v>
      </c>
      <c r="AQ89" s="166" t="s">
        <v>52</v>
      </c>
      <c r="AR89" s="191" t="s">
        <v>52</v>
      </c>
      <c r="AS89" s="185" t="s">
        <v>40</v>
      </c>
      <c r="AT89" s="240" t="s">
        <v>52</v>
      </c>
      <c r="AU89" s="12" t="s">
        <v>38</v>
      </c>
      <c r="AV89" s="159" t="s">
        <v>63</v>
      </c>
      <c r="AW89" s="160" t="s">
        <v>38</v>
      </c>
      <c r="AX89" s="121" t="s">
        <v>38</v>
      </c>
      <c r="AY89" s="266" t="s">
        <v>54</v>
      </c>
      <c r="AZ89" s="191" t="s">
        <v>53</v>
      </c>
      <c r="BA89" s="125" t="s">
        <v>47</v>
      </c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2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8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2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9">
        <f>SUM(R52, -R53)</f>
        <v>8.0299999999999996E-2</v>
      </c>
      <c r="S90" s="227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7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2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9">
        <f>SUM(AD52, -AD54)</f>
        <v>9.6999999999999989E-2</v>
      </c>
      <c r="AE90" s="227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1">
        <f>SUM(AJ51, -AJ53)</f>
        <v>0.11770000000000001</v>
      </c>
      <c r="AK90" s="229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2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2">
        <f>SUM(AS52, -AS55)</f>
        <v>0.1457</v>
      </c>
      <c r="AT90" s="233">
        <f>SUM(AT53, -AT56)</f>
        <v>0.12390000000000001</v>
      </c>
      <c r="AU90" s="98">
        <f>SUM(AU55, -AU58)</f>
        <v>0.14300000000000002</v>
      </c>
      <c r="AV90" s="152">
        <f>SUM(AV53, -AV56)</f>
        <v>0.13240000000000002</v>
      </c>
      <c r="AW90" s="150">
        <f>SUM(AW55, -AW58)</f>
        <v>0.15110000000000001</v>
      </c>
      <c r="AX90" s="120">
        <f>SUM(AX55, -AX58)</f>
        <v>0.14699999999999999</v>
      </c>
      <c r="AY90" s="182">
        <f>SUM(AY51, -AY54)</f>
        <v>0.14499999999999999</v>
      </c>
      <c r="AZ90" s="118">
        <f>SUM(AZ51, -AZ53)</f>
        <v>0.1305</v>
      </c>
      <c r="BA90" s="122">
        <f>SUM(BA53, -BA56)</f>
        <v>0.13140000000000002</v>
      </c>
      <c r="BB90" s="7">
        <f t="shared" ref="AY90:BB90" si="95">SUM(BB79, -BB86)</f>
        <v>0</v>
      </c>
      <c r="BC90" s="7">
        <f>SUM(BC79, -BC86,)</f>
        <v>0</v>
      </c>
      <c r="BD90" s="7">
        <f>SUM(BD79, -BD86,)</f>
        <v>0</v>
      </c>
      <c r="BE90" s="7">
        <f t="shared" ref="BE90:BH90" si="96">SUM(BE79, -BE86)</f>
        <v>0</v>
      </c>
      <c r="BF90" s="7">
        <f t="shared" si="96"/>
        <v>0</v>
      </c>
      <c r="BG90" s="7">
        <f t="shared" si="96"/>
        <v>0</v>
      </c>
      <c r="BH90" s="7">
        <f t="shared" si="96"/>
        <v>0</v>
      </c>
      <c r="BI90" s="7">
        <f>SUM(BI79, -BI86,)</f>
        <v>0</v>
      </c>
      <c r="BJ90" s="7">
        <f>SUM(BJ79, -BJ86,)</f>
        <v>0</v>
      </c>
      <c r="BK90" s="7">
        <f t="shared" ref="BK90:BQ90" si="97">SUM(BK79, -BK86)</f>
        <v>0</v>
      </c>
      <c r="BL90" s="7">
        <f t="shared" si="97"/>
        <v>0</v>
      </c>
      <c r="BM90" s="7">
        <f t="shared" si="97"/>
        <v>0</v>
      </c>
      <c r="BN90" s="7">
        <f t="shared" si="97"/>
        <v>0</v>
      </c>
      <c r="BO90" s="7">
        <f t="shared" si="97"/>
        <v>0</v>
      </c>
      <c r="BP90" s="7">
        <f t="shared" si="97"/>
        <v>0</v>
      </c>
      <c r="BQ90" s="7">
        <f t="shared" si="97"/>
        <v>0</v>
      </c>
      <c r="BS90" s="7">
        <f>SUM(BS79, -BS86,)</f>
        <v>0</v>
      </c>
      <c r="BT90" s="7">
        <f>SUM(BT79, -BT86,)</f>
        <v>0</v>
      </c>
      <c r="BU90" s="7">
        <f t="shared" ref="BU90:BX90" si="98">SUM(BU79, -BU86)</f>
        <v>0</v>
      </c>
      <c r="BV90" s="7">
        <f t="shared" si="98"/>
        <v>0</v>
      </c>
      <c r="BW90" s="7">
        <f t="shared" si="98"/>
        <v>0</v>
      </c>
      <c r="BX90" s="7">
        <f t="shared" si="98"/>
        <v>0</v>
      </c>
      <c r="BY90" s="7">
        <f>SUM(BY79, -BY86,)</f>
        <v>0</v>
      </c>
      <c r="BZ90" s="7">
        <f>SUM(BZ79, -BZ86,)</f>
        <v>0</v>
      </c>
      <c r="CA90" s="7">
        <f t="shared" ref="CA90:CD90" si="99">SUM(CA79, -CA86)</f>
        <v>0</v>
      </c>
      <c r="CB90" s="7">
        <f t="shared" si="99"/>
        <v>0</v>
      </c>
      <c r="CC90" s="7">
        <f t="shared" si="99"/>
        <v>0</v>
      </c>
      <c r="CD90" s="7">
        <f t="shared" si="99"/>
        <v>0</v>
      </c>
      <c r="CE90" s="7">
        <f>SUM(CE79, -CE86,)</f>
        <v>0</v>
      </c>
      <c r="CF90" s="7">
        <f>SUM(CF79, -CF86,)</f>
        <v>0</v>
      </c>
      <c r="CG90" s="7">
        <f t="shared" ref="CG90:CJ90" si="100">SUM(CG79, -CG86)</f>
        <v>0</v>
      </c>
      <c r="CH90" s="7">
        <f t="shared" si="100"/>
        <v>0</v>
      </c>
      <c r="CI90" s="7">
        <f t="shared" si="100"/>
        <v>0</v>
      </c>
      <c r="CJ90" s="7">
        <f t="shared" si="100"/>
        <v>0</v>
      </c>
      <c r="CK90" s="7">
        <f>SUM(CK79, -CK86,)</f>
        <v>0</v>
      </c>
      <c r="CL90" s="7">
        <f>SUM(CL79, -CL86,)</f>
        <v>0</v>
      </c>
      <c r="CM90" s="7">
        <f t="shared" ref="CM90:CP90" si="101">SUM(CM79, -CM86)</f>
        <v>0</v>
      </c>
      <c r="CN90" s="7">
        <f t="shared" si="101"/>
        <v>0</v>
      </c>
      <c r="CO90" s="7">
        <f t="shared" si="101"/>
        <v>0</v>
      </c>
      <c r="CP90" s="7">
        <f t="shared" si="101"/>
        <v>0</v>
      </c>
      <c r="CQ90" s="7">
        <f>SUM(CQ79, -CQ86,)</f>
        <v>0</v>
      </c>
      <c r="CR90" s="7">
        <f>SUM(CR79, -CR86,)</f>
        <v>0</v>
      </c>
      <c r="CS90" s="7">
        <f t="shared" ref="CS90:CV90" si="102">SUM(CS79, -CS86)</f>
        <v>0</v>
      </c>
      <c r="CT90" s="7">
        <f t="shared" si="102"/>
        <v>0</v>
      </c>
      <c r="CU90" s="7">
        <f t="shared" si="102"/>
        <v>0</v>
      </c>
      <c r="CV90" s="7">
        <f t="shared" si="102"/>
        <v>0</v>
      </c>
      <c r="CW90" s="7">
        <f>SUM(CW79, -CW86,)</f>
        <v>0</v>
      </c>
      <c r="CX90" s="7">
        <f>SUM(CX79, -CX86,)</f>
        <v>0</v>
      </c>
      <c r="CY90" s="7">
        <f t="shared" ref="CY90:DB90" si="103">SUM(CY79, -CY86)</f>
        <v>0</v>
      </c>
      <c r="CZ90" s="7">
        <f t="shared" si="103"/>
        <v>0</v>
      </c>
      <c r="DA90" s="7">
        <f t="shared" si="103"/>
        <v>0</v>
      </c>
      <c r="DB90" s="7">
        <f t="shared" si="103"/>
        <v>0</v>
      </c>
      <c r="DC90" s="7">
        <f>SUM(DC79, -DC86,)</f>
        <v>0</v>
      </c>
      <c r="DD90" s="7">
        <f>SUM(DD79, -DD86,)</f>
        <v>0</v>
      </c>
      <c r="DE90" s="7">
        <f t="shared" ref="DE90:DH90" si="104">SUM(DE79, -DE86)</f>
        <v>0</v>
      </c>
      <c r="DF90" s="7">
        <f t="shared" si="104"/>
        <v>0</v>
      </c>
      <c r="DG90" s="7">
        <f t="shared" si="104"/>
        <v>0</v>
      </c>
      <c r="DH90" s="7">
        <f t="shared" si="104"/>
        <v>0</v>
      </c>
      <c r="DI90" s="7">
        <f>SUM(DI79, -DI86,)</f>
        <v>0</v>
      </c>
      <c r="DJ90" s="7">
        <f>SUM(DJ79, -DJ86,)</f>
        <v>0</v>
      </c>
      <c r="DK90" s="7">
        <f t="shared" ref="DK90:DN90" si="105">SUM(DK79, -DK86)</f>
        <v>0</v>
      </c>
      <c r="DL90" s="7">
        <f t="shared" si="105"/>
        <v>0</v>
      </c>
      <c r="DM90" s="7">
        <f t="shared" si="105"/>
        <v>0</v>
      </c>
      <c r="DN90" s="7">
        <f t="shared" si="105"/>
        <v>0</v>
      </c>
      <c r="DO90" s="7">
        <f>SUM(DO79, -DO86,)</f>
        <v>0</v>
      </c>
      <c r="DP90" s="7">
        <f>SUM(DP79, -DP86,)</f>
        <v>0</v>
      </c>
      <c r="DQ90" s="7">
        <f t="shared" ref="DQ90:DT90" si="106">SUM(DQ79, -DQ86)</f>
        <v>0</v>
      </c>
      <c r="DR90" s="7">
        <f t="shared" si="106"/>
        <v>0</v>
      </c>
      <c r="DS90" s="7">
        <f t="shared" si="106"/>
        <v>0</v>
      </c>
      <c r="DT90" s="7">
        <f t="shared" si="106"/>
        <v>0</v>
      </c>
      <c r="DU90" s="7">
        <f>SUM(DU79, -DU86,)</f>
        <v>0</v>
      </c>
      <c r="DV90" s="7">
        <f>SUM(DV79, -DV86,)</f>
        <v>0</v>
      </c>
      <c r="DW90" s="7">
        <f t="shared" ref="DW90:DZ90" si="107">SUM(DW79, -DW86)</f>
        <v>0</v>
      </c>
      <c r="DX90" s="7">
        <f t="shared" si="107"/>
        <v>0</v>
      </c>
      <c r="DY90" s="7">
        <f t="shared" si="107"/>
        <v>0</v>
      </c>
      <c r="DZ90" s="7">
        <f t="shared" si="107"/>
        <v>0</v>
      </c>
      <c r="EA90" s="7">
        <f>SUM(EA79, -EA86,)</f>
        <v>0</v>
      </c>
      <c r="EB90" s="7">
        <f>SUM(EB79, -EB86,)</f>
        <v>0</v>
      </c>
      <c r="EC90" s="7">
        <f t="shared" ref="EC90:EI90" si="108">SUM(EC79, -EC86)</f>
        <v>0</v>
      </c>
      <c r="ED90" s="7">
        <f t="shared" si="108"/>
        <v>0</v>
      </c>
      <c r="EE90" s="7">
        <f t="shared" si="108"/>
        <v>0</v>
      </c>
      <c r="EF90" s="7">
        <f t="shared" si="108"/>
        <v>0</v>
      </c>
      <c r="EG90" s="7">
        <f t="shared" si="108"/>
        <v>0</v>
      </c>
      <c r="EH90" s="7">
        <f t="shared" si="108"/>
        <v>0</v>
      </c>
      <c r="EI90" s="7">
        <f t="shared" si="108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3" t="s">
        <v>38</v>
      </c>
      <c r="J91" s="160" t="s">
        <v>38</v>
      </c>
      <c r="K91" s="125" t="s">
        <v>53</v>
      </c>
      <c r="L91" s="189" t="s">
        <v>59</v>
      </c>
      <c r="M91" s="203" t="s">
        <v>59</v>
      </c>
      <c r="N91" s="116" t="s">
        <v>52</v>
      </c>
      <c r="O91" s="189" t="s">
        <v>41</v>
      </c>
      <c r="P91" s="203" t="s">
        <v>48</v>
      </c>
      <c r="Q91" s="116" t="s">
        <v>39</v>
      </c>
      <c r="R91" s="177" t="s">
        <v>52</v>
      </c>
      <c r="S91" s="231" t="s">
        <v>41</v>
      </c>
      <c r="T91" s="37" t="s">
        <v>41</v>
      </c>
      <c r="U91" s="159" t="s">
        <v>63</v>
      </c>
      <c r="V91" s="230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9" t="s">
        <v>67</v>
      </c>
      <c r="AB91" s="203" t="s">
        <v>48</v>
      </c>
      <c r="AC91" s="191" t="s">
        <v>51</v>
      </c>
      <c r="AD91" s="202" t="s">
        <v>51</v>
      </c>
      <c r="AE91" s="226" t="s">
        <v>55</v>
      </c>
      <c r="AF91" s="33" t="s">
        <v>53</v>
      </c>
      <c r="AG91" s="236" t="s">
        <v>44</v>
      </c>
      <c r="AH91" s="166" t="s">
        <v>44</v>
      </c>
      <c r="AI91" s="170" t="s">
        <v>48</v>
      </c>
      <c r="AJ91" s="189" t="s">
        <v>48</v>
      </c>
      <c r="AK91" s="230" t="s">
        <v>64</v>
      </c>
      <c r="AL91" s="46" t="s">
        <v>57</v>
      </c>
      <c r="AM91" s="149" t="s">
        <v>68</v>
      </c>
      <c r="AN91" s="144" t="s">
        <v>68</v>
      </c>
      <c r="AO91" s="191" t="s">
        <v>37</v>
      </c>
      <c r="AP91" s="183" t="s">
        <v>38</v>
      </c>
      <c r="AQ91" s="160" t="s">
        <v>38</v>
      </c>
      <c r="AR91" s="121" t="s">
        <v>38</v>
      </c>
      <c r="AS91" s="183" t="s">
        <v>38</v>
      </c>
      <c r="AT91" s="234" t="s">
        <v>57</v>
      </c>
      <c r="AU91" s="33" t="s">
        <v>40</v>
      </c>
      <c r="AV91" s="149" t="s">
        <v>68</v>
      </c>
      <c r="AW91" s="203" t="s">
        <v>67</v>
      </c>
      <c r="AX91" s="170" t="s">
        <v>67</v>
      </c>
      <c r="AY91" s="183" t="s">
        <v>38</v>
      </c>
      <c r="AZ91" s="121" t="s">
        <v>38</v>
      </c>
      <c r="BA91" s="121" t="s">
        <v>38</v>
      </c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2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8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2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8">
        <f>SUM(R53, -R58)</f>
        <v>5.1400000000000001E-2</v>
      </c>
      <c r="S92" s="227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7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90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2">
        <f>SUM(AD54, -AD58)</f>
        <v>9.240000000000001E-2</v>
      </c>
      <c r="AE92" s="228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2">
        <f>SUM(AJ54, -AJ57)</f>
        <v>0.10830000000000001</v>
      </c>
      <c r="AK92" s="227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1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1">
        <f>SUM(AS55, -AS58)</f>
        <v>0.14380000000000001</v>
      </c>
      <c r="AT92" s="229">
        <f>SUM(AT56, -AT58)</f>
        <v>0.1142</v>
      </c>
      <c r="AU92" s="16">
        <f>SUM(AU52, -AU55)</f>
        <v>0.1169</v>
      </c>
      <c r="AV92" s="152">
        <f>SUM(AV51, -AV54)</f>
        <v>0.1215</v>
      </c>
      <c r="AW92" s="168">
        <f>SUM(AW54, -AW57)</f>
        <v>0.1242</v>
      </c>
      <c r="AX92" s="211">
        <f>SUM(AX54, -AX57)</f>
        <v>0.12689999999999999</v>
      </c>
      <c r="AY92" s="181">
        <f>SUM(AY55, -AY58)</f>
        <v>0.12740000000000001</v>
      </c>
      <c r="AZ92" s="120">
        <f>SUM(AZ55, -AZ58)</f>
        <v>0.12590000000000001</v>
      </c>
      <c r="BA92" s="120">
        <f>SUM(BA55, -BA58)</f>
        <v>0.13100000000000001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7" t="s">
        <v>70</v>
      </c>
      <c r="J93" s="165" t="s">
        <v>53</v>
      </c>
      <c r="K93" s="121" t="s">
        <v>38</v>
      </c>
      <c r="L93" s="177" t="s">
        <v>39</v>
      </c>
      <c r="M93" s="154" t="s">
        <v>52</v>
      </c>
      <c r="N93" s="170" t="s">
        <v>59</v>
      </c>
      <c r="O93" s="177" t="s">
        <v>39</v>
      </c>
      <c r="P93" s="203" t="s">
        <v>41</v>
      </c>
      <c r="Q93" s="116" t="s">
        <v>46</v>
      </c>
      <c r="R93" s="177" t="s">
        <v>46</v>
      </c>
      <c r="S93" s="232" t="s">
        <v>54</v>
      </c>
      <c r="T93" s="33" t="s">
        <v>64</v>
      </c>
      <c r="U93" s="164" t="s">
        <v>36</v>
      </c>
      <c r="V93" s="235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2" t="s">
        <v>51</v>
      </c>
      <c r="AB93" s="144" t="s">
        <v>68</v>
      </c>
      <c r="AC93" s="116" t="s">
        <v>57</v>
      </c>
      <c r="AD93" s="202" t="s">
        <v>37</v>
      </c>
      <c r="AE93" s="230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2" t="s">
        <v>52</v>
      </c>
      <c r="AK93" s="226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5" t="s">
        <v>64</v>
      </c>
      <c r="AQ93" s="166" t="s">
        <v>44</v>
      </c>
      <c r="AR93" s="191" t="s">
        <v>44</v>
      </c>
      <c r="AS93" s="185" t="s">
        <v>64</v>
      </c>
      <c r="AT93" s="230" t="s">
        <v>40</v>
      </c>
      <c r="AU93" s="24" t="s">
        <v>37</v>
      </c>
      <c r="AV93" s="272" t="s">
        <v>54</v>
      </c>
      <c r="AW93" s="165" t="s">
        <v>40</v>
      </c>
      <c r="AX93" s="263" t="s">
        <v>54</v>
      </c>
      <c r="AY93" s="185" t="s">
        <v>40</v>
      </c>
      <c r="AZ93" s="170" t="s">
        <v>67</v>
      </c>
      <c r="BA93" s="170" t="s">
        <v>67</v>
      </c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2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9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9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8">
        <f>SUM(R53, -R57)</f>
        <v>3.9199999999999999E-2</v>
      </c>
      <c r="S94" s="227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9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1">
        <f>SUM(Z53, -Z55)</f>
        <v>9.1999999999999998E-2</v>
      </c>
      <c r="AA94" s="182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2">
        <f>SUM(AD54, -AD57)</f>
        <v>8.48E-2</v>
      </c>
      <c r="AE94" s="229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8">
        <f>SUM(AJ53, -AJ56)</f>
        <v>0.10139999999999999</v>
      </c>
      <c r="AK94" s="228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2">
        <f>SUM(AP52, -AP54)</f>
        <v>0.1182</v>
      </c>
      <c r="AQ94" s="148">
        <f>SUM(AQ53, -AQ56)</f>
        <v>0.1239</v>
      </c>
      <c r="AR94" s="122">
        <f>SUM(AR53, -AR56)</f>
        <v>0.1391</v>
      </c>
      <c r="AS94" s="182">
        <f>SUM(AS52, -AS54)</f>
        <v>0.12789999999999999</v>
      </c>
      <c r="AT94" s="227">
        <f>SUM(AT52, -AT55)</f>
        <v>0.11269999999999999</v>
      </c>
      <c r="AU94" s="16">
        <f>SUM(AU53, -AU55)</f>
        <v>0.11209999999999999</v>
      </c>
      <c r="AV94" s="153">
        <f>SUM(AV52, -AV54)</f>
        <v>0.11900000000000001</v>
      </c>
      <c r="AW94" s="148">
        <f>SUM(AW53, -AW55)</f>
        <v>0.1172</v>
      </c>
      <c r="AX94" s="122">
        <f>SUM(AX51, -AX54)</f>
        <v>0.12470000000000001</v>
      </c>
      <c r="AY94" s="182">
        <f>SUM(AY53, -AY55)</f>
        <v>0.1237</v>
      </c>
      <c r="AZ94" s="211">
        <f>SUM(AZ54, -AZ57)</f>
        <v>0.11879999999999999</v>
      </c>
      <c r="BA94" s="211">
        <f>SUM(BA54, -BA57)</f>
        <v>0.1168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3" t="s">
        <v>36</v>
      </c>
      <c r="J95" s="160" t="s">
        <v>36</v>
      </c>
      <c r="K95" s="121" t="s">
        <v>37</v>
      </c>
      <c r="L95" s="185" t="s">
        <v>64</v>
      </c>
      <c r="M95" s="165" t="s">
        <v>64</v>
      </c>
      <c r="N95" s="125" t="s">
        <v>64</v>
      </c>
      <c r="O95" s="189" t="s">
        <v>59</v>
      </c>
      <c r="P95" s="203" t="s">
        <v>59</v>
      </c>
      <c r="Q95" s="116" t="s">
        <v>57</v>
      </c>
      <c r="R95" s="177" t="s">
        <v>57</v>
      </c>
      <c r="S95" s="231" t="s">
        <v>59</v>
      </c>
      <c r="T95" s="97" t="s">
        <v>54</v>
      </c>
      <c r="U95" s="159" t="s">
        <v>64</v>
      </c>
      <c r="V95" s="232" t="s">
        <v>54</v>
      </c>
      <c r="W95" s="33" t="s">
        <v>64</v>
      </c>
      <c r="X95" s="162" t="s">
        <v>54</v>
      </c>
      <c r="Y95" s="203" t="s">
        <v>48</v>
      </c>
      <c r="Z95" s="170" t="s">
        <v>48</v>
      </c>
      <c r="AA95" s="184" t="s">
        <v>54</v>
      </c>
      <c r="AB95" s="166" t="s">
        <v>51</v>
      </c>
      <c r="AC95" s="191" t="s">
        <v>37</v>
      </c>
      <c r="AD95" s="177" t="s">
        <v>57</v>
      </c>
      <c r="AE95" s="240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2" t="s">
        <v>37</v>
      </c>
      <c r="AK95" s="262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80" t="s">
        <v>55</v>
      </c>
      <c r="AQ95" s="144" t="s">
        <v>55</v>
      </c>
      <c r="AR95" s="119" t="s">
        <v>55</v>
      </c>
      <c r="AS95" s="202" t="s">
        <v>37</v>
      </c>
      <c r="AT95" s="230" t="s">
        <v>64</v>
      </c>
      <c r="AU95" s="33" t="s">
        <v>64</v>
      </c>
      <c r="AV95" s="145" t="s">
        <v>57</v>
      </c>
      <c r="AW95" s="203" t="s">
        <v>48</v>
      </c>
      <c r="AX95" s="125" t="s">
        <v>40</v>
      </c>
      <c r="AY95" s="189" t="s">
        <v>67</v>
      </c>
      <c r="AZ95" s="125" t="s">
        <v>47</v>
      </c>
      <c r="BA95" s="191" t="s">
        <v>53</v>
      </c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9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2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8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9">
        <f>SUM(R53, -R56)</f>
        <v>3.9E-2</v>
      </c>
      <c r="S96" s="233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7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2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9">
        <f>SUM(AD55, -AD58)</f>
        <v>7.5200000000000003E-2</v>
      </c>
      <c r="AE96" s="227">
        <f>SUM(AE54, -AE57)</f>
        <v>0.1013</v>
      </c>
      <c r="AF96" s="95">
        <f>SUM(AF51, -AF53)</f>
        <v>8.6900000000000005E-2</v>
      </c>
      <c r="AG96" s="239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2">
        <f>SUM(AJ53, -AJ55)</f>
        <v>9.3099999999999988E-2</v>
      </c>
      <c r="AK96" s="228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1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2">
        <f>SUM(AS53, -AS55)</f>
        <v>0.1042</v>
      </c>
      <c r="AT96" s="227">
        <f>SUM(AT52, -AT54)</f>
        <v>0.10780000000000001</v>
      </c>
      <c r="AU96" s="16">
        <f>SUM(AU52, -AU54)</f>
        <v>0.11000000000000001</v>
      </c>
      <c r="AV96" s="152">
        <f>SUM(AV56, -AV58)</f>
        <v>0.1166</v>
      </c>
      <c r="AW96" s="148">
        <f>SUM(AW54, -AW56)</f>
        <v>0.11579999999999999</v>
      </c>
      <c r="AX96" s="122">
        <f>SUM(AX53, -AX55)</f>
        <v>0.1179</v>
      </c>
      <c r="AY96" s="190">
        <f>SUM(AY54, -AY57)</f>
        <v>0.1206</v>
      </c>
      <c r="AZ96" s="122">
        <f>SUM(AZ53, -AZ56)</f>
        <v>0.11510000000000001</v>
      </c>
      <c r="BA96" s="118">
        <f>SUM(BA51, -BA53)</f>
        <v>0.1129</v>
      </c>
      <c r="BB96" s="7">
        <f t="shared" ref="AY96:BB96" si="109">SUM(BB85, -BB92)</f>
        <v>0</v>
      </c>
      <c r="BC96" s="7">
        <f>SUM(BC85, -BC92,)</f>
        <v>0</v>
      </c>
      <c r="BD96" s="7">
        <f>SUM(BD85, -BD92,)</f>
        <v>0</v>
      </c>
      <c r="BE96" s="7">
        <f t="shared" ref="BE96:BH96" si="110">SUM(BE85, -BE92)</f>
        <v>0</v>
      </c>
      <c r="BF96" s="7">
        <f t="shared" si="110"/>
        <v>0</v>
      </c>
      <c r="BG96" s="7">
        <f t="shared" si="110"/>
        <v>0</v>
      </c>
      <c r="BH96" s="7">
        <f t="shared" si="110"/>
        <v>0</v>
      </c>
      <c r="BI96" s="7">
        <f>SUM(BI85, -BI92,)</f>
        <v>0</v>
      </c>
      <c r="BJ96" s="7">
        <f>SUM(BJ85, -BJ92,)</f>
        <v>0</v>
      </c>
      <c r="BK96" s="7">
        <f t="shared" ref="BK96:BQ96" si="111">SUM(BK85, -BK92)</f>
        <v>0</v>
      </c>
      <c r="BL96" s="7">
        <f t="shared" si="111"/>
        <v>0</v>
      </c>
      <c r="BM96" s="7">
        <f t="shared" si="111"/>
        <v>0</v>
      </c>
      <c r="BN96" s="7">
        <f t="shared" si="111"/>
        <v>0</v>
      </c>
      <c r="BO96" s="7">
        <f t="shared" si="111"/>
        <v>0</v>
      </c>
      <c r="BP96" s="7">
        <f t="shared" si="111"/>
        <v>0</v>
      </c>
      <c r="BQ96" s="7">
        <f t="shared" si="111"/>
        <v>0</v>
      </c>
      <c r="BS96" s="7">
        <f>SUM(BS85, -BS92,)</f>
        <v>0</v>
      </c>
      <c r="BT96" s="7">
        <f>SUM(BT85, -BT92,)</f>
        <v>0</v>
      </c>
      <c r="BU96" s="7">
        <f t="shared" ref="BU96:BX96" si="112">SUM(BU85, -BU92)</f>
        <v>0</v>
      </c>
      <c r="BV96" s="7">
        <f t="shared" si="112"/>
        <v>0</v>
      </c>
      <c r="BW96" s="7">
        <f t="shared" si="112"/>
        <v>0</v>
      </c>
      <c r="BX96" s="7">
        <f t="shared" si="112"/>
        <v>0</v>
      </c>
      <c r="BY96" s="7">
        <f>SUM(BY85, -BY92,)</f>
        <v>0</v>
      </c>
      <c r="BZ96" s="7">
        <f>SUM(BZ85, -BZ92,)</f>
        <v>0</v>
      </c>
      <c r="CA96" s="7">
        <f t="shared" ref="CA96:CD96" si="113">SUM(CA85, -CA92)</f>
        <v>0</v>
      </c>
      <c r="CB96" s="7">
        <f t="shared" si="113"/>
        <v>0</v>
      </c>
      <c r="CC96" s="7">
        <f t="shared" si="113"/>
        <v>0</v>
      </c>
      <c r="CD96" s="7">
        <f t="shared" si="113"/>
        <v>0</v>
      </c>
      <c r="CE96" s="7">
        <f>SUM(CE85, -CE92,)</f>
        <v>0</v>
      </c>
      <c r="CF96" s="7">
        <f>SUM(CF85, -CF92,)</f>
        <v>0</v>
      </c>
      <c r="CG96" s="7">
        <f t="shared" ref="CG96:CJ96" si="114">SUM(CG85, -CG92)</f>
        <v>0</v>
      </c>
      <c r="CH96" s="7">
        <f t="shared" si="114"/>
        <v>0</v>
      </c>
      <c r="CI96" s="7">
        <f t="shared" si="114"/>
        <v>0</v>
      </c>
      <c r="CJ96" s="7">
        <f t="shared" si="114"/>
        <v>0</v>
      </c>
      <c r="CK96" s="7">
        <f>SUM(CK85, -CK92,)</f>
        <v>0</v>
      </c>
      <c r="CL96" s="7">
        <f>SUM(CL85, -CL92,)</f>
        <v>0</v>
      </c>
      <c r="CM96" s="7">
        <f t="shared" ref="CM96:CP96" si="115">SUM(CM85, -CM92)</f>
        <v>0</v>
      </c>
      <c r="CN96" s="7">
        <f t="shared" si="115"/>
        <v>0</v>
      </c>
      <c r="CO96" s="7">
        <f t="shared" si="115"/>
        <v>0</v>
      </c>
      <c r="CP96" s="7">
        <f t="shared" si="115"/>
        <v>0</v>
      </c>
      <c r="CQ96" s="7">
        <f>SUM(CQ85, -CQ92,)</f>
        <v>0</v>
      </c>
      <c r="CR96" s="7">
        <f>SUM(CR85, -CR92,)</f>
        <v>0</v>
      </c>
      <c r="CS96" s="7">
        <f t="shared" ref="CS96:CV96" si="116">SUM(CS85, -CS92)</f>
        <v>0</v>
      </c>
      <c r="CT96" s="7">
        <f t="shared" si="116"/>
        <v>0</v>
      </c>
      <c r="CU96" s="7">
        <f t="shared" si="116"/>
        <v>0</v>
      </c>
      <c r="CV96" s="7">
        <f t="shared" si="116"/>
        <v>0</v>
      </c>
      <c r="CW96" s="7">
        <f>SUM(CW85, -CW92,)</f>
        <v>0</v>
      </c>
      <c r="CX96" s="7">
        <f>SUM(CX85, -CX92,)</f>
        <v>0</v>
      </c>
      <c r="CY96" s="7">
        <f t="shared" ref="CY96:DB96" si="117">SUM(CY85, -CY92)</f>
        <v>0</v>
      </c>
      <c r="CZ96" s="7">
        <f t="shared" si="117"/>
        <v>0</v>
      </c>
      <c r="DA96" s="7">
        <f t="shared" si="117"/>
        <v>0</v>
      </c>
      <c r="DB96" s="7">
        <f t="shared" si="117"/>
        <v>0</v>
      </c>
      <c r="DC96" s="7">
        <f>SUM(DC85, -DC92,)</f>
        <v>0</v>
      </c>
      <c r="DD96" s="7">
        <f>SUM(DD85, -DD92,)</f>
        <v>0</v>
      </c>
      <c r="DE96" s="7">
        <f t="shared" ref="DE96:DH96" si="118">SUM(DE85, -DE92)</f>
        <v>0</v>
      </c>
      <c r="DF96" s="7">
        <f t="shared" si="118"/>
        <v>0</v>
      </c>
      <c r="DG96" s="7">
        <f t="shared" si="118"/>
        <v>0</v>
      </c>
      <c r="DH96" s="7">
        <f t="shared" si="118"/>
        <v>0</v>
      </c>
      <c r="DI96" s="7">
        <f>SUM(DI85, -DI92,)</f>
        <v>0</v>
      </c>
      <c r="DJ96" s="7">
        <f>SUM(DJ85, -DJ92,)</f>
        <v>0</v>
      </c>
      <c r="DK96" s="7">
        <f t="shared" ref="DK96:DN96" si="119">SUM(DK85, -DK92)</f>
        <v>0</v>
      </c>
      <c r="DL96" s="7">
        <f t="shared" si="119"/>
        <v>0</v>
      </c>
      <c r="DM96" s="7">
        <f t="shared" si="119"/>
        <v>0</v>
      </c>
      <c r="DN96" s="7">
        <f t="shared" si="119"/>
        <v>0</v>
      </c>
      <c r="DO96" s="7">
        <f>SUM(DO85, -DO92,)</f>
        <v>0</v>
      </c>
      <c r="DP96" s="7">
        <f>SUM(DP85, -DP92,)</f>
        <v>0</v>
      </c>
      <c r="DQ96" s="7">
        <f t="shared" ref="DQ96:DT96" si="120">SUM(DQ85, -DQ92)</f>
        <v>0</v>
      </c>
      <c r="DR96" s="7">
        <f t="shared" si="120"/>
        <v>0</v>
      </c>
      <c r="DS96" s="7">
        <f t="shared" si="120"/>
        <v>0</v>
      </c>
      <c r="DT96" s="7">
        <f t="shared" si="120"/>
        <v>0</v>
      </c>
      <c r="DU96" s="7">
        <f>SUM(DU85, -DU92,)</f>
        <v>0</v>
      </c>
      <c r="DV96" s="7">
        <f>SUM(DV85, -DV92,)</f>
        <v>0</v>
      </c>
      <c r="DW96" s="7">
        <f t="shared" ref="DW96:DZ96" si="121">SUM(DW85, -DW92)</f>
        <v>0</v>
      </c>
      <c r="DX96" s="7">
        <f t="shared" si="121"/>
        <v>0</v>
      </c>
      <c r="DY96" s="7">
        <f t="shared" si="121"/>
        <v>0</v>
      </c>
      <c r="DZ96" s="7">
        <f t="shared" si="121"/>
        <v>0</v>
      </c>
      <c r="EA96" s="7">
        <f>SUM(EA85, -EA92,)</f>
        <v>0</v>
      </c>
      <c r="EB96" s="7">
        <f>SUM(EB85, -EB92,)</f>
        <v>0</v>
      </c>
      <c r="EC96" s="7">
        <f t="shared" ref="EC96:EI96" si="122">SUM(EC85, -EC92)</f>
        <v>0</v>
      </c>
      <c r="ED96" s="7">
        <f t="shared" si="122"/>
        <v>0</v>
      </c>
      <c r="EE96" s="7">
        <f t="shared" si="122"/>
        <v>0</v>
      </c>
      <c r="EF96" s="7">
        <f t="shared" si="122"/>
        <v>0</v>
      </c>
      <c r="EG96" s="7">
        <f t="shared" si="122"/>
        <v>0</v>
      </c>
      <c r="EH96" s="7">
        <f t="shared" si="122"/>
        <v>0</v>
      </c>
      <c r="EI96" s="7">
        <f t="shared" si="122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4" t="s">
        <v>54</v>
      </c>
      <c r="J97" s="160" t="s">
        <v>41</v>
      </c>
      <c r="K97" s="125" t="s">
        <v>47</v>
      </c>
      <c r="L97" s="189" t="s">
        <v>48</v>
      </c>
      <c r="M97" s="203" t="s">
        <v>48</v>
      </c>
      <c r="N97" s="170" t="s">
        <v>48</v>
      </c>
      <c r="O97" s="177" t="s">
        <v>57</v>
      </c>
      <c r="P97" s="154" t="s">
        <v>46</v>
      </c>
      <c r="Q97" s="116" t="s">
        <v>52</v>
      </c>
      <c r="R97" s="177" t="s">
        <v>39</v>
      </c>
      <c r="S97" s="231" t="s">
        <v>48</v>
      </c>
      <c r="T97" s="37" t="s">
        <v>48</v>
      </c>
      <c r="U97" s="162" t="s">
        <v>54</v>
      </c>
      <c r="V97" s="226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7" t="s">
        <v>57</v>
      </c>
      <c r="AB97" s="154" t="s">
        <v>39</v>
      </c>
      <c r="AC97" s="119" t="s">
        <v>68</v>
      </c>
      <c r="AD97" s="180" t="s">
        <v>68</v>
      </c>
      <c r="AE97" s="240" t="s">
        <v>44</v>
      </c>
      <c r="AF97" s="24" t="s">
        <v>44</v>
      </c>
      <c r="AG97" s="145" t="s">
        <v>57</v>
      </c>
      <c r="AH97" s="203" t="s">
        <v>67</v>
      </c>
      <c r="AI97" s="191" t="s">
        <v>37</v>
      </c>
      <c r="AJ97" s="183" t="s">
        <v>38</v>
      </c>
      <c r="AK97" s="240" t="s">
        <v>37</v>
      </c>
      <c r="AL97" s="24" t="s">
        <v>52</v>
      </c>
      <c r="AM97" s="272" t="s">
        <v>54</v>
      </c>
      <c r="AN97" s="203" t="s">
        <v>67</v>
      </c>
      <c r="AO97" s="170" t="s">
        <v>67</v>
      </c>
      <c r="AP97" s="202" t="s">
        <v>37</v>
      </c>
      <c r="AQ97" s="156" t="s">
        <v>45</v>
      </c>
      <c r="AR97" s="124" t="s">
        <v>45</v>
      </c>
      <c r="AS97" s="186" t="s">
        <v>45</v>
      </c>
      <c r="AT97" s="235" t="s">
        <v>45</v>
      </c>
      <c r="AU97" s="46" t="s">
        <v>57</v>
      </c>
      <c r="AV97" s="159" t="s">
        <v>40</v>
      </c>
      <c r="AW97" s="156" t="s">
        <v>45</v>
      </c>
      <c r="AX97" s="170" t="s">
        <v>48</v>
      </c>
      <c r="AY97" s="189" t="s">
        <v>48</v>
      </c>
      <c r="AZ97" s="170" t="s">
        <v>48</v>
      </c>
      <c r="BA97" s="170" t="s">
        <v>48</v>
      </c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2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2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9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9">
        <f>SUM(R53, -R55)</f>
        <v>3.61E-2</v>
      </c>
      <c r="S98" s="227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7">
        <f>SUM(V51, -V52)</f>
        <v>6.4399999999999999E-2</v>
      </c>
      <c r="W98" s="16">
        <f>SUM(W51, -W52)</f>
        <v>6.699999999999999E-2</v>
      </c>
      <c r="X98" s="239">
        <f>SUM(X55, -X58)</f>
        <v>6.93E-2</v>
      </c>
      <c r="Y98" s="168">
        <f>SUM(Y55, -Y58)</f>
        <v>7.3799999999999991E-2</v>
      </c>
      <c r="Z98" s="211">
        <f>SUM(Z54, -Z58)</f>
        <v>7.8200000000000006E-2</v>
      </c>
      <c r="AA98" s="179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9">
        <f>SUM(AD51, -AD53)</f>
        <v>6.9599999999999995E-2</v>
      </c>
      <c r="AE98" s="227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1">
        <f>SUM(AJ55, -AJ58)</f>
        <v>8.77E-2</v>
      </c>
      <c r="AK98" s="227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1">
        <f>SUM(AO54, -AO57)</f>
        <v>9.870000000000001E-2</v>
      </c>
      <c r="AP98" s="182">
        <f>SUM(AP53, -AP55)</f>
        <v>9.1700000000000004E-2</v>
      </c>
      <c r="AQ98" s="168">
        <f>SUM(AQ56, -AQ58)</f>
        <v>9.459999999999999E-2</v>
      </c>
      <c r="AR98" s="211">
        <f>SUM(AR56, -AR58)</f>
        <v>0.10440000000000001</v>
      </c>
      <c r="AS98" s="190">
        <f>SUM(AS56, -AS58)</f>
        <v>9.6300000000000011E-2</v>
      </c>
      <c r="AT98" s="237">
        <f>SUM(AT57, -AT58)</f>
        <v>9.4399999999999984E-2</v>
      </c>
      <c r="AU98" s="95">
        <f>SUM(AU56, -AU58)</f>
        <v>0.10680000000000001</v>
      </c>
      <c r="AV98" s="153">
        <f>SUM(AV53, -AV55)</f>
        <v>0.1022</v>
      </c>
      <c r="AW98" s="168">
        <f>SUM(AW56, -AW58)</f>
        <v>0.10770000000000002</v>
      </c>
      <c r="AX98" s="122">
        <f>SUM(AX54, -AX56)</f>
        <v>0.1154</v>
      </c>
      <c r="AY98" s="182">
        <f>SUM(AY54, -AY56)</f>
        <v>0.106</v>
      </c>
      <c r="AZ98" s="122">
        <f>SUM(AZ54, -AZ56)</f>
        <v>9.8599999999999993E-2</v>
      </c>
      <c r="BA98" s="122">
        <f>SUM(BA54, -BA56)</f>
        <v>0.1082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3" t="s">
        <v>40</v>
      </c>
      <c r="J99" s="188" t="s">
        <v>54</v>
      </c>
      <c r="K99" s="125" t="s">
        <v>64</v>
      </c>
      <c r="L99" s="180" t="s">
        <v>65</v>
      </c>
      <c r="M99" s="144" t="s">
        <v>65</v>
      </c>
      <c r="N99" s="170" t="s">
        <v>41</v>
      </c>
      <c r="O99" s="189" t="s">
        <v>48</v>
      </c>
      <c r="P99" s="154" t="s">
        <v>39</v>
      </c>
      <c r="Q99" s="116" t="s">
        <v>67</v>
      </c>
      <c r="R99" s="177" t="s">
        <v>67</v>
      </c>
      <c r="S99" s="231" t="s">
        <v>67</v>
      </c>
      <c r="T99" s="37" t="s">
        <v>67</v>
      </c>
      <c r="U99" s="161" t="s">
        <v>38</v>
      </c>
      <c r="V99" s="230" t="s">
        <v>63</v>
      </c>
      <c r="W99" s="19" t="s">
        <v>36</v>
      </c>
      <c r="X99" s="149" t="s">
        <v>65</v>
      </c>
      <c r="Y99" s="203" t="s">
        <v>67</v>
      </c>
      <c r="Z99" s="116" t="s">
        <v>57</v>
      </c>
      <c r="AA99" s="202" t="s">
        <v>37</v>
      </c>
      <c r="AB99" s="165" t="s">
        <v>64</v>
      </c>
      <c r="AC99" s="116" t="s">
        <v>39</v>
      </c>
      <c r="AD99" s="202" t="s">
        <v>44</v>
      </c>
      <c r="AE99" s="240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9" t="s">
        <v>67</v>
      </c>
      <c r="AK99" s="240" t="s">
        <v>52</v>
      </c>
      <c r="AL99" s="43" t="s">
        <v>55</v>
      </c>
      <c r="AM99" s="145" t="s">
        <v>57</v>
      </c>
      <c r="AN99" s="203" t="s">
        <v>48</v>
      </c>
      <c r="AO99" s="124" t="s">
        <v>45</v>
      </c>
      <c r="AP99" s="189" t="s">
        <v>67</v>
      </c>
      <c r="AQ99" s="166" t="s">
        <v>37</v>
      </c>
      <c r="AR99" s="191" t="s">
        <v>37</v>
      </c>
      <c r="AS99" s="177" t="s">
        <v>57</v>
      </c>
      <c r="AT99" s="240" t="s">
        <v>37</v>
      </c>
      <c r="AU99" s="267" t="s">
        <v>54</v>
      </c>
      <c r="AV99" s="164" t="s">
        <v>45</v>
      </c>
      <c r="AW99" s="154" t="s">
        <v>57</v>
      </c>
      <c r="AX99" s="124" t="s">
        <v>45</v>
      </c>
      <c r="AY99" s="186" t="s">
        <v>45</v>
      </c>
      <c r="AZ99" s="124" t="s">
        <v>45</v>
      </c>
      <c r="BA99" s="119" t="s">
        <v>68</v>
      </c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2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2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2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9">
        <f>SUM(R53, -R54)</f>
        <v>2.5899999999999999E-2</v>
      </c>
      <c r="S100" s="229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9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2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2">
        <f>SUM(AD54, -AD56)</f>
        <v>6.8400000000000002E-2</v>
      </c>
      <c r="AE100" s="233">
        <f>SUM(AE54, -AE55)</f>
        <v>6.9900000000000004E-2</v>
      </c>
      <c r="AF100" s="222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90">
        <f>SUM(AJ54, -AJ56)</f>
        <v>8.0799999999999997E-2</v>
      </c>
      <c r="AK100" s="233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1">
        <f>SUM(AO56, -AO58)</f>
        <v>9.1899999999999982E-2</v>
      </c>
      <c r="AP100" s="190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9">
        <f>SUM(AS57, -AS58)</f>
        <v>9.290000000000001E-2</v>
      </c>
      <c r="AT100" s="227">
        <f>SUM(AT53, -AT55)</f>
        <v>8.9900000000000008E-2</v>
      </c>
      <c r="AU100" s="16">
        <f>SUM(AU53, -AU54)</f>
        <v>0.10519999999999999</v>
      </c>
      <c r="AV100" s="239">
        <f>SUM(AV57, -AV58)</f>
        <v>9.7199999999999995E-2</v>
      </c>
      <c r="AW100" s="146">
        <f>SUM(AW57, -AW58)</f>
        <v>9.9300000000000013E-2</v>
      </c>
      <c r="AX100" s="211">
        <f>SUM(AX56, -AX58)</f>
        <v>0.1057</v>
      </c>
      <c r="AY100" s="190">
        <f>SUM(AY56, -AY58)</f>
        <v>9.4800000000000009E-2</v>
      </c>
      <c r="AZ100" s="211">
        <f>SUM(AZ56, -AZ58)</f>
        <v>8.950000000000001E-2</v>
      </c>
      <c r="BA100" s="118">
        <f>SUM(BA52, -BA54)</f>
        <v>8.77E-2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5" t="s">
        <v>53</v>
      </c>
      <c r="J101" s="165" t="s">
        <v>84</v>
      </c>
      <c r="K101" s="121" t="s">
        <v>36</v>
      </c>
      <c r="L101" s="183" t="s">
        <v>38</v>
      </c>
      <c r="M101" s="203" t="s">
        <v>41</v>
      </c>
      <c r="N101" s="119" t="s">
        <v>65</v>
      </c>
      <c r="O101" s="177" t="s">
        <v>46</v>
      </c>
      <c r="P101" s="154" t="s">
        <v>57</v>
      </c>
      <c r="Q101" s="170" t="s">
        <v>41</v>
      </c>
      <c r="R101" s="184" t="s">
        <v>54</v>
      </c>
      <c r="S101" s="234" t="s">
        <v>39</v>
      </c>
      <c r="T101" s="46" t="s">
        <v>57</v>
      </c>
      <c r="U101" s="145" t="s">
        <v>52</v>
      </c>
      <c r="V101" s="235" t="s">
        <v>44</v>
      </c>
      <c r="W101" s="19" t="s">
        <v>44</v>
      </c>
      <c r="X101" s="145" t="s">
        <v>39</v>
      </c>
      <c r="Y101" s="165" t="s">
        <v>64</v>
      </c>
      <c r="Z101" s="191" t="s">
        <v>51</v>
      </c>
      <c r="AA101" s="180" t="s">
        <v>68</v>
      </c>
      <c r="AB101" s="166" t="s">
        <v>37</v>
      </c>
      <c r="AC101" s="191" t="s">
        <v>44</v>
      </c>
      <c r="AD101" s="177" t="s">
        <v>39</v>
      </c>
      <c r="AE101" s="232" t="s">
        <v>54</v>
      </c>
      <c r="AF101" s="24" t="s">
        <v>37</v>
      </c>
      <c r="AG101" s="236" t="s">
        <v>37</v>
      </c>
      <c r="AH101" s="144" t="s">
        <v>68</v>
      </c>
      <c r="AI101" s="191" t="s">
        <v>52</v>
      </c>
      <c r="AJ101" s="177" t="s">
        <v>57</v>
      </c>
      <c r="AK101" s="231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9" t="s">
        <v>48</v>
      </c>
      <c r="AQ101" s="154" t="s">
        <v>57</v>
      </c>
      <c r="AR101" s="116" t="s">
        <v>57</v>
      </c>
      <c r="AS101" s="266" t="s">
        <v>54</v>
      </c>
      <c r="AT101" s="273" t="s">
        <v>54</v>
      </c>
      <c r="AU101" s="19" t="s">
        <v>45</v>
      </c>
      <c r="AV101" s="167" t="s">
        <v>48</v>
      </c>
      <c r="AW101" s="144" t="s">
        <v>68</v>
      </c>
      <c r="AX101" s="119" t="s">
        <v>68</v>
      </c>
      <c r="AY101" s="202" t="s">
        <v>53</v>
      </c>
      <c r="AZ101" s="119" t="s">
        <v>68</v>
      </c>
      <c r="BA101" s="125" t="s">
        <v>40</v>
      </c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9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2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8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2">
        <f>SUM(R54, -R58)</f>
        <v>2.5500000000000002E-2</v>
      </c>
      <c r="S102" s="229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7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9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9">
        <f>SUM(AD55, -AD57)</f>
        <v>6.7599999999999993E-2</v>
      </c>
      <c r="AE102" s="227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9">
        <f>SUM(AJ56, -AJ58)</f>
        <v>7.9399999999999998E-2</v>
      </c>
      <c r="AK102" s="227">
        <f>SUM(AK54, -AK57)</f>
        <v>6.4599999999999991E-2</v>
      </c>
      <c r="AL102" s="222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2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2">
        <f>SUM(AS53, -AS54)</f>
        <v>8.6400000000000005E-2</v>
      </c>
      <c r="AT102" s="227">
        <f>SUM(AT53, -AT54)</f>
        <v>8.5000000000000006E-2</v>
      </c>
      <c r="AU102" s="222">
        <f>SUM(AU57, -AU58)</f>
        <v>9.2700000000000018E-2</v>
      </c>
      <c r="AV102" s="153">
        <f>SUM(AV54, -AV57)</f>
        <v>7.6499999999999999E-2</v>
      </c>
      <c r="AW102" s="146">
        <f>SUM(AW51, -AW54)</f>
        <v>9.2999999999999999E-2</v>
      </c>
      <c r="AX102" s="118">
        <f>SUM(AX52, -AX54)</f>
        <v>9.6200000000000008E-2</v>
      </c>
      <c r="AY102" s="179">
        <f>SUM(AY51, -AY53)</f>
        <v>9.4699999999999993E-2</v>
      </c>
      <c r="AZ102" s="118">
        <f>SUM(AZ52, -AZ54)</f>
        <v>8.0999999999999989E-2</v>
      </c>
      <c r="BA102" s="122">
        <f>SUM(BA53, -BA55)</f>
        <v>7.9500000000000001E-2</v>
      </c>
      <c r="BB102" s="7">
        <f t="shared" ref="AY102:BB102" si="123">SUM(BB91, -BB98)</f>
        <v>0</v>
      </c>
      <c r="BC102" s="7">
        <f>SUM(BC91, -BC98,)</f>
        <v>0</v>
      </c>
      <c r="BD102" s="7">
        <f>SUM(BD91, -BD98,)</f>
        <v>0</v>
      </c>
      <c r="BE102" s="7">
        <f t="shared" ref="BE102:BH102" si="124">SUM(BE91, -BE98)</f>
        <v>0</v>
      </c>
      <c r="BF102" s="7">
        <f t="shared" si="124"/>
        <v>0</v>
      </c>
      <c r="BG102" s="7">
        <f t="shared" si="124"/>
        <v>0</v>
      </c>
      <c r="BH102" s="7">
        <f t="shared" si="124"/>
        <v>0</v>
      </c>
      <c r="BI102" s="7">
        <f>SUM(BI91, -BI98,)</f>
        <v>0</v>
      </c>
      <c r="BJ102" s="7">
        <f>SUM(BJ91, -BJ98,)</f>
        <v>0</v>
      </c>
      <c r="BK102" s="7">
        <f t="shared" ref="BK102:BQ102" si="125">SUM(BK91, -BK98)</f>
        <v>0</v>
      </c>
      <c r="BL102" s="7">
        <f t="shared" si="125"/>
        <v>0</v>
      </c>
      <c r="BM102" s="7">
        <f t="shared" si="125"/>
        <v>0</v>
      </c>
      <c r="BN102" s="7">
        <f t="shared" si="125"/>
        <v>0</v>
      </c>
      <c r="BO102" s="7">
        <f t="shared" si="125"/>
        <v>0</v>
      </c>
      <c r="BP102" s="7">
        <f t="shared" si="125"/>
        <v>0</v>
      </c>
      <c r="BQ102" s="7">
        <f t="shared" si="125"/>
        <v>0</v>
      </c>
      <c r="BS102" s="7">
        <f>SUM(BS91, -BS98,)</f>
        <v>0</v>
      </c>
      <c r="BT102" s="7">
        <f>SUM(BT91, -BT98,)</f>
        <v>0</v>
      </c>
      <c r="BU102" s="7">
        <f t="shared" ref="BU102:BX102" si="126">SUM(BU91, -BU98)</f>
        <v>0</v>
      </c>
      <c r="BV102" s="7">
        <f t="shared" si="126"/>
        <v>0</v>
      </c>
      <c r="BW102" s="7">
        <f t="shared" si="126"/>
        <v>0</v>
      </c>
      <c r="BX102" s="7">
        <f t="shared" si="126"/>
        <v>0</v>
      </c>
      <c r="BY102" s="7">
        <f>SUM(BY91, -BY98,)</f>
        <v>0</v>
      </c>
      <c r="BZ102" s="7">
        <f>SUM(BZ91, -BZ98,)</f>
        <v>0</v>
      </c>
      <c r="CA102" s="7">
        <f t="shared" ref="CA102:CD102" si="127">SUM(CA91, -CA98)</f>
        <v>0</v>
      </c>
      <c r="CB102" s="7">
        <f t="shared" si="127"/>
        <v>0</v>
      </c>
      <c r="CC102" s="7">
        <f t="shared" si="127"/>
        <v>0</v>
      </c>
      <c r="CD102" s="7">
        <f t="shared" si="127"/>
        <v>0</v>
      </c>
      <c r="CE102" s="7">
        <f>SUM(CE91, -CE98,)</f>
        <v>0</v>
      </c>
      <c r="CF102" s="7">
        <f>SUM(CF91, -CF98,)</f>
        <v>0</v>
      </c>
      <c r="CG102" s="7">
        <f t="shared" ref="CG102:CJ102" si="128">SUM(CG91, -CG98)</f>
        <v>0</v>
      </c>
      <c r="CH102" s="7">
        <f t="shared" si="128"/>
        <v>0</v>
      </c>
      <c r="CI102" s="7">
        <f t="shared" si="128"/>
        <v>0</v>
      </c>
      <c r="CJ102" s="7">
        <f t="shared" si="128"/>
        <v>0</v>
      </c>
      <c r="CK102" s="7">
        <f>SUM(CK91, -CK98,)</f>
        <v>0</v>
      </c>
      <c r="CL102" s="7">
        <f>SUM(CL91, -CL98,)</f>
        <v>0</v>
      </c>
      <c r="CM102" s="7">
        <f t="shared" ref="CM102:CP102" si="129">SUM(CM91, -CM98)</f>
        <v>0</v>
      </c>
      <c r="CN102" s="7">
        <f t="shared" si="129"/>
        <v>0</v>
      </c>
      <c r="CO102" s="7">
        <f t="shared" si="129"/>
        <v>0</v>
      </c>
      <c r="CP102" s="7">
        <f t="shared" si="129"/>
        <v>0</v>
      </c>
      <c r="CQ102" s="7">
        <f>SUM(CQ91, -CQ98,)</f>
        <v>0</v>
      </c>
      <c r="CR102" s="7">
        <f>SUM(CR91, -CR98,)</f>
        <v>0</v>
      </c>
      <c r="CS102" s="7">
        <f t="shared" ref="CS102:CV102" si="130">SUM(CS91, -CS98)</f>
        <v>0</v>
      </c>
      <c r="CT102" s="7">
        <f t="shared" si="130"/>
        <v>0</v>
      </c>
      <c r="CU102" s="7">
        <f t="shared" si="130"/>
        <v>0</v>
      </c>
      <c r="CV102" s="7">
        <f t="shared" si="130"/>
        <v>0</v>
      </c>
      <c r="CW102" s="7">
        <f>SUM(CW91, -CW98,)</f>
        <v>0</v>
      </c>
      <c r="CX102" s="7">
        <f>SUM(CX91, -CX98,)</f>
        <v>0</v>
      </c>
      <c r="CY102" s="7">
        <f t="shared" ref="CY102:DB102" si="131">SUM(CY91, -CY98)</f>
        <v>0</v>
      </c>
      <c r="CZ102" s="7">
        <f t="shared" si="131"/>
        <v>0</v>
      </c>
      <c r="DA102" s="7">
        <f t="shared" si="131"/>
        <v>0</v>
      </c>
      <c r="DB102" s="7">
        <f t="shared" si="131"/>
        <v>0</v>
      </c>
      <c r="DC102" s="7">
        <f>SUM(DC91, -DC98,)</f>
        <v>0</v>
      </c>
      <c r="DD102" s="7">
        <f>SUM(DD91, -DD98,)</f>
        <v>0</v>
      </c>
      <c r="DE102" s="7">
        <f t="shared" ref="DE102:DH102" si="132">SUM(DE91, -DE98)</f>
        <v>0</v>
      </c>
      <c r="DF102" s="7">
        <f t="shared" si="132"/>
        <v>0</v>
      </c>
      <c r="DG102" s="7">
        <f t="shared" si="132"/>
        <v>0</v>
      </c>
      <c r="DH102" s="7">
        <f t="shared" si="132"/>
        <v>0</v>
      </c>
      <c r="DI102" s="7">
        <f>SUM(DI91, -DI98,)</f>
        <v>0</v>
      </c>
      <c r="DJ102" s="7">
        <f>SUM(DJ91, -DJ98,)</f>
        <v>0</v>
      </c>
      <c r="DK102" s="7">
        <f t="shared" ref="DK102:DN102" si="133">SUM(DK91, -DK98)</f>
        <v>0</v>
      </c>
      <c r="DL102" s="7">
        <f t="shared" si="133"/>
        <v>0</v>
      </c>
      <c r="DM102" s="7">
        <f t="shared" si="133"/>
        <v>0</v>
      </c>
      <c r="DN102" s="7">
        <f t="shared" si="133"/>
        <v>0</v>
      </c>
      <c r="DO102" s="7">
        <f>SUM(DO91, -DO98,)</f>
        <v>0</v>
      </c>
      <c r="DP102" s="7">
        <f>SUM(DP91, -DP98,)</f>
        <v>0</v>
      </c>
      <c r="DQ102" s="7">
        <f t="shared" ref="DQ102:DT102" si="134">SUM(DQ91, -DQ98)</f>
        <v>0</v>
      </c>
      <c r="DR102" s="7">
        <f t="shared" si="134"/>
        <v>0</v>
      </c>
      <c r="DS102" s="7">
        <f t="shared" si="134"/>
        <v>0</v>
      </c>
      <c r="DT102" s="7">
        <f t="shared" si="134"/>
        <v>0</v>
      </c>
      <c r="DU102" s="7">
        <f>SUM(DU91, -DU98,)</f>
        <v>0</v>
      </c>
      <c r="DV102" s="7">
        <f>SUM(DV91, -DV98,)</f>
        <v>0</v>
      </c>
      <c r="DW102" s="7">
        <f t="shared" ref="DW102:DZ102" si="135">SUM(DW91, -DW98)</f>
        <v>0</v>
      </c>
      <c r="DX102" s="7">
        <f t="shared" si="135"/>
        <v>0</v>
      </c>
      <c r="DY102" s="7">
        <f t="shared" si="135"/>
        <v>0</v>
      </c>
      <c r="DZ102" s="7">
        <f t="shared" si="135"/>
        <v>0</v>
      </c>
      <c r="EA102" s="7">
        <f>SUM(EA91, -EA98,)</f>
        <v>0</v>
      </c>
      <c r="EB102" s="7">
        <f>SUM(EB91, -EB98,)</f>
        <v>0</v>
      </c>
      <c r="EC102" s="7">
        <f t="shared" ref="EC102:EI102" si="136">SUM(EC91, -EC98)</f>
        <v>0</v>
      </c>
      <c r="ED102" s="7">
        <f t="shared" si="136"/>
        <v>0</v>
      </c>
      <c r="EE102" s="7">
        <f t="shared" si="136"/>
        <v>0</v>
      </c>
      <c r="EF102" s="7">
        <f t="shared" si="136"/>
        <v>0</v>
      </c>
      <c r="EG102" s="7">
        <f t="shared" si="136"/>
        <v>0</v>
      </c>
      <c r="EH102" s="7">
        <f t="shared" si="136"/>
        <v>0</v>
      </c>
      <c r="EI102" s="7">
        <f t="shared" si="136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3" t="s">
        <v>41</v>
      </c>
      <c r="J103" s="156" t="s">
        <v>44</v>
      </c>
      <c r="K103" s="121" t="s">
        <v>41</v>
      </c>
      <c r="L103" s="177" t="s">
        <v>67</v>
      </c>
      <c r="M103" s="166" t="s">
        <v>51</v>
      </c>
      <c r="N103" s="126" t="s">
        <v>54</v>
      </c>
      <c r="O103" s="202" t="s">
        <v>37</v>
      </c>
      <c r="P103" s="166" t="s">
        <v>44</v>
      </c>
      <c r="Q103" s="170" t="s">
        <v>48</v>
      </c>
      <c r="R103" s="183" t="s">
        <v>37</v>
      </c>
      <c r="S103" s="235" t="s">
        <v>36</v>
      </c>
      <c r="T103" s="46" t="s">
        <v>39</v>
      </c>
      <c r="U103" s="167" t="s">
        <v>59</v>
      </c>
      <c r="V103" s="238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5" t="s">
        <v>64</v>
      </c>
      <c r="AB103" s="154" t="s">
        <v>46</v>
      </c>
      <c r="AC103" s="116" t="s">
        <v>46</v>
      </c>
      <c r="AD103" s="189" t="s">
        <v>67</v>
      </c>
      <c r="AE103" s="226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5" t="s">
        <v>64</v>
      </c>
      <c r="AK103" s="235" t="s">
        <v>45</v>
      </c>
      <c r="AL103" s="267" t="s">
        <v>54</v>
      </c>
      <c r="AM103" s="164" t="s">
        <v>45</v>
      </c>
      <c r="AN103" s="154" t="s">
        <v>57</v>
      </c>
      <c r="AO103" s="116" t="s">
        <v>57</v>
      </c>
      <c r="AP103" s="186" t="s">
        <v>45</v>
      </c>
      <c r="AQ103" s="165" t="s">
        <v>53</v>
      </c>
      <c r="AR103" s="125" t="s">
        <v>53</v>
      </c>
      <c r="AS103" s="180" t="s">
        <v>55</v>
      </c>
      <c r="AT103" s="226" t="s">
        <v>55</v>
      </c>
      <c r="AU103" s="37" t="s">
        <v>48</v>
      </c>
      <c r="AV103" s="159" t="s">
        <v>64</v>
      </c>
      <c r="AW103" s="163" t="s">
        <v>54</v>
      </c>
      <c r="AX103" s="116" t="s">
        <v>57</v>
      </c>
      <c r="AY103" s="177" t="s">
        <v>57</v>
      </c>
      <c r="AZ103" s="125" t="s">
        <v>40</v>
      </c>
      <c r="BA103" s="124" t="s">
        <v>45</v>
      </c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2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9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2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2">
        <f>SUM(R55, -R58)</f>
        <v>1.5300000000000001E-2</v>
      </c>
      <c r="S104" s="229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7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2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90">
        <f>SUM(AD53, -AD55)</f>
        <v>6.25E-2</v>
      </c>
      <c r="AE104" s="229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2">
        <f>SUM(AJ52, -AJ54)</f>
        <v>7.569999999999999E-2</v>
      </c>
      <c r="AK104" s="237">
        <f>SUM(AK57, -AK58)</f>
        <v>5.7200000000000001E-2</v>
      </c>
      <c r="AL104" s="16">
        <f>SUM(AL53, -AL54)</f>
        <v>7.4300000000000005E-2</v>
      </c>
      <c r="AM104" s="239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90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1">
        <f>SUM(AS51, -AS53)</f>
        <v>7.9900000000000013E-2</v>
      </c>
      <c r="AT104" s="228">
        <f>SUM(AT51, -AT53)</f>
        <v>6.8199999999999997E-2</v>
      </c>
      <c r="AU104" s="16">
        <f>SUM(AU54, -AU57)</f>
        <v>5.7199999999999994E-2</v>
      </c>
      <c r="AV104" s="153">
        <f>SUM(AV53, -AV54)</f>
        <v>7.5300000000000006E-2</v>
      </c>
      <c r="AW104" s="148">
        <f>SUM(AW52, -AW54)</f>
        <v>7.8899999999999998E-2</v>
      </c>
      <c r="AX104" s="118">
        <f>SUM(AX57, -AX58)</f>
        <v>9.4200000000000006E-2</v>
      </c>
      <c r="AY104" s="179">
        <f>SUM(AY57, -AY58)</f>
        <v>8.0200000000000007E-2</v>
      </c>
      <c r="AZ104" s="122">
        <f>SUM(AZ53, -AZ55)</f>
        <v>7.8699999999999992E-2</v>
      </c>
      <c r="BA104" s="211">
        <f>SUM(BA56, -BA58)</f>
        <v>7.909999999999999E-2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6" t="s">
        <v>44</v>
      </c>
      <c r="J105" s="160" t="s">
        <v>40</v>
      </c>
      <c r="K105" s="170" t="s">
        <v>59</v>
      </c>
      <c r="L105" s="183" t="s">
        <v>36</v>
      </c>
      <c r="M105" s="154" t="s">
        <v>67</v>
      </c>
      <c r="N105" s="125" t="s">
        <v>63</v>
      </c>
      <c r="O105" s="184" t="s">
        <v>54</v>
      </c>
      <c r="P105" s="166" t="s">
        <v>37</v>
      </c>
      <c r="Q105" s="170" t="s">
        <v>59</v>
      </c>
      <c r="R105" s="189" t="s">
        <v>48</v>
      </c>
      <c r="S105" s="234" t="s">
        <v>52</v>
      </c>
      <c r="T105" s="46" t="s">
        <v>52</v>
      </c>
      <c r="U105" s="164" t="s">
        <v>44</v>
      </c>
      <c r="V105" s="238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2" t="s">
        <v>44</v>
      </c>
      <c r="AB105" s="188" t="s">
        <v>54</v>
      </c>
      <c r="AC105" s="170" t="s">
        <v>67</v>
      </c>
      <c r="AD105" s="185" t="s">
        <v>64</v>
      </c>
      <c r="AE105" s="230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9" t="s">
        <v>41</v>
      </c>
      <c r="AK105" s="230" t="s">
        <v>53</v>
      </c>
      <c r="AL105" s="37" t="s">
        <v>48</v>
      </c>
      <c r="AM105" s="167" t="s">
        <v>67</v>
      </c>
      <c r="AN105" s="163" t="s">
        <v>54</v>
      </c>
      <c r="AO105" s="263" t="s">
        <v>54</v>
      </c>
      <c r="AP105" s="177" t="s">
        <v>57</v>
      </c>
      <c r="AQ105" s="203" t="s">
        <v>67</v>
      </c>
      <c r="AR105" s="170" t="s">
        <v>67</v>
      </c>
      <c r="AS105" s="189" t="s">
        <v>67</v>
      </c>
      <c r="AT105" s="231" t="s">
        <v>48</v>
      </c>
      <c r="AU105" s="43" t="s">
        <v>55</v>
      </c>
      <c r="AV105" s="167" t="s">
        <v>67</v>
      </c>
      <c r="AW105" s="203" t="s">
        <v>41</v>
      </c>
      <c r="AX105" s="191" t="s">
        <v>53</v>
      </c>
      <c r="AY105" s="180" t="s">
        <v>68</v>
      </c>
      <c r="AZ105" s="116" t="s">
        <v>57</v>
      </c>
      <c r="BA105" s="116" t="s">
        <v>57</v>
      </c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2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9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2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2">
        <f>SUM(R54, -R57)</f>
        <v>1.3299999999999999E-2</v>
      </c>
      <c r="S106" s="233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7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2">
        <f>SUM(AA54, -AA56)</f>
        <v>5.04E-2</v>
      </c>
      <c r="AB106" s="148">
        <f>SUM(AB53, -AB55)</f>
        <v>4.7E-2</v>
      </c>
      <c r="AC106" s="211">
        <f>SUM(AC53, -AC55)</f>
        <v>5.6499999999999995E-2</v>
      </c>
      <c r="AD106" s="182">
        <f>SUM(AD52, -AD53)</f>
        <v>5.1699999999999996E-2</v>
      </c>
      <c r="AE106" s="227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2">
        <f>SUM(AJ54, -AJ55)</f>
        <v>7.2499999999999995E-2</v>
      </c>
      <c r="AK106" s="229">
        <f>SUM(AK52, -AK53)</f>
        <v>5.5400000000000005E-2</v>
      </c>
      <c r="AL106" s="16">
        <f>SUM(AL54, -AL57)</f>
        <v>5.8599999999999999E-2</v>
      </c>
      <c r="AM106" s="239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9">
        <f>SUM(AP57, -AP58)</f>
        <v>7.3300000000000004E-2</v>
      </c>
      <c r="AQ106" s="168">
        <f>SUM(AQ54, -AQ57)</f>
        <v>6.6799999999999998E-2</v>
      </c>
      <c r="AR106" s="211">
        <f>SUM(AR54, -AR57)</f>
        <v>5.67E-2</v>
      </c>
      <c r="AS106" s="190">
        <f>SUM(AS54, -AS57)</f>
        <v>6.8699999999999997E-2</v>
      </c>
      <c r="AT106" s="227">
        <f>SUM(AT54, -AT57)</f>
        <v>5.8700000000000009E-2</v>
      </c>
      <c r="AU106" s="98">
        <f>SUM(AU51, -AU53)</f>
        <v>5.5099999999999996E-2</v>
      </c>
      <c r="AV106" s="239">
        <f>SUM(AV54, -AV56)</f>
        <v>5.7099999999999998E-2</v>
      </c>
      <c r="AW106" s="148">
        <f>SUM(AW54, -AW55)</f>
        <v>7.2399999999999992E-2</v>
      </c>
      <c r="AX106" s="118">
        <f>SUM(AX51, -AX53)</f>
        <v>8.09E-2</v>
      </c>
      <c r="AY106" s="179">
        <f>SUM(AY52, -AY54)</f>
        <v>7.9899999999999999E-2</v>
      </c>
      <c r="AZ106" s="118">
        <f>SUM(AZ57, -AZ58)</f>
        <v>6.9300000000000014E-2</v>
      </c>
      <c r="BA106" s="118">
        <f>SUM(BA57, -BA58)</f>
        <v>7.0499999999999993E-2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7" t="s">
        <v>51</v>
      </c>
      <c r="J107" s="165" t="s">
        <v>47</v>
      </c>
      <c r="K107" s="124" t="s">
        <v>45</v>
      </c>
      <c r="L107" s="202" t="s">
        <v>51</v>
      </c>
      <c r="M107" s="188" t="s">
        <v>54</v>
      </c>
      <c r="N107" s="116" t="s">
        <v>67</v>
      </c>
      <c r="O107" s="177" t="s">
        <v>52</v>
      </c>
      <c r="P107" s="166" t="s">
        <v>51</v>
      </c>
      <c r="Q107" s="126" t="s">
        <v>54</v>
      </c>
      <c r="R107" s="189" t="s">
        <v>59</v>
      </c>
      <c r="S107" s="235" t="s">
        <v>44</v>
      </c>
      <c r="T107" s="46" t="s">
        <v>46</v>
      </c>
      <c r="U107" s="236" t="s">
        <v>37</v>
      </c>
      <c r="V107" s="234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7" t="s">
        <v>39</v>
      </c>
      <c r="AB107" s="156" t="s">
        <v>45</v>
      </c>
      <c r="AC107" s="125" t="s">
        <v>64</v>
      </c>
      <c r="AD107" s="177" t="s">
        <v>46</v>
      </c>
      <c r="AE107" s="234" t="s">
        <v>57</v>
      </c>
      <c r="AF107" s="12" t="s">
        <v>38</v>
      </c>
      <c r="AG107" s="236" t="s">
        <v>52</v>
      </c>
      <c r="AH107" s="166" t="s">
        <v>52</v>
      </c>
      <c r="AI107" s="170" t="s">
        <v>67</v>
      </c>
      <c r="AJ107" s="180" t="s">
        <v>65</v>
      </c>
      <c r="AK107" s="273" t="s">
        <v>54</v>
      </c>
      <c r="AL107" s="33" t="s">
        <v>53</v>
      </c>
      <c r="AM107" s="167" t="s">
        <v>41</v>
      </c>
      <c r="AN107" s="203" t="s">
        <v>41</v>
      </c>
      <c r="AO107" s="119" t="s">
        <v>55</v>
      </c>
      <c r="AP107" s="266" t="s">
        <v>54</v>
      </c>
      <c r="AQ107" s="163" t="s">
        <v>54</v>
      </c>
      <c r="AR107" s="263" t="s">
        <v>54</v>
      </c>
      <c r="AS107" s="189" t="s">
        <v>48</v>
      </c>
      <c r="AT107" s="262" t="s">
        <v>36</v>
      </c>
      <c r="AU107" s="12" t="s">
        <v>36</v>
      </c>
      <c r="AV107" s="157" t="s">
        <v>36</v>
      </c>
      <c r="AW107" s="160" t="s">
        <v>39</v>
      </c>
      <c r="AX107" s="170" t="s">
        <v>41</v>
      </c>
      <c r="AY107" s="189" t="s">
        <v>41</v>
      </c>
      <c r="AZ107" s="191" t="s">
        <v>55</v>
      </c>
      <c r="BA107" s="119" t="s">
        <v>65</v>
      </c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2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2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8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8">
        <f>SUM(R54, -R56)</f>
        <v>1.3100000000000001E-2</v>
      </c>
      <c r="S108" s="227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9">
        <f>SUM(V53, -V56)</f>
        <v>4.2000000000000003E-2</v>
      </c>
      <c r="W108" s="222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9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8">
        <f>SUM(AD55, -AD56)</f>
        <v>5.1199999999999996E-2</v>
      </c>
      <c r="AE108" s="229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1">
        <f>SUM(AI54, -AI55)</f>
        <v>5.4199999999999998E-2</v>
      </c>
      <c r="AJ108" s="182">
        <f>SUM(AJ51, -AJ52)</f>
        <v>6.2600000000000017E-2</v>
      </c>
      <c r="AK108" s="227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2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2">
        <f>SUM(AS54, -AS56)</f>
        <v>6.5299999999999997E-2</v>
      </c>
      <c r="AT108" s="229">
        <f>SUM(AT55, -AT57)</f>
        <v>5.3800000000000008E-2</v>
      </c>
      <c r="AU108" s="95">
        <f>SUM(AU55, -AU57)</f>
        <v>5.0299999999999997E-2</v>
      </c>
      <c r="AV108" s="152">
        <f>SUM(AV55, -AV57)</f>
        <v>4.9600000000000005E-2</v>
      </c>
      <c r="AW108" s="146">
        <f>SUM(AW55, -AW57)</f>
        <v>5.1799999999999999E-2</v>
      </c>
      <c r="AX108" s="122">
        <f>SUM(AX54, -AX55)</f>
        <v>7.4099999999999999E-2</v>
      </c>
      <c r="AY108" s="182">
        <f>SUM(AY54, -AY55)</f>
        <v>7.3399999999999993E-2</v>
      </c>
      <c r="AZ108" s="120">
        <f>SUM(AZ51, -AZ52)</f>
        <v>6.6000000000000003E-2</v>
      </c>
      <c r="BA108" s="122">
        <f>SUM(BA52, -BA53)</f>
        <v>6.4500000000000002E-2</v>
      </c>
      <c r="BB108" s="7">
        <f t="shared" ref="AY108:BB108" si="137">SUM(BB97, -BB104)</f>
        <v>0</v>
      </c>
      <c r="BC108" s="7">
        <f>SUM(BC97, -BC104,)</f>
        <v>0</v>
      </c>
      <c r="BD108" s="7">
        <f>SUM(BD97, -BD104,)</f>
        <v>0</v>
      </c>
      <c r="BE108" s="7">
        <f t="shared" ref="BE108:BH108" si="138">SUM(BE97, -BE104)</f>
        <v>0</v>
      </c>
      <c r="BF108" s="7">
        <f t="shared" si="138"/>
        <v>0</v>
      </c>
      <c r="BG108" s="7">
        <f t="shared" si="138"/>
        <v>0</v>
      </c>
      <c r="BH108" s="7">
        <f t="shared" si="138"/>
        <v>0</v>
      </c>
      <c r="BI108" s="7">
        <f>SUM(BI97, -BI104,)</f>
        <v>0</v>
      </c>
      <c r="BJ108" s="7">
        <f>SUM(BJ97, -BJ104,)</f>
        <v>0</v>
      </c>
      <c r="BK108" s="7">
        <f t="shared" ref="BK108:BQ108" si="139">SUM(BK97, -BK104)</f>
        <v>0</v>
      </c>
      <c r="BL108" s="7">
        <f t="shared" si="139"/>
        <v>0</v>
      </c>
      <c r="BM108" s="7">
        <f t="shared" si="139"/>
        <v>0</v>
      </c>
      <c r="BN108" s="7">
        <f t="shared" si="139"/>
        <v>0</v>
      </c>
      <c r="BO108" s="7">
        <f t="shared" si="139"/>
        <v>0</v>
      </c>
      <c r="BP108" s="7">
        <f t="shared" si="139"/>
        <v>0</v>
      </c>
      <c r="BQ108" s="7">
        <f t="shared" si="139"/>
        <v>0</v>
      </c>
      <c r="BS108" s="7">
        <f>SUM(BS97, -BS104,)</f>
        <v>0</v>
      </c>
      <c r="BT108" s="7">
        <f>SUM(BT97, -BT104,)</f>
        <v>0</v>
      </c>
      <c r="BU108" s="7">
        <f t="shared" ref="BU108:BX108" si="140">SUM(BU97, -BU104)</f>
        <v>0</v>
      </c>
      <c r="BV108" s="7">
        <f t="shared" si="140"/>
        <v>0</v>
      </c>
      <c r="BW108" s="7">
        <f t="shared" si="140"/>
        <v>0</v>
      </c>
      <c r="BX108" s="7">
        <f t="shared" si="140"/>
        <v>0</v>
      </c>
      <c r="BY108" s="7">
        <f>SUM(BY97, -BY104,)</f>
        <v>0</v>
      </c>
      <c r="BZ108" s="7">
        <f>SUM(BZ97, -BZ104,)</f>
        <v>0</v>
      </c>
      <c r="CA108" s="7">
        <f t="shared" ref="CA108:CD108" si="141">SUM(CA97, -CA104)</f>
        <v>0</v>
      </c>
      <c r="CB108" s="7">
        <f t="shared" si="141"/>
        <v>0</v>
      </c>
      <c r="CC108" s="7">
        <f t="shared" si="141"/>
        <v>0</v>
      </c>
      <c r="CD108" s="7">
        <f t="shared" si="141"/>
        <v>0</v>
      </c>
      <c r="CE108" s="7">
        <f>SUM(CE97, -CE104,)</f>
        <v>0</v>
      </c>
      <c r="CF108" s="7">
        <f>SUM(CF97, -CF104,)</f>
        <v>0</v>
      </c>
      <c r="CG108" s="7">
        <f t="shared" ref="CG108:CJ108" si="142">SUM(CG97, -CG104)</f>
        <v>0</v>
      </c>
      <c r="CH108" s="7">
        <f t="shared" si="142"/>
        <v>0</v>
      </c>
      <c r="CI108" s="7">
        <f t="shared" si="142"/>
        <v>0</v>
      </c>
      <c r="CJ108" s="7">
        <f t="shared" si="142"/>
        <v>0</v>
      </c>
      <c r="CK108" s="7">
        <f>SUM(CK97, -CK104,)</f>
        <v>0</v>
      </c>
      <c r="CL108" s="7">
        <f>SUM(CL97, -CL104,)</f>
        <v>0</v>
      </c>
      <c r="CM108" s="7">
        <f t="shared" ref="CM108:CP108" si="143">SUM(CM97, -CM104)</f>
        <v>0</v>
      </c>
      <c r="CN108" s="7">
        <f t="shared" si="143"/>
        <v>0</v>
      </c>
      <c r="CO108" s="7">
        <f t="shared" si="143"/>
        <v>0</v>
      </c>
      <c r="CP108" s="7">
        <f t="shared" si="143"/>
        <v>0</v>
      </c>
      <c r="CQ108" s="7">
        <f>SUM(CQ97, -CQ104,)</f>
        <v>0</v>
      </c>
      <c r="CR108" s="7">
        <f>SUM(CR97, -CR104,)</f>
        <v>0</v>
      </c>
      <c r="CS108" s="7">
        <f t="shared" ref="CS108:CV108" si="144">SUM(CS97, -CS104)</f>
        <v>0</v>
      </c>
      <c r="CT108" s="7">
        <f t="shared" si="144"/>
        <v>0</v>
      </c>
      <c r="CU108" s="7">
        <f t="shared" si="144"/>
        <v>0</v>
      </c>
      <c r="CV108" s="7">
        <f t="shared" si="144"/>
        <v>0</v>
      </c>
      <c r="CW108" s="7">
        <f>SUM(CW97, -CW104,)</f>
        <v>0</v>
      </c>
      <c r="CX108" s="7">
        <f>SUM(CX97, -CX104,)</f>
        <v>0</v>
      </c>
      <c r="CY108" s="7">
        <f t="shared" ref="CY108:DB108" si="145">SUM(CY97, -CY104)</f>
        <v>0</v>
      </c>
      <c r="CZ108" s="7">
        <f t="shared" si="145"/>
        <v>0</v>
      </c>
      <c r="DA108" s="7">
        <f t="shared" si="145"/>
        <v>0</v>
      </c>
      <c r="DB108" s="7">
        <f t="shared" si="145"/>
        <v>0</v>
      </c>
      <c r="DC108" s="7">
        <f>SUM(DC97, -DC104,)</f>
        <v>0</v>
      </c>
      <c r="DD108" s="7">
        <f>SUM(DD97, -DD104,)</f>
        <v>0</v>
      </c>
      <c r="DE108" s="7">
        <f t="shared" ref="DE108:DH108" si="146">SUM(DE97, -DE104)</f>
        <v>0</v>
      </c>
      <c r="DF108" s="7">
        <f t="shared" si="146"/>
        <v>0</v>
      </c>
      <c r="DG108" s="7">
        <f t="shared" si="146"/>
        <v>0</v>
      </c>
      <c r="DH108" s="7">
        <f t="shared" si="146"/>
        <v>0</v>
      </c>
      <c r="DI108" s="7">
        <f>SUM(DI97, -DI104,)</f>
        <v>0</v>
      </c>
      <c r="DJ108" s="7">
        <f>SUM(DJ97, -DJ104,)</f>
        <v>0</v>
      </c>
      <c r="DK108" s="7">
        <f t="shared" ref="DK108:DN108" si="147">SUM(DK97, -DK104)</f>
        <v>0</v>
      </c>
      <c r="DL108" s="7">
        <f t="shared" si="147"/>
        <v>0</v>
      </c>
      <c r="DM108" s="7">
        <f t="shared" si="147"/>
        <v>0</v>
      </c>
      <c r="DN108" s="7">
        <f t="shared" si="147"/>
        <v>0</v>
      </c>
      <c r="DO108" s="7">
        <f>SUM(DO97, -DO104,)</f>
        <v>0</v>
      </c>
      <c r="DP108" s="7">
        <f>SUM(DP97, -DP104,)</f>
        <v>0</v>
      </c>
      <c r="DQ108" s="7">
        <f t="shared" ref="DQ108:DT108" si="148">SUM(DQ97, -DQ104)</f>
        <v>0</v>
      </c>
      <c r="DR108" s="7">
        <f t="shared" si="148"/>
        <v>0</v>
      </c>
      <c r="DS108" s="7">
        <f t="shared" si="148"/>
        <v>0</v>
      </c>
      <c r="DT108" s="7">
        <f t="shared" si="148"/>
        <v>0</v>
      </c>
      <c r="DU108" s="7">
        <f>SUM(DU97, -DU104,)</f>
        <v>0</v>
      </c>
      <c r="DV108" s="7">
        <f>SUM(DV97, -DV104,)</f>
        <v>0</v>
      </c>
      <c r="DW108" s="7">
        <f t="shared" ref="DW108:DZ108" si="149">SUM(DW97, -DW104)</f>
        <v>0</v>
      </c>
      <c r="DX108" s="7">
        <f t="shared" si="149"/>
        <v>0</v>
      </c>
      <c r="DY108" s="7">
        <f t="shared" si="149"/>
        <v>0</v>
      </c>
      <c r="DZ108" s="7">
        <f t="shared" si="149"/>
        <v>0</v>
      </c>
      <c r="EA108" s="7">
        <f>SUM(EA97, -EA104,)</f>
        <v>0</v>
      </c>
      <c r="EB108" s="7">
        <f>SUM(EB97, -EB104,)</f>
        <v>0</v>
      </c>
      <c r="EC108" s="7">
        <f t="shared" ref="EC108:EI108" si="150">SUM(EC97, -EC104)</f>
        <v>0</v>
      </c>
      <c r="ED108" s="7">
        <f t="shared" si="150"/>
        <v>0</v>
      </c>
      <c r="EE108" s="7">
        <f t="shared" si="150"/>
        <v>0</v>
      </c>
      <c r="EF108" s="7">
        <f t="shared" si="150"/>
        <v>0</v>
      </c>
      <c r="EG108" s="7">
        <f t="shared" si="150"/>
        <v>0</v>
      </c>
      <c r="EH108" s="7">
        <f t="shared" si="150"/>
        <v>0</v>
      </c>
      <c r="EI108" s="7">
        <f t="shared" si="150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8" t="s">
        <v>54</v>
      </c>
      <c r="H109" s="123" t="s">
        <v>84</v>
      </c>
      <c r="I109" s="189" t="s">
        <v>59</v>
      </c>
      <c r="J109" s="203" t="s">
        <v>59</v>
      </c>
      <c r="K109" s="126" t="s">
        <v>54</v>
      </c>
      <c r="L109" s="184" t="s">
        <v>54</v>
      </c>
      <c r="M109" s="160" t="s">
        <v>38</v>
      </c>
      <c r="N109" s="191" t="s">
        <v>51</v>
      </c>
      <c r="O109" s="186" t="s">
        <v>36</v>
      </c>
      <c r="P109" s="188" t="s">
        <v>54</v>
      </c>
      <c r="Q109" s="191" t="s">
        <v>37</v>
      </c>
      <c r="R109" s="187" t="s">
        <v>51</v>
      </c>
      <c r="S109" s="234" t="s">
        <v>57</v>
      </c>
      <c r="T109" s="19" t="s">
        <v>45</v>
      </c>
      <c r="U109" s="145" t="s">
        <v>57</v>
      </c>
      <c r="V109" s="234" t="s">
        <v>46</v>
      </c>
      <c r="W109" s="28" t="s">
        <v>38</v>
      </c>
      <c r="X109" s="236" t="s">
        <v>51</v>
      </c>
      <c r="Y109" s="156" t="s">
        <v>44</v>
      </c>
      <c r="Z109" s="191" t="s">
        <v>37</v>
      </c>
      <c r="AA109" s="186" t="s">
        <v>45</v>
      </c>
      <c r="AB109" s="166" t="s">
        <v>44</v>
      </c>
      <c r="AC109" s="126" t="s">
        <v>54</v>
      </c>
      <c r="AD109" s="184" t="s">
        <v>54</v>
      </c>
      <c r="AE109" s="235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5" t="s">
        <v>53</v>
      </c>
      <c r="AK109" s="234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3" t="s">
        <v>39</v>
      </c>
      <c r="AQ109" s="203" t="s">
        <v>48</v>
      </c>
      <c r="AR109" s="170" t="s">
        <v>48</v>
      </c>
      <c r="AS109" s="183" t="s">
        <v>39</v>
      </c>
      <c r="AT109" s="226" t="s">
        <v>65</v>
      </c>
      <c r="AU109" s="43" t="s">
        <v>65</v>
      </c>
      <c r="AV109" s="149" t="s">
        <v>65</v>
      </c>
      <c r="AW109" s="144" t="s">
        <v>65</v>
      </c>
      <c r="AX109" s="121" t="s">
        <v>39</v>
      </c>
      <c r="AY109" s="202" t="s">
        <v>55</v>
      </c>
      <c r="AZ109" s="119" t="s">
        <v>65</v>
      </c>
      <c r="BA109" s="121" t="s">
        <v>39</v>
      </c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8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2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9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2">
        <f>SUM(R56, -R58)</f>
        <v>1.2400000000000001E-2</v>
      </c>
      <c r="S110" s="229">
        <f>SUM(S54, -S56)</f>
        <v>1.7099999999999997E-2</v>
      </c>
      <c r="T110" s="222">
        <f>SUM(T55, -T58)</f>
        <v>6.1999999999999972E-3</v>
      </c>
      <c r="U110" s="152">
        <f>SUM(U54, -U56)</f>
        <v>2.6200000000000001E-2</v>
      </c>
      <c r="V110" s="233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90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2">
        <f>SUM(AD53, -AD54)</f>
        <v>4.53E-2</v>
      </c>
      <c r="AE110" s="237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9">
        <f>SUM(AJ52, -AJ53)</f>
        <v>5.5099999999999996E-2</v>
      </c>
      <c r="AK110" s="233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9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9">
        <f>SUM(AS55, -AS57)</f>
        <v>5.0900000000000001E-2</v>
      </c>
      <c r="AT110" s="227">
        <f>SUM(AT51, -AT52)</f>
        <v>4.5399999999999996E-2</v>
      </c>
      <c r="AU110" s="16">
        <f>SUM(AU51, -AU52)</f>
        <v>5.0299999999999984E-2</v>
      </c>
      <c r="AV110" s="153">
        <f>SUM(AV51, -AV53)</f>
        <v>4.6199999999999991E-2</v>
      </c>
      <c r="AW110" s="148">
        <f>SUM(AW51, -AW53)</f>
        <v>4.8199999999999993E-2</v>
      </c>
      <c r="AX110" s="118">
        <f>SUM(AX55, -AX57)</f>
        <v>5.2799999999999993E-2</v>
      </c>
      <c r="AY110" s="181">
        <f>SUM(AY51, -AY52)</f>
        <v>6.5099999999999991E-2</v>
      </c>
      <c r="AZ110" s="122">
        <f>SUM(AZ52, -AZ53)</f>
        <v>6.4500000000000002E-2</v>
      </c>
      <c r="BA110" s="118">
        <f>SUM(BA55, -BA57)</f>
        <v>6.0499999999999998E-2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9" t="s">
        <v>48</v>
      </c>
      <c r="J111" s="158" t="s">
        <v>51</v>
      </c>
      <c r="K111" s="124" t="s">
        <v>44</v>
      </c>
      <c r="L111" s="202" t="s">
        <v>44</v>
      </c>
      <c r="M111" s="165" t="s">
        <v>63</v>
      </c>
      <c r="N111" s="191" t="s">
        <v>44</v>
      </c>
      <c r="O111" s="202" t="s">
        <v>51</v>
      </c>
      <c r="P111" s="203" t="s">
        <v>67</v>
      </c>
      <c r="Q111" s="191" t="s">
        <v>44</v>
      </c>
      <c r="R111" s="186" t="s">
        <v>44</v>
      </c>
      <c r="S111" s="235" t="s">
        <v>45</v>
      </c>
      <c r="T111" s="19" t="s">
        <v>36</v>
      </c>
      <c r="U111" s="167" t="s">
        <v>48</v>
      </c>
      <c r="V111" s="231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7" t="s">
        <v>46</v>
      </c>
      <c r="AB111" s="203" t="s">
        <v>67</v>
      </c>
      <c r="AC111" s="124" t="s">
        <v>45</v>
      </c>
      <c r="AD111" s="186" t="s">
        <v>45</v>
      </c>
      <c r="AE111" s="234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6" t="s">
        <v>45</v>
      </c>
      <c r="AK111" s="226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5" t="s">
        <v>53</v>
      </c>
      <c r="AQ111" s="160" t="s">
        <v>39</v>
      </c>
      <c r="AR111" s="121" t="s">
        <v>39</v>
      </c>
      <c r="AS111" s="183" t="s">
        <v>36</v>
      </c>
      <c r="AT111" s="231" t="s">
        <v>67</v>
      </c>
      <c r="AU111" s="37" t="s">
        <v>67</v>
      </c>
      <c r="AV111" s="236" t="s">
        <v>53</v>
      </c>
      <c r="AW111" s="165" t="s">
        <v>64</v>
      </c>
      <c r="AX111" s="119" t="s">
        <v>65</v>
      </c>
      <c r="AY111" s="185" t="s">
        <v>64</v>
      </c>
      <c r="AZ111" s="170" t="s">
        <v>41</v>
      </c>
      <c r="BA111" s="170" t="s">
        <v>41</v>
      </c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2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2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2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2">
        <f>SUM(R57, -R58)</f>
        <v>1.2200000000000003E-2</v>
      </c>
      <c r="S112" s="237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3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8">
        <f>SUM(AA55, -AA56)</f>
        <v>3.1400000000000004E-2</v>
      </c>
      <c r="AB112" s="168">
        <f>SUM(AB53, -AB54)</f>
        <v>3.2500000000000001E-2</v>
      </c>
      <c r="AC112" s="211">
        <f>SUM(AC56, -AC58)</f>
        <v>3.0299999999999994E-2</v>
      </c>
      <c r="AD112" s="190">
        <f>SUM(AD56, -AD58)</f>
        <v>2.4000000000000007E-2</v>
      </c>
      <c r="AE112" s="229">
        <f>SUM(AE55, -AE57)</f>
        <v>3.139999999999999E-2</v>
      </c>
      <c r="AF112" s="95">
        <f>SUM(AF55, -AF56)</f>
        <v>4.7700000000000006E-2</v>
      </c>
      <c r="AG112" s="239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90">
        <f>SUM(AJ57, -AJ58)</f>
        <v>5.1900000000000002E-2</v>
      </c>
      <c r="AK112" s="227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9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9">
        <f>SUM(AS55, -AS56)</f>
        <v>4.7500000000000001E-2</v>
      </c>
      <c r="AT112" s="237">
        <f>SUM(AT54, -AT56)</f>
        <v>3.8900000000000004E-2</v>
      </c>
      <c r="AU112" s="222">
        <f>SUM(AU54, -AU56)</f>
        <v>4.3099999999999999E-2</v>
      </c>
      <c r="AV112" s="152">
        <f>SUM(AV52, -AV53)</f>
        <v>4.3700000000000003E-2</v>
      </c>
      <c r="AW112" s="148">
        <f>SUM(AW53, -AW54)</f>
        <v>4.48E-2</v>
      </c>
      <c r="AX112" s="122">
        <f>SUM(AX52, -AX53)</f>
        <v>5.2400000000000002E-2</v>
      </c>
      <c r="AY112" s="182">
        <f>SUM(AY53, -AY54)</f>
        <v>5.0299999999999997E-2</v>
      </c>
      <c r="AZ112" s="122">
        <f>SUM(AZ54, -AZ55)</f>
        <v>6.2199999999999998E-2</v>
      </c>
      <c r="BA112" s="122">
        <f>SUM(BA54, -BA55)</f>
        <v>5.6300000000000003E-2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9" t="s">
        <v>64</v>
      </c>
      <c r="J113" s="165" t="s">
        <v>64</v>
      </c>
      <c r="K113" s="119" t="s">
        <v>70</v>
      </c>
      <c r="L113" s="189" t="s">
        <v>41</v>
      </c>
      <c r="M113" s="166" t="s">
        <v>44</v>
      </c>
      <c r="N113" s="191" t="s">
        <v>37</v>
      </c>
      <c r="O113" s="187" t="s">
        <v>38</v>
      </c>
      <c r="P113" s="154" t="s">
        <v>52</v>
      </c>
      <c r="Q113" s="123" t="s">
        <v>38</v>
      </c>
      <c r="R113" s="189" t="s">
        <v>41</v>
      </c>
      <c r="S113" s="238" t="s">
        <v>38</v>
      </c>
      <c r="T113" s="24" t="s">
        <v>51</v>
      </c>
      <c r="U113" s="161" t="s">
        <v>51</v>
      </c>
      <c r="V113" s="234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3" t="s">
        <v>38</v>
      </c>
      <c r="AB113" s="160" t="s">
        <v>38</v>
      </c>
      <c r="AC113" s="121" t="s">
        <v>38</v>
      </c>
      <c r="AD113" s="180" t="s">
        <v>65</v>
      </c>
      <c r="AE113" s="235" t="s">
        <v>36</v>
      </c>
      <c r="AF113" s="19" t="s">
        <v>45</v>
      </c>
      <c r="AG113" s="162" t="s">
        <v>54</v>
      </c>
      <c r="AH113" s="188" t="s">
        <v>54</v>
      </c>
      <c r="AI113" s="124" t="s">
        <v>45</v>
      </c>
      <c r="AJ113" s="183" t="s">
        <v>36</v>
      </c>
      <c r="AK113" s="262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80" t="s">
        <v>65</v>
      </c>
      <c r="AQ113" s="144" t="s">
        <v>65</v>
      </c>
      <c r="AR113" s="119" t="s">
        <v>65</v>
      </c>
      <c r="AS113" s="185" t="s">
        <v>53</v>
      </c>
      <c r="AT113" s="262" t="s">
        <v>39</v>
      </c>
      <c r="AU113" s="12" t="s">
        <v>39</v>
      </c>
      <c r="AV113" s="157" t="s">
        <v>39</v>
      </c>
      <c r="AW113" s="160" t="s">
        <v>36</v>
      </c>
      <c r="AX113" s="125" t="s">
        <v>64</v>
      </c>
      <c r="AY113" s="183" t="s">
        <v>39</v>
      </c>
      <c r="AZ113" s="121" t="s">
        <v>39</v>
      </c>
      <c r="BA113" s="121" t="s">
        <v>36</v>
      </c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2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2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2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2">
        <f>SUM(R54, -R55)</f>
        <v>1.0200000000000001E-2</v>
      </c>
      <c r="S114" s="227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7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2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2">
        <f>SUM(AD51, -AD52)</f>
        <v>1.7899999999999999E-2</v>
      </c>
      <c r="AE114" s="229">
        <f>SUM(AE56, -AE57)</f>
        <v>2.2199999999999998E-2</v>
      </c>
      <c r="AF114" s="222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1">
        <f>SUM(AI57, -AI58)</f>
        <v>4.5600000000000016E-2</v>
      </c>
      <c r="AJ114" s="179">
        <f>SUM(AJ55, -AJ57)</f>
        <v>3.5800000000000005E-2</v>
      </c>
      <c r="AK114" s="229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2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9">
        <f>SUM(AS52, -AS53)</f>
        <v>4.1499999999999995E-2</v>
      </c>
      <c r="AT114" s="229">
        <f>SUM(AT55, -AT56)</f>
        <v>3.4000000000000002E-2</v>
      </c>
      <c r="AU114" s="95">
        <f>SUM(AU55, -AU56)</f>
        <v>3.6199999999999996E-2</v>
      </c>
      <c r="AV114" s="152">
        <f>SUM(AV55, -AV56)</f>
        <v>3.0200000000000001E-2</v>
      </c>
      <c r="AW114" s="146">
        <f>SUM(AW55, -AW56)</f>
        <v>4.3399999999999994E-2</v>
      </c>
      <c r="AX114" s="122">
        <f>SUM(AX53, -AX54)</f>
        <v>4.3799999999999999E-2</v>
      </c>
      <c r="AY114" s="179">
        <f>SUM(AY55, -AY57)</f>
        <v>4.7199999999999999E-2</v>
      </c>
      <c r="AZ114" s="118">
        <f>SUM(AZ55, -AZ57)</f>
        <v>5.6599999999999998E-2</v>
      </c>
      <c r="BA114" s="118">
        <f>SUM(BA55, -BA56)</f>
        <v>5.1900000000000002E-2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5" t="s">
        <v>84</v>
      </c>
      <c r="J115" s="156" t="s">
        <v>45</v>
      </c>
      <c r="K115" s="125" t="s">
        <v>40</v>
      </c>
      <c r="L115" s="185" t="s">
        <v>63</v>
      </c>
      <c r="M115" s="156" t="s">
        <v>45</v>
      </c>
      <c r="N115" s="121" t="s">
        <v>38</v>
      </c>
      <c r="O115" s="186" t="s">
        <v>45</v>
      </c>
      <c r="P115" s="158" t="s">
        <v>45</v>
      </c>
      <c r="Q115" s="123" t="s">
        <v>45</v>
      </c>
      <c r="R115" s="183" t="s">
        <v>36</v>
      </c>
      <c r="S115" s="238" t="s">
        <v>51</v>
      </c>
      <c r="T115" s="24" t="s">
        <v>37</v>
      </c>
      <c r="U115" s="164" t="s">
        <v>45</v>
      </c>
      <c r="V115" s="235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2" t="s">
        <v>52</v>
      </c>
      <c r="AB115" s="144" t="s">
        <v>65</v>
      </c>
      <c r="AC115" s="119" t="s">
        <v>65</v>
      </c>
      <c r="AD115" s="202" t="s">
        <v>52</v>
      </c>
      <c r="AE115" s="262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7" t="s">
        <v>46</v>
      </c>
      <c r="AK115" s="231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3" t="s">
        <v>36</v>
      </c>
      <c r="AQ115" s="160" t="s">
        <v>36</v>
      </c>
      <c r="AR115" s="121" t="s">
        <v>36</v>
      </c>
      <c r="AS115" s="180" t="s">
        <v>65</v>
      </c>
      <c r="AT115" s="230" t="s">
        <v>53</v>
      </c>
      <c r="AU115" s="46" t="s">
        <v>46</v>
      </c>
      <c r="AV115" s="167" t="s">
        <v>41</v>
      </c>
      <c r="AW115" s="166" t="s">
        <v>53</v>
      </c>
      <c r="AX115" s="121" t="s">
        <v>36</v>
      </c>
      <c r="AY115" s="183" t="s">
        <v>36</v>
      </c>
      <c r="AZ115" s="121" t="s">
        <v>36</v>
      </c>
      <c r="BA115" s="191" t="s">
        <v>55</v>
      </c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9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9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9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9">
        <f>SUM(R55, -R57)</f>
        <v>3.0999999999999986E-3</v>
      </c>
      <c r="S116" s="227">
        <f>SUM(S56, -S57)</f>
        <v>4.0999999999999995E-3</v>
      </c>
      <c r="T116" s="16">
        <f>SUM(T56, -T57)</f>
        <v>5.0000000000000044E-3</v>
      </c>
      <c r="U116" s="239">
        <f>SUM(U55, -U56)</f>
        <v>1.5000000000000003E-2</v>
      </c>
      <c r="V116" s="237">
        <f>SUM(V55, -V56)</f>
        <v>1.5800000000000002E-2</v>
      </c>
      <c r="W116" s="96">
        <f>SUM(W54, -W55)</f>
        <v>1.78E-2</v>
      </c>
      <c r="X116" s="239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8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8">
        <f>SUM(AD54, -AD55)</f>
        <v>1.72E-2</v>
      </c>
      <c r="AE116" s="228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8">
        <f>SUM(AJ56, -AJ57)</f>
        <v>2.7500000000000004E-2</v>
      </c>
      <c r="AK116" s="227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9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2">
        <f>SUM(AS51, -AS52)</f>
        <v>3.8400000000000017E-2</v>
      </c>
      <c r="AT116" s="229">
        <f>SUM(AT52, -AT53)</f>
        <v>2.2800000000000001E-2</v>
      </c>
      <c r="AU116" s="281">
        <f>SUM(AU56, -AU57)</f>
        <v>1.4099999999999994E-2</v>
      </c>
      <c r="AV116" s="153">
        <f>SUM(AV54, -AV55)</f>
        <v>2.69E-2</v>
      </c>
      <c r="AW116" s="146">
        <f>SUM(AW52, -AW53)</f>
        <v>3.4100000000000005E-2</v>
      </c>
      <c r="AX116" s="118">
        <f>SUM(AX55, -AX56)</f>
        <v>4.1299999999999996E-2</v>
      </c>
      <c r="AY116" s="179">
        <f>SUM(AY55, -AY56)</f>
        <v>3.2599999999999997E-2</v>
      </c>
      <c r="AZ116" s="118">
        <f>SUM(AZ55, -AZ56)</f>
        <v>3.6400000000000002E-2</v>
      </c>
      <c r="BA116" s="120">
        <f>SUM(BA51, -BA52)</f>
        <v>4.8399999999999999E-2</v>
      </c>
      <c r="BB116" s="7">
        <f t="shared" ref="AY116:BB116" si="151">SUM(BB105, -BB112)</f>
        <v>0</v>
      </c>
      <c r="BC116" s="7">
        <f>SUM(BC105, -BC112,)</f>
        <v>0</v>
      </c>
      <c r="BD116" s="7">
        <f>SUM(BD105, -BD112,)</f>
        <v>0</v>
      </c>
      <c r="BE116" s="7">
        <f t="shared" ref="BE116:BH116" si="152">SUM(BE105, -BE112)</f>
        <v>0</v>
      </c>
      <c r="BF116" s="7">
        <f t="shared" si="152"/>
        <v>0</v>
      </c>
      <c r="BG116" s="7">
        <f t="shared" si="152"/>
        <v>0</v>
      </c>
      <c r="BH116" s="7">
        <f t="shared" si="152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53">SUM(BK105, -BK112)</f>
        <v>0</v>
      </c>
      <c r="BL116" s="7">
        <f t="shared" si="153"/>
        <v>0</v>
      </c>
      <c r="BM116" s="7">
        <f t="shared" si="153"/>
        <v>0</v>
      </c>
      <c r="BN116" s="7">
        <f t="shared" si="153"/>
        <v>0</v>
      </c>
      <c r="BO116" s="7">
        <f t="shared" si="153"/>
        <v>0</v>
      </c>
      <c r="BP116" s="7">
        <f t="shared" si="153"/>
        <v>0</v>
      </c>
      <c r="BQ116" s="7">
        <f t="shared" si="153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54">SUM(BU105, -BU112)</f>
        <v>0</v>
      </c>
      <c r="BV116" s="7">
        <f t="shared" si="154"/>
        <v>0</v>
      </c>
      <c r="BW116" s="7">
        <f t="shared" si="154"/>
        <v>0</v>
      </c>
      <c r="BX116" s="7">
        <f t="shared" si="154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55">SUM(CA105, -CA112)</f>
        <v>0</v>
      </c>
      <c r="CB116" s="7">
        <f t="shared" si="155"/>
        <v>0</v>
      </c>
      <c r="CC116" s="7">
        <f t="shared" si="155"/>
        <v>0</v>
      </c>
      <c r="CD116" s="7">
        <f t="shared" si="155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56">SUM(CG105, -CG112)</f>
        <v>0</v>
      </c>
      <c r="CH116" s="7">
        <f t="shared" si="156"/>
        <v>0</v>
      </c>
      <c r="CI116" s="7">
        <f t="shared" si="156"/>
        <v>0</v>
      </c>
      <c r="CJ116" s="7">
        <f t="shared" si="156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57">SUM(CM105, -CM112)</f>
        <v>0</v>
      </c>
      <c r="CN116" s="7">
        <f t="shared" si="157"/>
        <v>0</v>
      </c>
      <c r="CO116" s="7">
        <f t="shared" si="157"/>
        <v>0</v>
      </c>
      <c r="CP116" s="7">
        <f t="shared" si="157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58">SUM(CS105, -CS112)</f>
        <v>0</v>
      </c>
      <c r="CT116" s="7">
        <f t="shared" si="158"/>
        <v>0</v>
      </c>
      <c r="CU116" s="7">
        <f t="shared" si="158"/>
        <v>0</v>
      </c>
      <c r="CV116" s="7">
        <f t="shared" si="158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59">SUM(CY105, -CY112)</f>
        <v>0</v>
      </c>
      <c r="CZ116" s="7">
        <f t="shared" si="159"/>
        <v>0</v>
      </c>
      <c r="DA116" s="7">
        <f t="shared" si="159"/>
        <v>0</v>
      </c>
      <c r="DB116" s="7">
        <f t="shared" si="159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60">SUM(DE105, -DE112)</f>
        <v>0</v>
      </c>
      <c r="DF116" s="7">
        <f t="shared" si="160"/>
        <v>0</v>
      </c>
      <c r="DG116" s="7">
        <f t="shared" si="160"/>
        <v>0</v>
      </c>
      <c r="DH116" s="7">
        <f t="shared" si="160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61">SUM(DK105, -DK112)</f>
        <v>0</v>
      </c>
      <c r="DL116" s="7">
        <f t="shared" si="161"/>
        <v>0</v>
      </c>
      <c r="DM116" s="7">
        <f t="shared" si="161"/>
        <v>0</v>
      </c>
      <c r="DN116" s="7">
        <f t="shared" si="161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62">SUM(DQ105, -DQ112)</f>
        <v>0</v>
      </c>
      <c r="DR116" s="7">
        <f t="shared" si="162"/>
        <v>0</v>
      </c>
      <c r="DS116" s="7">
        <f t="shared" si="162"/>
        <v>0</v>
      </c>
      <c r="DT116" s="7">
        <f t="shared" si="162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63">SUM(DW105, -DW112)</f>
        <v>0</v>
      </c>
      <c r="DX116" s="7">
        <f t="shared" si="163"/>
        <v>0</v>
      </c>
      <c r="DY116" s="7">
        <f t="shared" si="163"/>
        <v>0</v>
      </c>
      <c r="DZ116" s="7">
        <f t="shared" si="163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64">SUM(EC105, -EC112)</f>
        <v>0</v>
      </c>
      <c r="ED116" s="7">
        <f t="shared" si="164"/>
        <v>0</v>
      </c>
      <c r="EE116" s="7">
        <f t="shared" si="164"/>
        <v>0</v>
      </c>
      <c r="EF116" s="7">
        <f t="shared" si="164"/>
        <v>0</v>
      </c>
      <c r="EG116" s="7">
        <f t="shared" si="164"/>
        <v>0</v>
      </c>
      <c r="EH116" s="7">
        <f t="shared" si="164"/>
        <v>0</v>
      </c>
      <c r="EI116" s="7">
        <f t="shared" si="164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5" t="s">
        <v>47</v>
      </c>
      <c r="J117" s="154" t="s">
        <v>70</v>
      </c>
      <c r="K117" s="191" t="s">
        <v>51</v>
      </c>
      <c r="L117" s="183" t="s">
        <v>37</v>
      </c>
      <c r="M117" s="160" t="s">
        <v>36</v>
      </c>
      <c r="N117" s="124" t="s">
        <v>45</v>
      </c>
      <c r="O117" s="202" t="s">
        <v>44</v>
      </c>
      <c r="P117" s="160" t="s">
        <v>36</v>
      </c>
      <c r="Q117" s="191" t="s">
        <v>51</v>
      </c>
      <c r="R117" s="183" t="s">
        <v>38</v>
      </c>
      <c r="S117" s="240" t="s">
        <v>37</v>
      </c>
      <c r="T117" s="19" t="s">
        <v>44</v>
      </c>
      <c r="U117" s="145" t="s">
        <v>46</v>
      </c>
      <c r="V117" s="240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6" t="s">
        <v>36</v>
      </c>
      <c r="AB117" s="156" t="s">
        <v>36</v>
      </c>
      <c r="AC117" s="124" t="s">
        <v>36</v>
      </c>
      <c r="AD117" s="186" t="s">
        <v>36</v>
      </c>
      <c r="AE117" s="234" t="s">
        <v>46</v>
      </c>
      <c r="AF117" s="24" t="s">
        <v>52</v>
      </c>
      <c r="AG117" s="149" t="s">
        <v>65</v>
      </c>
      <c r="AH117" s="154" t="s">
        <v>39</v>
      </c>
      <c r="AI117" s="263" t="s">
        <v>54</v>
      </c>
      <c r="AJ117" s="266" t="s">
        <v>54</v>
      </c>
      <c r="AK117" s="234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9" t="s">
        <v>41</v>
      </c>
      <c r="AQ117" s="203" t="s">
        <v>41</v>
      </c>
      <c r="AR117" s="170" t="s">
        <v>41</v>
      </c>
      <c r="AS117" s="189" t="s">
        <v>41</v>
      </c>
      <c r="AT117" s="234" t="s">
        <v>46</v>
      </c>
      <c r="AU117" s="37" t="s">
        <v>41</v>
      </c>
      <c r="AV117" s="145" t="s">
        <v>46</v>
      </c>
      <c r="AW117" s="144" t="s">
        <v>55</v>
      </c>
      <c r="AX117" s="191" t="s">
        <v>55</v>
      </c>
      <c r="AY117" s="180" t="s">
        <v>65</v>
      </c>
      <c r="AZ117" s="124" t="s">
        <v>46</v>
      </c>
      <c r="BA117" s="125" t="s">
        <v>64</v>
      </c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2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2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2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2">
        <f>SUM(R55, -R56)</f>
        <v>2.8999999999999998E-3</v>
      </c>
      <c r="S118" s="227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7">
        <f>SUM(V57, -V58)</f>
        <v>1.2899999999999995E-2</v>
      </c>
      <c r="W118" s="222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9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9">
        <f>SUM(AD56, -AD57)</f>
        <v>1.6399999999999998E-2</v>
      </c>
      <c r="AE118" s="233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2">
        <f>SUM(AJ53, -AJ54)</f>
        <v>2.0599999999999997E-2</v>
      </c>
      <c r="AK118" s="237">
        <f>SUM(AK55, -AK56)</f>
        <v>1.4199999999999997E-2</v>
      </c>
      <c r="AL118" s="222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2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2">
        <f>SUM(AS54, -AS55)</f>
        <v>1.7800000000000003E-2</v>
      </c>
      <c r="AT118" s="241">
        <f>SUM(AT56, -AT57)</f>
        <v>1.9800000000000005E-2</v>
      </c>
      <c r="AU118" s="16">
        <f>SUM(AU54, -AU55)</f>
        <v>6.8999999999999999E-3</v>
      </c>
      <c r="AV118" s="274">
        <f>SUM(AV56, -AV57)</f>
        <v>1.9400000000000001E-2</v>
      </c>
      <c r="AW118" s="150">
        <f>SUM(AW51, -AW52)</f>
        <v>1.4099999999999988E-2</v>
      </c>
      <c r="AX118" s="120">
        <f>SUM(AX51, -AX52)</f>
        <v>2.8499999999999998E-2</v>
      </c>
      <c r="AY118" s="182">
        <f>SUM(AY52, -AY53)</f>
        <v>2.9600000000000001E-2</v>
      </c>
      <c r="AZ118" s="250">
        <f>SUM(AZ56, -AZ57)</f>
        <v>2.0199999999999996E-2</v>
      </c>
      <c r="BA118" s="122">
        <f>SUM(BA53, -BA54)</f>
        <v>2.3200000000000002E-2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6" t="s">
        <v>45</v>
      </c>
      <c r="J119" s="203" t="s">
        <v>48</v>
      </c>
      <c r="K119" s="170" t="s">
        <v>48</v>
      </c>
      <c r="L119" s="186" t="s">
        <v>45</v>
      </c>
      <c r="M119" s="166" t="s">
        <v>37</v>
      </c>
      <c r="N119" s="121" t="s">
        <v>36</v>
      </c>
      <c r="O119" s="189" t="s">
        <v>67</v>
      </c>
      <c r="P119" s="158" t="s">
        <v>38</v>
      </c>
      <c r="Q119" s="124" t="s">
        <v>36</v>
      </c>
      <c r="R119" s="187" t="s">
        <v>45</v>
      </c>
      <c r="S119" s="234" t="s">
        <v>46</v>
      </c>
      <c r="T119" s="12" t="s">
        <v>38</v>
      </c>
      <c r="U119" s="167" t="s">
        <v>67</v>
      </c>
      <c r="V119" s="231" t="s">
        <v>48</v>
      </c>
      <c r="W119" s="24" t="s">
        <v>37</v>
      </c>
      <c r="X119" s="236" t="s">
        <v>37</v>
      </c>
      <c r="Y119" s="154" t="s">
        <v>46</v>
      </c>
      <c r="Z119" s="124" t="s">
        <v>46</v>
      </c>
      <c r="AA119" s="180" t="s">
        <v>65</v>
      </c>
      <c r="AB119" s="154" t="s">
        <v>52</v>
      </c>
      <c r="AC119" s="191" t="s">
        <v>52</v>
      </c>
      <c r="AD119" s="183" t="s">
        <v>38</v>
      </c>
      <c r="AE119" s="226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3" t="s">
        <v>39</v>
      </c>
      <c r="AK119" s="231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6" t="s">
        <v>46</v>
      </c>
      <c r="AQ119" s="156" t="s">
        <v>46</v>
      </c>
      <c r="AR119" s="124" t="s">
        <v>46</v>
      </c>
      <c r="AS119" s="186" t="s">
        <v>46</v>
      </c>
      <c r="AT119" s="231" t="s">
        <v>41</v>
      </c>
      <c r="AU119" s="33" t="s">
        <v>53</v>
      </c>
      <c r="AV119" s="149" t="s">
        <v>55</v>
      </c>
      <c r="AW119" s="156" t="s">
        <v>46</v>
      </c>
      <c r="AX119" s="124" t="s">
        <v>46</v>
      </c>
      <c r="AY119" s="186" t="s">
        <v>46</v>
      </c>
      <c r="AZ119" s="125" t="s">
        <v>64</v>
      </c>
      <c r="BA119" s="124" t="s">
        <v>46</v>
      </c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90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90">
        <f>SUM(L57, -L58)</f>
        <v>5.9999999999999915E-3</v>
      </c>
      <c r="M120" s="150">
        <f>SUM(M55, -M56)</f>
        <v>9.5000000000000015E-3</v>
      </c>
      <c r="N120" s="211">
        <f>SUM(N56, -N57)</f>
        <v>8.000000000000021E-4</v>
      </c>
      <c r="O120" s="190">
        <f>SUM(O53, -O54)</f>
        <v>2.0999999999999994E-3</v>
      </c>
      <c r="P120" s="150">
        <f>SUM(P56, -P57)</f>
        <v>3.9999999999999758E-4</v>
      </c>
      <c r="Q120" s="211">
        <f>SUM(Q57, -Q58)</f>
        <v>6.0000000000000331E-4</v>
      </c>
      <c r="R120" s="190">
        <f>SUM(R56, -R57)</f>
        <v>1.9999999999999879E-4</v>
      </c>
      <c r="S120" s="241">
        <f>SUM(S54, -S55)</f>
        <v>2.8999999999999998E-3</v>
      </c>
      <c r="T120" s="98">
        <f>SUM(T57, -T58)</f>
        <v>1.9999999999999879E-4</v>
      </c>
      <c r="U120" s="239">
        <f>SUM(U53, -U54)</f>
        <v>1.11E-2</v>
      </c>
      <c r="V120" s="228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9">
        <f>SUM(Y54, -Y55)</f>
        <v>1.3000000000000025E-3</v>
      </c>
      <c r="Z120" s="250">
        <f>SUM(Z54, -Z55)</f>
        <v>1.1999999999999997E-3</v>
      </c>
      <c r="AA120" s="181">
        <f>SUM(AA51, -AA52)</f>
        <v>5.8999999999999886E-3</v>
      </c>
      <c r="AB120" s="249">
        <f>SUM(AB54, -AB55)</f>
        <v>1.4500000000000001E-2</v>
      </c>
      <c r="AC120" s="250">
        <f>SUM(AC54, -AC55)</f>
        <v>5.3E-3</v>
      </c>
      <c r="AD120" s="181">
        <f>SUM(AD57, -AD58)</f>
        <v>7.6000000000000095E-3</v>
      </c>
      <c r="AE120" s="228">
        <f>SUM(AE51, -AE52)</f>
        <v>3.8000000000000117E-3</v>
      </c>
      <c r="AF120" s="222">
        <f>SUM(AF56, -AF57)</f>
        <v>1.0599999999999998E-2</v>
      </c>
      <c r="AG120" s="239">
        <f>SUM(AG56, -AG57)</f>
        <v>2.2599999999999995E-2</v>
      </c>
      <c r="AH120" s="150">
        <f>SUM(AH51, -AH52)</f>
        <v>2.5400000000000006E-2</v>
      </c>
      <c r="AI120" s="211">
        <f>SUM(AI55, -AI56)</f>
        <v>1.3700000000000004E-2</v>
      </c>
      <c r="AJ120" s="190">
        <f>SUM(AJ55, -AJ56)</f>
        <v>8.3000000000000018E-3</v>
      </c>
      <c r="AK120" s="237">
        <f>SUM(AK54, -AK55)</f>
        <v>1.0500000000000002E-2</v>
      </c>
      <c r="AL120" s="222">
        <f>SUM(AL55, -AL56)</f>
        <v>1.54E-2</v>
      </c>
      <c r="AM120" s="274">
        <f>SUM(AM56, -AM57)</f>
        <v>1.6199999999999992E-2</v>
      </c>
      <c r="AN120" s="249">
        <f>SUM(AN56, -AN57)</f>
        <v>1.1999999999999927E-3</v>
      </c>
      <c r="AO120" s="250">
        <f>SUM(AO56, -AO57)</f>
        <v>1.1200000000000002E-2</v>
      </c>
      <c r="AP120" s="277">
        <f>SUM(AP56, -AP57)</f>
        <v>5.3999999999999881E-3</v>
      </c>
      <c r="AQ120" s="249">
        <f>SUM(AQ56, -AQ57)</f>
        <v>8.3000000000000018E-3</v>
      </c>
      <c r="AR120" s="250">
        <f>SUM(AR56, -AR57)</f>
        <v>1.1000000000000038E-3</v>
      </c>
      <c r="AS120" s="277">
        <f>SUM(AS56, -AS57)</f>
        <v>3.4000000000000002E-3</v>
      </c>
      <c r="AT120" s="228">
        <f>SUM(AT54, -AT55)</f>
        <v>4.8999999999999998E-3</v>
      </c>
      <c r="AU120" s="222">
        <f>SUM(AU52, -AU53)</f>
        <v>4.8000000000000126E-3</v>
      </c>
      <c r="AV120" s="151">
        <f>SUM(AV51, -AV52)</f>
        <v>2.4999999999999883E-3</v>
      </c>
      <c r="AW120" s="249">
        <f>SUM(AW56, -AW57)</f>
        <v>8.4000000000000047E-3</v>
      </c>
      <c r="AX120" s="250">
        <f>SUM(AX56, -AX57)</f>
        <v>1.1499999999999996E-2</v>
      </c>
      <c r="AY120" s="277">
        <f>SUM(AY56, -AY57)</f>
        <v>1.4600000000000002E-2</v>
      </c>
      <c r="AZ120" s="122">
        <f>SUM(AZ53, -AZ54)</f>
        <v>1.6500000000000001E-2</v>
      </c>
      <c r="BA120" s="250">
        <f>SUM(BA56, -BA57)</f>
        <v>8.5999999999999965E-3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AO45">
      <selection activeCell="BF60" sqref="BF6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2019-01-24T13:14:26Z</dcterms:modified>
</cp:coreProperties>
</file>