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D197" i="1" l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O165" i="1"/>
  <c r="HO169" i="1" s="1"/>
  <c r="HO179" i="1" s="1"/>
  <c r="HN165" i="1"/>
  <c r="HN169" i="1" s="1"/>
  <c r="HL165" i="1"/>
  <c r="HK165" i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P159" i="1"/>
  <c r="HP163" i="1" s="1"/>
  <c r="HO159" i="1"/>
  <c r="HO163" i="1" s="1"/>
  <c r="HO173" i="1" s="1"/>
  <c r="HN159" i="1"/>
  <c r="HN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F163" i="1" s="1"/>
  <c r="HE159" i="1"/>
  <c r="HE163" i="1" s="1"/>
  <c r="JQ157" i="1"/>
  <c r="JH157" i="1"/>
  <c r="JA157" i="1"/>
  <c r="IR157" i="1"/>
  <c r="IJ157" i="1"/>
  <c r="IB157" i="1"/>
  <c r="HT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P173" i="1" l="1"/>
  <c r="HM159" i="1"/>
  <c r="HM163" i="1" s="1"/>
  <c r="HQ167" i="1"/>
  <c r="HP161" i="1"/>
  <c r="HL157" i="1"/>
  <c r="HK167" i="1"/>
  <c r="HK173" i="1"/>
  <c r="HG157" i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J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40" i="1" l="1"/>
  <c r="GZ203" i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HQ72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HP72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HF84" i="1"/>
  <c r="HF88" i="1"/>
  <c r="ID84" i="1"/>
  <c r="ID88" i="1"/>
  <c r="JM82" i="1"/>
  <c r="EE159" i="1"/>
  <c r="EE157" i="1"/>
  <c r="EI161" i="1"/>
  <c r="EI157" i="1"/>
  <c r="GV82" i="1"/>
  <c r="GV78" i="1"/>
  <c r="IT84" i="1"/>
  <c r="IT88" i="1"/>
  <c r="HH94" i="1"/>
  <c r="HQ94" i="1"/>
  <c r="IO94" i="1"/>
  <c r="EF157" i="1"/>
  <c r="EF161" i="1"/>
  <c r="EC179" i="1"/>
  <c r="EC175" i="1"/>
  <c r="GJ27" i="1"/>
  <c r="GJ36" i="1"/>
  <c r="HH76" i="1"/>
  <c r="HH72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II88" i="1"/>
  <c r="IR88" i="1"/>
  <c r="IV88" i="1"/>
  <c r="IZ88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EI199" i="1"/>
  <c r="IV114" i="1"/>
  <c r="HT114" i="1"/>
  <c r="JI86" i="1"/>
  <c r="JI90" i="1" s="1"/>
  <c r="HA114" i="1"/>
  <c r="HY84" i="1"/>
  <c r="ED199" i="1"/>
  <c r="JL114" i="1"/>
  <c r="IF114" i="1"/>
  <c r="HP114" i="1"/>
  <c r="GX199" i="1"/>
  <c r="IW86" i="1"/>
  <c r="IW92" i="1" s="1"/>
  <c r="HL114" i="1"/>
  <c r="IK44" i="1"/>
  <c r="IB114" i="1"/>
  <c r="HX114" i="1"/>
  <c r="HY78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HM86" i="1"/>
  <c r="HM92" i="1" s="1"/>
  <c r="ID114" i="1"/>
  <c r="HM78" i="1"/>
  <c r="GZ80" i="1"/>
  <c r="GZ78" i="1"/>
  <c r="JA120" i="1"/>
  <c r="JP114" i="1"/>
  <c r="IZ114" i="1"/>
  <c r="HJ114" i="1"/>
  <c r="HQ120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JI92" i="1"/>
  <c r="JI96" i="1" s="1"/>
  <c r="EH171" i="1"/>
  <c r="EH177" i="1" s="1"/>
  <c r="HM90" i="1"/>
  <c r="GZ86" i="1"/>
  <c r="GZ84" i="1"/>
  <c r="GZ177" i="1"/>
  <c r="GZ175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<sst xmlns="http://schemas.openxmlformats.org/spreadsheetml/2006/main" count="11042" uniqueCount="110">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</sst>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E19D216-4B9C-4255-9FFC-4E792081D08E}" diskRevisions="1" revisionId="624" version="2" protected="1">
  <header guid="{DD9333BD-808D-4B5F-A5A0-762787ED5029}" dateTime="2019-03-29T17:26:58" maxSheetId="2" userName="Mike Wolski" r:id="rId1">
    <sheetIdMap count="1">
      <sheetId val="1"/>
    </sheetIdMap>
  </header>
  <header guid="{D62C2A62-1319-4002-B08F-4FE269141120}" dateTime="2019-04-01T03:28:16" maxSheetId="2" userName="Mike Wolski" r:id="rId2" minRId="1" maxRId="251">
    <sheetIdMap count="1">
      <sheetId val="1"/>
    </sheetIdMap>
  </header>
  <header guid="{DE19D216-4B9C-4255-9FFC-4E792081D08E}" dateTime="2019-04-01T08:30:35" maxSheetId="2" userName="Mike Wolski" r:id="rId3" minRId="252" maxRId="62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C51" start="0" length="0">
    <dxf>
      <fill>
        <patternFill patternType="solid">
          <bgColor theme="4" tint="-0.249977111117893"/>
        </patternFill>
      </fill>
    </dxf>
  </rfmt>
  <rfmt sheetId="1" sqref="HC53" start="0" length="0">
    <dxf>
      <fill>
        <patternFill patternType="solid">
          <bgColor rgb="FFC00000"/>
        </patternFill>
      </fill>
    </dxf>
  </rfmt>
  <rfmt sheetId="1" sqref="HC52" start="0" length="0">
    <dxf>
      <fill>
        <patternFill patternType="solid">
          <bgColor rgb="FFFF0000"/>
        </patternFill>
      </fill>
    </dxf>
  </rfmt>
  <rfmt sheetId="1" sqref="HC54" start="0" length="0">
    <dxf>
      <fill>
        <patternFill patternType="solid">
          <bgColor theme="5" tint="-0.249977111117893"/>
        </patternFill>
      </fill>
    </dxf>
  </rfmt>
  <rfmt sheetId="1" sqref="HC55" start="0" length="0">
    <dxf>
      <fill>
        <patternFill patternType="solid">
          <bgColor theme="2"/>
        </patternFill>
      </fill>
    </dxf>
  </rfmt>
  <rfmt sheetId="1" sqref="HC56" start="0" length="0">
    <dxf>
      <fill>
        <patternFill patternType="solid">
          <bgColor rgb="FFFFFF00"/>
        </patternFill>
      </fill>
    </dxf>
  </rfmt>
  <rfmt sheetId="1" sqref="HC57" start="0" length="0">
    <dxf>
      <fill>
        <patternFill patternType="solid">
          <bgColor theme="5" tint="0.39997558519241921"/>
        </patternFill>
      </fill>
    </dxf>
  </rfmt>
  <rfmt sheetId="1" sqref="HC58" start="0" length="0">
    <dxf>
      <fill>
        <patternFill patternType="solid">
          <bgColor rgb="FF7030A0"/>
        </patternFill>
      </fill>
    </dxf>
  </rfmt>
  <rfmt sheetId="1" sqref="HD51" start="0" length="0">
    <dxf>
      <fill>
        <patternFill patternType="solid">
          <bgColor theme="4" tint="-0.249977111117893"/>
        </patternFill>
      </fill>
    </dxf>
  </rfmt>
  <rfmt sheetId="1" sqref="HD53" start="0" length="0">
    <dxf>
      <fill>
        <patternFill patternType="solid">
          <bgColor rgb="FFC00000"/>
        </patternFill>
      </fill>
    </dxf>
  </rfmt>
  <rfmt sheetId="1" sqref="HD52" start="0" length="0">
    <dxf>
      <fill>
        <patternFill patternType="solid">
          <bgColor rgb="FFFF0000"/>
        </patternFill>
      </fill>
    </dxf>
  </rfmt>
  <rfmt sheetId="1" sqref="HD54" start="0" length="0">
    <dxf>
      <fill>
        <patternFill patternType="solid">
          <bgColor theme="5" tint="-0.249977111117893"/>
        </patternFill>
      </fill>
    </dxf>
  </rfmt>
  <rfmt sheetId="1" sqref="HD55" start="0" length="0">
    <dxf>
      <fill>
        <patternFill patternType="solid">
          <bgColor theme="2"/>
        </patternFill>
      </fill>
    </dxf>
  </rfmt>
  <rfmt sheetId="1" sqref="HD56" start="0" length="0">
    <dxf>
      <fill>
        <patternFill patternType="solid">
          <bgColor rgb="FFFFFF00"/>
        </patternFill>
      </fill>
    </dxf>
  </rfmt>
  <rfmt sheetId="1" sqref="HD57" start="0" length="0">
    <dxf>
      <fill>
        <patternFill patternType="solid">
          <bgColor theme="5" tint="0.39997558519241921"/>
        </patternFill>
      </fill>
    </dxf>
  </rfmt>
  <rfmt sheetId="1" sqref="HD58" start="0" length="0">
    <dxf>
      <fill>
        <patternFill patternType="solid">
          <bgColor rgb="FF7030A0"/>
        </patternFill>
      </fill>
    </dxf>
  </rfmt>
  <rfmt sheetId="1" sqref="HE51" start="0" length="0">
    <dxf>
      <fill>
        <patternFill patternType="solid">
          <bgColor theme="4" tint="-0.249977111117893"/>
        </patternFill>
      </fill>
    </dxf>
  </rfmt>
  <rfmt sheetId="1" sqref="HE53" start="0" length="0">
    <dxf>
      <fill>
        <patternFill patternType="solid">
          <bgColor rgb="FFC00000"/>
        </patternFill>
      </fill>
    </dxf>
  </rfmt>
  <rfmt sheetId="1" sqref="HE52" start="0" length="0">
    <dxf>
      <fill>
        <patternFill patternType="solid">
          <bgColor rgb="FFFF0000"/>
        </patternFill>
      </fill>
    </dxf>
  </rfmt>
  <rfmt sheetId="1" sqref="HE54" start="0" length="0">
    <dxf>
      <fill>
        <patternFill patternType="solid">
          <bgColor theme="5" tint="-0.249977111117893"/>
        </patternFill>
      </fill>
    </dxf>
  </rfmt>
  <rfmt sheetId="1" sqref="HE55" start="0" length="0">
    <dxf>
      <fill>
        <patternFill patternType="solid">
          <bgColor theme="2"/>
        </patternFill>
      </fill>
    </dxf>
  </rfmt>
  <rfmt sheetId="1" sqref="HE56" start="0" length="0">
    <dxf>
      <fill>
        <patternFill patternType="solid">
          <bgColor rgb="FFFFFF00"/>
        </patternFill>
      </fill>
    </dxf>
  </rfmt>
  <rfmt sheetId="1" sqref="HE57" start="0" length="0">
    <dxf>
      <fill>
        <patternFill patternType="solid">
          <bgColor theme="5" tint="0.39997558519241921"/>
        </patternFill>
      </fill>
    </dxf>
  </rfmt>
  <rfmt sheetId="1" sqref="HE58" start="0" length="0">
    <dxf>
      <fill>
        <patternFill patternType="solid">
          <bgColor rgb="FF7030A0"/>
        </patternFill>
      </fill>
    </dxf>
  </rfmt>
  <rcc rId="1" sId="1">
    <nc r="HE46" t="inlineStr">
      <is>
        <t xml:space="preserve"> </t>
      </is>
    </nc>
  </rcc>
  <rfmt sheetId="1" sqref="HF51" start="0" length="0">
    <dxf>
      <fill>
        <patternFill patternType="solid">
          <bgColor theme="4" tint="-0.249977111117893"/>
        </patternFill>
      </fill>
    </dxf>
  </rfmt>
  <rfmt sheetId="1" sqref="HG51" start="0" length="0">
    <dxf>
      <fill>
        <patternFill patternType="solid">
          <bgColor theme="4" tint="-0.249977111117893"/>
        </patternFill>
      </fill>
    </dxf>
  </rfmt>
  <rfmt sheetId="1" sqref="HH51" start="0" length="0">
    <dxf>
      <fill>
        <patternFill patternType="solid">
          <bgColor theme="4" tint="-0.249977111117893"/>
        </patternFill>
      </fill>
    </dxf>
  </rfmt>
  <rfmt sheetId="1" sqref="HF53" start="0" length="0">
    <dxf>
      <fill>
        <patternFill patternType="solid">
          <bgColor rgb="FFC00000"/>
        </patternFill>
      </fill>
    </dxf>
  </rfmt>
  <rfmt sheetId="1" sqref="HG53" start="0" length="0">
    <dxf>
      <fill>
        <patternFill patternType="solid">
          <bgColor rgb="FFC00000"/>
        </patternFill>
      </fill>
    </dxf>
  </rfmt>
  <rfmt sheetId="1" sqref="HH53" start="0" length="0">
    <dxf>
      <fill>
        <patternFill patternType="solid">
          <bgColor rgb="FFC00000"/>
        </patternFill>
      </fill>
    </dxf>
  </rfmt>
  <rfmt sheetId="1" sqref="HF52" start="0" length="0">
    <dxf>
      <fill>
        <patternFill patternType="solid">
          <bgColor rgb="FFFF0000"/>
        </patternFill>
      </fill>
    </dxf>
  </rfmt>
  <rfmt sheetId="1" sqref="HG52" start="0" length="0">
    <dxf>
      <fill>
        <patternFill patternType="solid">
          <bgColor rgb="FFFF0000"/>
        </patternFill>
      </fill>
    </dxf>
  </rfmt>
  <rfmt sheetId="1" sqref="HH52" start="0" length="0">
    <dxf>
      <fill>
        <patternFill patternType="solid">
          <bgColor rgb="FFFF0000"/>
        </patternFill>
      </fill>
    </dxf>
  </rfmt>
  <rfmt sheetId="1" sqref="HF54" start="0" length="0">
    <dxf>
      <fill>
        <patternFill patternType="solid">
          <bgColor theme="5" tint="-0.249977111117893"/>
        </patternFill>
      </fill>
    </dxf>
  </rfmt>
  <rfmt sheetId="1" sqref="HG54" start="0" length="0">
    <dxf>
      <fill>
        <patternFill patternType="solid">
          <bgColor theme="5" tint="-0.249977111117893"/>
        </patternFill>
      </fill>
    </dxf>
  </rfmt>
  <rfmt sheetId="1" sqref="HH54" start="0" length="0">
    <dxf>
      <fill>
        <patternFill patternType="solid">
          <bgColor theme="5" tint="-0.249977111117893"/>
        </patternFill>
      </fill>
    </dxf>
  </rfmt>
  <rfmt sheetId="1" sqref="HF55" start="0" length="0">
    <dxf>
      <fill>
        <patternFill patternType="solid">
          <bgColor theme="2"/>
        </patternFill>
      </fill>
    </dxf>
  </rfmt>
  <rfmt sheetId="1" sqref="HG55" start="0" length="0">
    <dxf>
      <fill>
        <patternFill patternType="solid">
          <bgColor theme="2"/>
        </patternFill>
      </fill>
    </dxf>
  </rfmt>
  <rfmt sheetId="1" sqref="HH55" start="0" length="0">
    <dxf>
      <fill>
        <patternFill patternType="solid">
          <bgColor theme="2"/>
        </patternFill>
      </fill>
    </dxf>
  </rfmt>
  <rfmt sheetId="1" sqref="HF56" start="0" length="0">
    <dxf>
      <fill>
        <patternFill patternType="solid">
          <bgColor rgb="FFFFFF00"/>
        </patternFill>
      </fill>
    </dxf>
  </rfmt>
  <rfmt sheetId="1" sqref="HG56" start="0" length="0">
    <dxf>
      <fill>
        <patternFill patternType="solid">
          <bgColor rgb="FFFFFF00"/>
        </patternFill>
      </fill>
    </dxf>
  </rfmt>
  <rfmt sheetId="1" sqref="HH56" start="0" length="0">
    <dxf>
      <fill>
        <patternFill patternType="solid">
          <bgColor rgb="FFFFFF00"/>
        </patternFill>
      </fill>
    </dxf>
  </rfmt>
  <rfmt sheetId="1" sqref="HF57" start="0" length="0">
    <dxf>
      <fill>
        <patternFill patternType="solid">
          <bgColor theme="5" tint="0.39997558519241921"/>
        </patternFill>
      </fill>
    </dxf>
  </rfmt>
  <rfmt sheetId="1" sqref="HG57" start="0" length="0">
    <dxf>
      <fill>
        <patternFill patternType="solid">
          <bgColor theme="5" tint="0.39997558519241921"/>
        </patternFill>
      </fill>
    </dxf>
  </rfmt>
  <rfmt sheetId="1" sqref="HH57" start="0" length="0">
    <dxf>
      <fill>
        <patternFill patternType="solid">
          <bgColor theme="5" tint="0.39997558519241921"/>
        </patternFill>
      </fill>
    </dxf>
  </rfmt>
  <rfmt sheetId="1" sqref="HF58" start="0" length="0">
    <dxf>
      <fill>
        <patternFill patternType="solid">
          <bgColor rgb="FF7030A0"/>
        </patternFill>
      </fill>
    </dxf>
  </rfmt>
  <rfmt sheetId="1" sqref="HG58" start="0" length="0">
    <dxf>
      <fill>
        <patternFill patternType="solid">
          <bgColor rgb="FF7030A0"/>
        </patternFill>
      </fill>
    </dxf>
  </rfmt>
  <rfmt sheetId="1" sqref="HH58" start="0" length="0">
    <dxf>
      <fill>
        <patternFill patternType="solid">
          <bgColor rgb="FF7030A0"/>
        </patternFill>
      </fill>
    </dxf>
  </rfmt>
  <rfmt sheetId="1" sqref="HI51" start="0" length="0">
    <dxf>
      <fill>
        <patternFill patternType="solid">
          <bgColor theme="4" tint="-0.249977111117893"/>
        </patternFill>
      </fill>
    </dxf>
  </rfmt>
  <rfmt sheetId="1" sqref="HJ51" start="0" length="0">
    <dxf>
      <fill>
        <patternFill patternType="solid">
          <bgColor theme="4" tint="-0.249977111117893"/>
        </patternFill>
      </fill>
    </dxf>
  </rfmt>
  <rfmt sheetId="1" sqref="HK51" start="0" length="0">
    <dxf>
      <fill>
        <patternFill patternType="solid">
          <bgColor theme="4" tint="-0.249977111117893"/>
        </patternFill>
      </fill>
    </dxf>
  </rfmt>
  <rfmt sheetId="1" sqref="HI53" start="0" length="0">
    <dxf>
      <fill>
        <patternFill patternType="solid">
          <bgColor rgb="FFC00000"/>
        </patternFill>
      </fill>
    </dxf>
  </rfmt>
  <rfmt sheetId="1" sqref="HJ53" start="0" length="0">
    <dxf>
      <fill>
        <patternFill patternType="solid">
          <bgColor rgb="FFC00000"/>
        </patternFill>
      </fill>
    </dxf>
  </rfmt>
  <rfmt sheetId="1" sqref="HK53" start="0" length="0">
    <dxf>
      <fill>
        <patternFill patternType="solid">
          <bgColor rgb="FFC00000"/>
        </patternFill>
      </fill>
    </dxf>
  </rfmt>
  <rfmt sheetId="1" sqref="HI52" start="0" length="0">
    <dxf>
      <fill>
        <patternFill patternType="solid">
          <bgColor rgb="FFFF0000"/>
        </patternFill>
      </fill>
    </dxf>
  </rfmt>
  <rfmt sheetId="1" sqref="HJ52" start="0" length="0">
    <dxf>
      <fill>
        <patternFill patternType="solid">
          <bgColor rgb="FFFF0000"/>
        </patternFill>
      </fill>
    </dxf>
  </rfmt>
  <rfmt sheetId="1" sqref="HK52" start="0" length="0">
    <dxf>
      <fill>
        <patternFill patternType="solid">
          <bgColor rgb="FFFF0000"/>
        </patternFill>
      </fill>
    </dxf>
  </rfmt>
  <rfmt sheetId="1" sqref="HI54" start="0" length="0">
    <dxf>
      <fill>
        <patternFill patternType="solid">
          <bgColor theme="5" tint="-0.249977111117893"/>
        </patternFill>
      </fill>
    </dxf>
  </rfmt>
  <rfmt sheetId="1" sqref="HJ54" start="0" length="0">
    <dxf>
      <fill>
        <patternFill patternType="solid">
          <bgColor theme="5" tint="-0.249977111117893"/>
        </patternFill>
      </fill>
    </dxf>
  </rfmt>
  <rfmt sheetId="1" sqref="HK54" start="0" length="0">
    <dxf>
      <fill>
        <patternFill patternType="solid">
          <bgColor theme="5" tint="-0.249977111117893"/>
        </patternFill>
      </fill>
    </dxf>
  </rfmt>
  <rfmt sheetId="1" sqref="HI55" start="0" length="0">
    <dxf>
      <fill>
        <patternFill patternType="solid">
          <bgColor theme="2"/>
        </patternFill>
      </fill>
    </dxf>
  </rfmt>
  <rfmt sheetId="1" sqref="HJ55" start="0" length="0">
    <dxf>
      <fill>
        <patternFill patternType="solid">
          <bgColor theme="2"/>
        </patternFill>
      </fill>
    </dxf>
  </rfmt>
  <rfmt sheetId="1" sqref="HK55" start="0" length="0">
    <dxf>
      <fill>
        <patternFill patternType="solid">
          <bgColor theme="2"/>
        </patternFill>
      </fill>
    </dxf>
  </rfmt>
  <rfmt sheetId="1" sqref="HI56" start="0" length="0">
    <dxf>
      <fill>
        <patternFill patternType="solid">
          <bgColor rgb="FFFFFF00"/>
        </patternFill>
      </fill>
    </dxf>
  </rfmt>
  <rfmt sheetId="1" sqref="HJ56" start="0" length="0">
    <dxf>
      <fill>
        <patternFill patternType="solid">
          <bgColor rgb="FFFFFF00"/>
        </patternFill>
      </fill>
    </dxf>
  </rfmt>
  <rfmt sheetId="1" sqref="HK56" start="0" length="0">
    <dxf>
      <fill>
        <patternFill patternType="solid">
          <bgColor rgb="FFFFFF00"/>
        </patternFill>
      </fill>
    </dxf>
  </rfmt>
  <rfmt sheetId="1" sqref="HI57" start="0" length="0">
    <dxf>
      <fill>
        <patternFill patternType="solid">
          <bgColor theme="5" tint="0.39997558519241921"/>
        </patternFill>
      </fill>
    </dxf>
  </rfmt>
  <rfmt sheetId="1" sqref="HJ57" start="0" length="0">
    <dxf>
      <fill>
        <patternFill patternType="solid">
          <bgColor theme="5" tint="0.39997558519241921"/>
        </patternFill>
      </fill>
    </dxf>
  </rfmt>
  <rfmt sheetId="1" sqref="HK57" start="0" length="0">
    <dxf>
      <fill>
        <patternFill patternType="solid">
          <bgColor theme="5" tint="0.39997558519241921"/>
        </patternFill>
      </fill>
    </dxf>
  </rfmt>
  <rfmt sheetId="1" sqref="HI58" start="0" length="0">
    <dxf>
      <fill>
        <patternFill patternType="solid">
          <bgColor rgb="FF7030A0"/>
        </patternFill>
      </fill>
    </dxf>
  </rfmt>
  <rfmt sheetId="1" sqref="HJ58" start="0" length="0">
    <dxf>
      <fill>
        <patternFill patternType="solid">
          <bgColor rgb="FF7030A0"/>
        </patternFill>
      </fill>
    </dxf>
  </rfmt>
  <rfmt sheetId="1" sqref="HK58" start="0" length="0">
    <dxf>
      <fill>
        <patternFill patternType="solid">
          <bgColor rgb="FF7030A0"/>
        </patternFill>
      </fill>
    </dxf>
  </rfmt>
  <rfmt sheetId="1" sqref="HL51" start="0" length="0">
    <dxf>
      <fill>
        <patternFill patternType="solid">
          <bgColor theme="4" tint="-0.249977111117893"/>
        </patternFill>
      </fill>
    </dxf>
  </rfmt>
  <rfmt sheetId="1" sqref="HM51" start="0" length="0">
    <dxf>
      <fill>
        <patternFill patternType="solid">
          <bgColor theme="4" tint="-0.249977111117893"/>
        </patternFill>
      </fill>
    </dxf>
  </rfmt>
  <rfmt sheetId="1" sqref="HN51" start="0" length="0">
    <dxf>
      <fill>
        <patternFill patternType="solid">
          <bgColor theme="4" tint="-0.249977111117893"/>
        </patternFill>
      </fill>
    </dxf>
  </rfmt>
  <rfmt sheetId="1" sqref="HL53" start="0" length="0">
    <dxf>
      <fill>
        <patternFill patternType="solid">
          <bgColor rgb="FFC00000"/>
        </patternFill>
      </fill>
    </dxf>
  </rfmt>
  <rfmt sheetId="1" sqref="HM53" start="0" length="0">
    <dxf>
      <fill>
        <patternFill patternType="solid">
          <bgColor rgb="FFC00000"/>
        </patternFill>
      </fill>
    </dxf>
  </rfmt>
  <rfmt sheetId="1" sqref="HN53" start="0" length="0">
    <dxf>
      <fill>
        <patternFill patternType="solid">
          <bgColor rgb="FFC00000"/>
        </patternFill>
      </fill>
    </dxf>
  </rfmt>
  <rfmt sheetId="1" sqref="HL52" start="0" length="0">
    <dxf>
      <fill>
        <patternFill patternType="solid">
          <bgColor rgb="FFFF0000"/>
        </patternFill>
      </fill>
    </dxf>
  </rfmt>
  <rfmt sheetId="1" sqref="HM52" start="0" length="0">
    <dxf>
      <fill>
        <patternFill patternType="solid">
          <bgColor rgb="FFFF0000"/>
        </patternFill>
      </fill>
    </dxf>
  </rfmt>
  <rfmt sheetId="1" sqref="HN52" start="0" length="0">
    <dxf>
      <fill>
        <patternFill patternType="solid">
          <bgColor rgb="FFFF0000"/>
        </patternFill>
      </fill>
    </dxf>
  </rfmt>
  <rfmt sheetId="1" sqref="HL54" start="0" length="0">
    <dxf>
      <fill>
        <patternFill patternType="solid">
          <bgColor theme="5" tint="-0.249977111117893"/>
        </patternFill>
      </fill>
    </dxf>
  </rfmt>
  <rfmt sheetId="1" sqref="HM54" start="0" length="0">
    <dxf>
      <fill>
        <patternFill patternType="solid">
          <bgColor theme="5" tint="-0.249977111117893"/>
        </patternFill>
      </fill>
    </dxf>
  </rfmt>
  <rfmt sheetId="1" sqref="HN54" start="0" length="0">
    <dxf>
      <fill>
        <patternFill patternType="solid">
          <bgColor theme="5" tint="-0.249977111117893"/>
        </patternFill>
      </fill>
    </dxf>
  </rfmt>
  <rfmt sheetId="1" sqref="HL55" start="0" length="0">
    <dxf>
      <fill>
        <patternFill patternType="solid">
          <bgColor theme="2"/>
        </patternFill>
      </fill>
    </dxf>
  </rfmt>
  <rfmt sheetId="1" sqref="HM55" start="0" length="0">
    <dxf>
      <fill>
        <patternFill patternType="solid">
          <bgColor theme="2"/>
        </patternFill>
      </fill>
    </dxf>
  </rfmt>
  <rfmt sheetId="1" sqref="HN55" start="0" length="0">
    <dxf>
      <fill>
        <patternFill patternType="solid">
          <bgColor theme="2"/>
        </patternFill>
      </fill>
    </dxf>
  </rfmt>
  <rfmt sheetId="1" sqref="HL56" start="0" length="0">
    <dxf>
      <fill>
        <patternFill patternType="solid">
          <bgColor rgb="FFFFFF00"/>
        </patternFill>
      </fill>
    </dxf>
  </rfmt>
  <rfmt sheetId="1" sqref="HM56" start="0" length="0">
    <dxf>
      <fill>
        <patternFill patternType="solid">
          <bgColor rgb="FFFFFF00"/>
        </patternFill>
      </fill>
    </dxf>
  </rfmt>
  <rfmt sheetId="1" sqref="HN56" start="0" length="0">
    <dxf>
      <fill>
        <patternFill patternType="solid">
          <bgColor rgb="FFFFFF00"/>
        </patternFill>
      </fill>
    </dxf>
  </rfmt>
  <rfmt sheetId="1" sqref="HL57" start="0" length="0">
    <dxf>
      <fill>
        <patternFill patternType="solid">
          <bgColor theme="5" tint="0.39997558519241921"/>
        </patternFill>
      </fill>
    </dxf>
  </rfmt>
  <rfmt sheetId="1" sqref="HM57" start="0" length="0">
    <dxf>
      <fill>
        <patternFill patternType="solid">
          <bgColor theme="5" tint="0.39997558519241921"/>
        </patternFill>
      </fill>
    </dxf>
  </rfmt>
  <rfmt sheetId="1" sqref="HN57" start="0" length="0">
    <dxf>
      <fill>
        <patternFill patternType="solid">
          <bgColor theme="5" tint="0.39997558519241921"/>
        </patternFill>
      </fill>
    </dxf>
  </rfmt>
  <rfmt sheetId="1" sqref="HL58" start="0" length="0">
    <dxf>
      <fill>
        <patternFill patternType="solid">
          <bgColor rgb="FF7030A0"/>
        </patternFill>
      </fill>
    </dxf>
  </rfmt>
  <rfmt sheetId="1" sqref="HM58" start="0" length="0">
    <dxf>
      <fill>
        <patternFill patternType="solid">
          <bgColor rgb="FF7030A0"/>
        </patternFill>
      </fill>
    </dxf>
  </rfmt>
  <rfmt sheetId="1" sqref="HN58" start="0" length="0">
    <dxf>
      <fill>
        <patternFill patternType="solid">
          <bgColor rgb="FF7030A0"/>
        </patternFill>
      </fill>
    </dxf>
  </rfmt>
  <rfmt sheetId="1" sqref="HO51" start="0" length="0">
    <dxf>
      <fill>
        <patternFill patternType="solid">
          <bgColor theme="4" tint="-0.249977111117893"/>
        </patternFill>
      </fill>
    </dxf>
  </rfmt>
  <rfmt sheetId="1" sqref="HP51" start="0" length="0">
    <dxf>
      <fill>
        <patternFill patternType="solid">
          <bgColor theme="4" tint="-0.249977111117893"/>
        </patternFill>
      </fill>
    </dxf>
  </rfmt>
  <rfmt sheetId="1" sqref="HQ51" start="0" length="0">
    <dxf>
      <fill>
        <patternFill patternType="solid">
          <bgColor theme="4" tint="-0.249977111117893"/>
        </patternFill>
      </fill>
    </dxf>
  </rfmt>
  <rfmt sheetId="1" sqref="HO53" start="0" length="0">
    <dxf>
      <fill>
        <patternFill patternType="solid">
          <bgColor rgb="FFC00000"/>
        </patternFill>
      </fill>
    </dxf>
  </rfmt>
  <rfmt sheetId="1" sqref="HP53" start="0" length="0">
    <dxf>
      <fill>
        <patternFill patternType="solid">
          <bgColor rgb="FFC00000"/>
        </patternFill>
      </fill>
    </dxf>
  </rfmt>
  <rfmt sheetId="1" sqref="HQ53" start="0" length="0">
    <dxf>
      <fill>
        <patternFill patternType="solid">
          <bgColor rgb="FFC00000"/>
        </patternFill>
      </fill>
    </dxf>
  </rfmt>
  <rfmt sheetId="1" sqref="HO52" start="0" length="0">
    <dxf>
      <fill>
        <patternFill patternType="solid">
          <bgColor rgb="FFFF0000"/>
        </patternFill>
      </fill>
    </dxf>
  </rfmt>
  <rfmt sheetId="1" sqref="HP52" start="0" length="0">
    <dxf>
      <fill>
        <patternFill patternType="solid">
          <bgColor rgb="FFFF0000"/>
        </patternFill>
      </fill>
    </dxf>
  </rfmt>
  <rfmt sheetId="1" sqref="HQ52" start="0" length="0">
    <dxf>
      <fill>
        <patternFill patternType="solid">
          <bgColor rgb="FFFF0000"/>
        </patternFill>
      </fill>
    </dxf>
  </rfmt>
  <rfmt sheetId="1" sqref="HO54" start="0" length="0">
    <dxf>
      <fill>
        <patternFill patternType="solid">
          <bgColor theme="5" tint="-0.249977111117893"/>
        </patternFill>
      </fill>
    </dxf>
  </rfmt>
  <rfmt sheetId="1" sqref="HP54" start="0" length="0">
    <dxf>
      <fill>
        <patternFill patternType="solid">
          <bgColor theme="5" tint="-0.249977111117893"/>
        </patternFill>
      </fill>
    </dxf>
  </rfmt>
  <rfmt sheetId="1" sqref="HQ54" start="0" length="0">
    <dxf>
      <fill>
        <patternFill patternType="solid">
          <bgColor theme="5" tint="-0.249977111117893"/>
        </patternFill>
      </fill>
    </dxf>
  </rfmt>
  <rfmt sheetId="1" sqref="HO55" start="0" length="0">
    <dxf>
      <fill>
        <patternFill patternType="solid">
          <bgColor theme="2"/>
        </patternFill>
      </fill>
    </dxf>
  </rfmt>
  <rfmt sheetId="1" sqref="HP55" start="0" length="0">
    <dxf>
      <fill>
        <patternFill patternType="solid">
          <bgColor theme="2"/>
        </patternFill>
      </fill>
    </dxf>
  </rfmt>
  <rfmt sheetId="1" sqref="HQ55" start="0" length="0">
    <dxf>
      <fill>
        <patternFill patternType="solid">
          <bgColor theme="2"/>
        </patternFill>
      </fill>
    </dxf>
  </rfmt>
  <rfmt sheetId="1" sqref="HO56" start="0" length="0">
    <dxf>
      <fill>
        <patternFill patternType="solid">
          <bgColor rgb="FFFFFF00"/>
        </patternFill>
      </fill>
    </dxf>
  </rfmt>
  <rfmt sheetId="1" sqref="HP56" start="0" length="0">
    <dxf>
      <fill>
        <patternFill patternType="solid">
          <bgColor rgb="FFFFFF00"/>
        </patternFill>
      </fill>
    </dxf>
  </rfmt>
  <rfmt sheetId="1" sqref="HQ56" start="0" length="0">
    <dxf>
      <fill>
        <patternFill patternType="solid">
          <bgColor rgb="FFFFFF00"/>
        </patternFill>
      </fill>
    </dxf>
  </rfmt>
  <rfmt sheetId="1" sqref="HO57" start="0" length="0">
    <dxf>
      <fill>
        <patternFill patternType="solid">
          <bgColor theme="5" tint="0.39997558519241921"/>
        </patternFill>
      </fill>
    </dxf>
  </rfmt>
  <rfmt sheetId="1" sqref="HP57" start="0" length="0">
    <dxf>
      <fill>
        <patternFill patternType="solid">
          <bgColor theme="5" tint="0.39997558519241921"/>
        </patternFill>
      </fill>
    </dxf>
  </rfmt>
  <rfmt sheetId="1" sqref="HQ57" start="0" length="0">
    <dxf>
      <fill>
        <patternFill patternType="solid">
          <bgColor theme="5" tint="0.39997558519241921"/>
        </patternFill>
      </fill>
    </dxf>
  </rfmt>
  <rfmt sheetId="1" sqref="HO58" start="0" length="0">
    <dxf>
      <fill>
        <patternFill patternType="solid">
          <bgColor rgb="FF7030A0"/>
        </patternFill>
      </fill>
    </dxf>
  </rfmt>
  <rfmt sheetId="1" sqref="HP58" start="0" length="0">
    <dxf>
      <fill>
        <patternFill patternType="solid">
          <bgColor rgb="FF7030A0"/>
        </patternFill>
      </fill>
    </dxf>
  </rfmt>
  <rfmt sheetId="1" sqref="HQ58" start="0" length="0">
    <dxf>
      <fill>
        <patternFill patternType="solid">
          <bgColor rgb="FF7030A0"/>
        </patternFill>
      </fill>
    </dxf>
  </rfmt>
  <rfmt sheetId="1" sqref="HC136" start="0" length="0">
    <dxf>
      <fill>
        <patternFill patternType="solid">
          <bgColor rgb="FFFF0000"/>
        </patternFill>
      </fill>
    </dxf>
  </rfmt>
  <rfmt sheetId="1" sqref="HC138" start="0" length="0">
    <dxf>
      <fill>
        <patternFill patternType="solid">
          <bgColor rgb="FFC00000"/>
        </patternFill>
      </fill>
    </dxf>
  </rfmt>
  <rfmt sheetId="1" sqref="HC143" start="0" length="0">
    <dxf>
      <fill>
        <patternFill patternType="solid">
          <bgColor rgb="FF7030A0"/>
        </patternFill>
      </fill>
    </dxf>
  </rfmt>
  <rfmt sheetId="1" sqref="HC142" start="0" length="0">
    <dxf>
      <fill>
        <patternFill patternType="solid">
          <bgColor theme="5" tint="0.39997558519241921"/>
        </patternFill>
      </fill>
    </dxf>
  </rfmt>
  <rfmt sheetId="1" sqref="HC141" start="0" length="0">
    <dxf>
      <fill>
        <patternFill patternType="solid">
          <bgColor theme="2"/>
        </patternFill>
      </fill>
    </dxf>
  </rfmt>
  <rfmt sheetId="1" sqref="HC139" start="0" length="0">
    <dxf>
      <fill>
        <patternFill patternType="solid">
          <bgColor rgb="FFFFFF00"/>
        </patternFill>
      </fill>
    </dxf>
  </rfmt>
  <rfmt sheetId="1" sqref="HC137" start="0" length="0">
    <dxf>
      <fill>
        <patternFill patternType="solid">
          <bgColor theme="4" tint="-0.249977111117893"/>
        </patternFill>
      </fill>
    </dxf>
  </rfmt>
  <rfmt sheetId="1" sqref="HC140" start="0" length="0">
    <dxf>
      <fill>
        <patternFill patternType="solid">
          <bgColor theme="5" tint="-0.249977111117893"/>
        </patternFill>
      </fill>
    </dxf>
  </rfmt>
  <rfmt sheetId="1" sqref="HD136" start="0" length="0">
    <dxf>
      <fill>
        <patternFill patternType="solid">
          <bgColor rgb="FFFF0000"/>
        </patternFill>
      </fill>
    </dxf>
  </rfmt>
  <rfmt sheetId="1" sqref="HD138" start="0" length="0">
    <dxf>
      <fill>
        <patternFill patternType="solid">
          <bgColor rgb="FFC00000"/>
        </patternFill>
      </fill>
    </dxf>
  </rfmt>
  <rfmt sheetId="1" sqref="HD143" start="0" length="0">
    <dxf>
      <fill>
        <patternFill patternType="solid">
          <bgColor rgb="FF7030A0"/>
        </patternFill>
      </fill>
    </dxf>
  </rfmt>
  <rfmt sheetId="1" sqref="HD142" start="0" length="0">
    <dxf>
      <fill>
        <patternFill patternType="solid">
          <bgColor theme="5" tint="0.39997558519241921"/>
        </patternFill>
      </fill>
    </dxf>
  </rfmt>
  <rfmt sheetId="1" sqref="HD141" start="0" length="0">
    <dxf>
      <fill>
        <patternFill patternType="solid">
          <bgColor theme="2"/>
        </patternFill>
      </fill>
    </dxf>
  </rfmt>
  <rfmt sheetId="1" sqref="HD139" start="0" length="0">
    <dxf>
      <fill>
        <patternFill patternType="solid">
          <bgColor rgb="FFFFFF00"/>
        </patternFill>
      </fill>
    </dxf>
  </rfmt>
  <rfmt sheetId="1" sqref="HD137" start="0" length="0">
    <dxf>
      <fill>
        <patternFill patternType="solid">
          <bgColor theme="4" tint="-0.249977111117893"/>
        </patternFill>
      </fill>
    </dxf>
  </rfmt>
  <rfmt sheetId="1" sqref="HD140" start="0" length="0">
    <dxf>
      <fill>
        <patternFill patternType="solid">
          <bgColor theme="5" tint="-0.249977111117893"/>
        </patternFill>
      </fill>
    </dxf>
  </rfmt>
  <rfmt sheetId="1" sqref="HE136" start="0" length="0">
    <dxf>
      <fill>
        <patternFill patternType="solid">
          <bgColor rgb="FFFF0000"/>
        </patternFill>
      </fill>
    </dxf>
  </rfmt>
  <rfmt sheetId="1" sqref="HE138" start="0" length="0">
    <dxf>
      <fill>
        <patternFill patternType="solid">
          <bgColor rgb="FFC00000"/>
        </patternFill>
      </fill>
    </dxf>
  </rfmt>
  <rfmt sheetId="1" sqref="HE143" start="0" length="0">
    <dxf>
      <fill>
        <patternFill patternType="solid">
          <bgColor rgb="FF7030A0"/>
        </patternFill>
      </fill>
    </dxf>
  </rfmt>
  <rfmt sheetId="1" sqref="HE142" start="0" length="0">
    <dxf>
      <fill>
        <patternFill patternType="solid">
          <bgColor theme="5" tint="0.39997558519241921"/>
        </patternFill>
      </fill>
    </dxf>
  </rfmt>
  <rfmt sheetId="1" sqref="HE141" start="0" length="0">
    <dxf>
      <fill>
        <patternFill patternType="solid">
          <bgColor theme="2"/>
        </patternFill>
      </fill>
    </dxf>
  </rfmt>
  <rfmt sheetId="1" sqref="HE139" start="0" length="0">
    <dxf>
      <fill>
        <patternFill patternType="solid">
          <bgColor rgb="FFFFFF00"/>
        </patternFill>
      </fill>
    </dxf>
  </rfmt>
  <rfmt sheetId="1" sqref="HE137" start="0" length="0">
    <dxf>
      <fill>
        <patternFill patternType="solid">
          <bgColor theme="4" tint="-0.249977111117893"/>
        </patternFill>
      </fill>
    </dxf>
  </rfmt>
  <rfmt sheetId="1" sqref="HE140" start="0" length="0">
    <dxf>
      <fill>
        <patternFill patternType="solid">
          <bgColor theme="5" tint="-0.249977111117893"/>
        </patternFill>
      </fill>
    </dxf>
  </rfmt>
  <rfmt sheetId="1" sqref="HF136" start="0" length="0">
    <dxf>
      <fill>
        <patternFill patternType="solid">
          <bgColor rgb="FFFF0000"/>
        </patternFill>
      </fill>
    </dxf>
  </rfmt>
  <rfmt sheetId="1" sqref="HG136" start="0" length="0">
    <dxf>
      <fill>
        <patternFill patternType="solid">
          <bgColor rgb="FFFF0000"/>
        </patternFill>
      </fill>
    </dxf>
  </rfmt>
  <rfmt sheetId="1" sqref="HH136" start="0" length="0">
    <dxf>
      <fill>
        <patternFill patternType="solid">
          <bgColor rgb="FFFF0000"/>
        </patternFill>
      </fill>
    </dxf>
  </rfmt>
  <rfmt sheetId="1" sqref="HF138" start="0" length="0">
    <dxf>
      <fill>
        <patternFill patternType="solid">
          <bgColor rgb="FFC00000"/>
        </patternFill>
      </fill>
    </dxf>
  </rfmt>
  <rfmt sheetId="1" sqref="HG138" start="0" length="0">
    <dxf>
      <fill>
        <patternFill patternType="solid">
          <bgColor rgb="FFC00000"/>
        </patternFill>
      </fill>
    </dxf>
  </rfmt>
  <rfmt sheetId="1" sqref="HH138" start="0" length="0">
    <dxf>
      <fill>
        <patternFill patternType="solid">
          <bgColor rgb="FFC00000"/>
        </patternFill>
      </fill>
    </dxf>
  </rfmt>
  <rfmt sheetId="1" sqref="HF143" start="0" length="0">
    <dxf>
      <fill>
        <patternFill patternType="solid">
          <bgColor rgb="FF7030A0"/>
        </patternFill>
      </fill>
    </dxf>
  </rfmt>
  <rfmt sheetId="1" sqref="HG143" start="0" length="0">
    <dxf>
      <fill>
        <patternFill patternType="solid">
          <bgColor rgb="FF7030A0"/>
        </patternFill>
      </fill>
    </dxf>
  </rfmt>
  <rfmt sheetId="1" sqref="HH143" start="0" length="0">
    <dxf>
      <fill>
        <patternFill patternType="solid">
          <bgColor rgb="FF7030A0"/>
        </patternFill>
      </fill>
    </dxf>
  </rfmt>
  <rfmt sheetId="1" sqref="HF142" start="0" length="0">
    <dxf>
      <fill>
        <patternFill patternType="solid">
          <bgColor theme="5" tint="0.39997558519241921"/>
        </patternFill>
      </fill>
    </dxf>
  </rfmt>
  <rfmt sheetId="1" sqref="HG142" start="0" length="0">
    <dxf>
      <fill>
        <patternFill patternType="solid">
          <bgColor theme="5" tint="0.39997558519241921"/>
        </patternFill>
      </fill>
    </dxf>
  </rfmt>
  <rfmt sheetId="1" sqref="HH142" start="0" length="0">
    <dxf>
      <fill>
        <patternFill patternType="solid">
          <bgColor theme="5" tint="0.39997558519241921"/>
        </patternFill>
      </fill>
    </dxf>
  </rfmt>
  <rfmt sheetId="1" sqref="HF141" start="0" length="0">
    <dxf>
      <fill>
        <patternFill patternType="solid">
          <bgColor theme="2"/>
        </patternFill>
      </fill>
    </dxf>
  </rfmt>
  <rfmt sheetId="1" sqref="HG141" start="0" length="0">
    <dxf>
      <fill>
        <patternFill patternType="solid">
          <bgColor theme="2"/>
        </patternFill>
      </fill>
    </dxf>
  </rfmt>
  <rfmt sheetId="1" sqref="HH141" start="0" length="0">
    <dxf>
      <fill>
        <patternFill patternType="solid">
          <bgColor theme="2"/>
        </patternFill>
      </fill>
    </dxf>
  </rfmt>
  <rfmt sheetId="1" sqref="HF139" start="0" length="0">
    <dxf>
      <fill>
        <patternFill patternType="solid">
          <bgColor rgb="FFFFFF00"/>
        </patternFill>
      </fill>
    </dxf>
  </rfmt>
  <rfmt sheetId="1" sqref="HG139" start="0" length="0">
    <dxf>
      <fill>
        <patternFill patternType="solid">
          <bgColor rgb="FFFFFF00"/>
        </patternFill>
      </fill>
    </dxf>
  </rfmt>
  <rfmt sheetId="1" sqref="HH139" start="0" length="0">
    <dxf>
      <fill>
        <patternFill patternType="solid">
          <bgColor rgb="FFFFFF00"/>
        </patternFill>
      </fill>
    </dxf>
  </rfmt>
  <rfmt sheetId="1" sqref="HF137" start="0" length="0">
    <dxf>
      <fill>
        <patternFill patternType="solid">
          <bgColor theme="4" tint="-0.249977111117893"/>
        </patternFill>
      </fill>
    </dxf>
  </rfmt>
  <rfmt sheetId="1" sqref="HG137" start="0" length="0">
    <dxf>
      <fill>
        <patternFill patternType="solid">
          <bgColor theme="4" tint="-0.249977111117893"/>
        </patternFill>
      </fill>
    </dxf>
  </rfmt>
  <rfmt sheetId="1" sqref="HH137" start="0" length="0">
    <dxf>
      <fill>
        <patternFill patternType="solid">
          <bgColor theme="4" tint="-0.249977111117893"/>
        </patternFill>
      </fill>
    </dxf>
  </rfmt>
  <rfmt sheetId="1" sqref="HF140" start="0" length="0">
    <dxf>
      <fill>
        <patternFill patternType="solid">
          <bgColor theme="5" tint="-0.249977111117893"/>
        </patternFill>
      </fill>
    </dxf>
  </rfmt>
  <rfmt sheetId="1" sqref="HG140" start="0" length="0">
    <dxf>
      <fill>
        <patternFill patternType="solid">
          <bgColor theme="5" tint="-0.249977111117893"/>
        </patternFill>
      </fill>
    </dxf>
  </rfmt>
  <rfmt sheetId="1" sqref="HH140" start="0" length="0">
    <dxf>
      <fill>
        <patternFill patternType="solid">
          <bgColor theme="5" tint="-0.249977111117893"/>
        </patternFill>
      </fill>
    </dxf>
  </rfmt>
  <rfmt sheetId="1" sqref="HI136" start="0" length="0">
    <dxf>
      <fill>
        <patternFill patternType="solid">
          <bgColor rgb="FFFF0000"/>
        </patternFill>
      </fill>
    </dxf>
  </rfmt>
  <rfmt sheetId="1" sqref="HJ136" start="0" length="0">
    <dxf>
      <fill>
        <patternFill patternType="solid">
          <bgColor rgb="FFFF0000"/>
        </patternFill>
      </fill>
    </dxf>
  </rfmt>
  <rfmt sheetId="1" sqref="HK136" start="0" length="0">
    <dxf>
      <fill>
        <patternFill patternType="solid">
          <bgColor rgb="FFFF0000"/>
        </patternFill>
      </fill>
    </dxf>
  </rfmt>
  <rfmt sheetId="1" sqref="HI138" start="0" length="0">
    <dxf>
      <fill>
        <patternFill patternType="solid">
          <bgColor rgb="FFC00000"/>
        </patternFill>
      </fill>
    </dxf>
  </rfmt>
  <rfmt sheetId="1" sqref="HJ138" start="0" length="0">
    <dxf>
      <fill>
        <patternFill patternType="solid">
          <bgColor rgb="FFC00000"/>
        </patternFill>
      </fill>
    </dxf>
  </rfmt>
  <rfmt sheetId="1" sqref="HK138" start="0" length="0">
    <dxf>
      <fill>
        <patternFill patternType="solid">
          <bgColor rgb="FFC00000"/>
        </patternFill>
      </fill>
    </dxf>
  </rfmt>
  <rfmt sheetId="1" sqref="HI143" start="0" length="0">
    <dxf>
      <fill>
        <patternFill patternType="solid">
          <bgColor rgb="FF7030A0"/>
        </patternFill>
      </fill>
    </dxf>
  </rfmt>
  <rfmt sheetId="1" sqref="HJ143" start="0" length="0">
    <dxf>
      <fill>
        <patternFill patternType="solid">
          <bgColor rgb="FF7030A0"/>
        </patternFill>
      </fill>
    </dxf>
  </rfmt>
  <rfmt sheetId="1" sqref="HK143" start="0" length="0">
    <dxf>
      <fill>
        <patternFill patternType="solid">
          <bgColor rgb="FF7030A0"/>
        </patternFill>
      </fill>
    </dxf>
  </rfmt>
  <rfmt sheetId="1" sqref="HI142" start="0" length="0">
    <dxf>
      <fill>
        <patternFill patternType="solid">
          <bgColor theme="5" tint="0.39997558519241921"/>
        </patternFill>
      </fill>
    </dxf>
  </rfmt>
  <rfmt sheetId="1" sqref="HJ142" start="0" length="0">
    <dxf>
      <fill>
        <patternFill patternType="solid">
          <bgColor theme="5" tint="0.39997558519241921"/>
        </patternFill>
      </fill>
    </dxf>
  </rfmt>
  <rfmt sheetId="1" sqref="HK142" start="0" length="0">
    <dxf>
      <fill>
        <patternFill patternType="solid">
          <bgColor theme="5" tint="0.39997558519241921"/>
        </patternFill>
      </fill>
    </dxf>
  </rfmt>
  <rfmt sheetId="1" sqref="HI141" start="0" length="0">
    <dxf>
      <fill>
        <patternFill patternType="solid">
          <bgColor theme="2"/>
        </patternFill>
      </fill>
    </dxf>
  </rfmt>
  <rfmt sheetId="1" sqref="HJ141" start="0" length="0">
    <dxf>
      <fill>
        <patternFill patternType="solid">
          <bgColor theme="2"/>
        </patternFill>
      </fill>
    </dxf>
  </rfmt>
  <rfmt sheetId="1" sqref="HK141" start="0" length="0">
    <dxf>
      <fill>
        <patternFill patternType="solid">
          <bgColor theme="2"/>
        </patternFill>
      </fill>
    </dxf>
  </rfmt>
  <rfmt sheetId="1" sqref="HI139" start="0" length="0">
    <dxf>
      <fill>
        <patternFill patternType="solid">
          <bgColor rgb="FFFFFF00"/>
        </patternFill>
      </fill>
    </dxf>
  </rfmt>
  <rfmt sheetId="1" sqref="HJ139" start="0" length="0">
    <dxf>
      <fill>
        <patternFill patternType="solid">
          <bgColor rgb="FFFFFF00"/>
        </patternFill>
      </fill>
    </dxf>
  </rfmt>
  <rfmt sheetId="1" sqref="HK139" start="0" length="0">
    <dxf>
      <fill>
        <patternFill patternType="solid">
          <bgColor rgb="FFFFFF00"/>
        </patternFill>
      </fill>
    </dxf>
  </rfmt>
  <rfmt sheetId="1" sqref="HI137" start="0" length="0">
    <dxf>
      <fill>
        <patternFill patternType="solid">
          <bgColor theme="4" tint="-0.249977111117893"/>
        </patternFill>
      </fill>
    </dxf>
  </rfmt>
  <rfmt sheetId="1" sqref="HJ137" start="0" length="0">
    <dxf>
      <fill>
        <patternFill patternType="solid">
          <bgColor theme="4" tint="-0.249977111117893"/>
        </patternFill>
      </fill>
    </dxf>
  </rfmt>
  <rfmt sheetId="1" sqref="HK137" start="0" length="0">
    <dxf>
      <fill>
        <patternFill patternType="solid">
          <bgColor theme="4" tint="-0.249977111117893"/>
        </patternFill>
      </fill>
    </dxf>
  </rfmt>
  <rfmt sheetId="1" sqref="HI140" start="0" length="0">
    <dxf>
      <fill>
        <patternFill patternType="solid">
          <bgColor theme="5" tint="-0.249977111117893"/>
        </patternFill>
      </fill>
    </dxf>
  </rfmt>
  <rfmt sheetId="1" sqref="HJ140" start="0" length="0">
    <dxf>
      <fill>
        <patternFill patternType="solid">
          <bgColor theme="5" tint="-0.249977111117893"/>
        </patternFill>
      </fill>
    </dxf>
  </rfmt>
  <rfmt sheetId="1" sqref="HK140" start="0" length="0">
    <dxf>
      <fill>
        <patternFill patternType="solid">
          <bgColor theme="5" tint="-0.249977111117893"/>
        </patternFill>
      </fill>
    </dxf>
  </rfmt>
  <rfmt sheetId="1" sqref="HL136" start="0" length="0">
    <dxf>
      <fill>
        <patternFill patternType="solid">
          <bgColor rgb="FFFF0000"/>
        </patternFill>
      </fill>
    </dxf>
  </rfmt>
  <rfmt sheetId="1" sqref="HM136" start="0" length="0">
    <dxf>
      <fill>
        <patternFill patternType="solid">
          <bgColor rgb="FFFF0000"/>
        </patternFill>
      </fill>
    </dxf>
  </rfmt>
  <rfmt sheetId="1" sqref="HN136" start="0" length="0">
    <dxf>
      <fill>
        <patternFill patternType="solid">
          <bgColor rgb="FFFF0000"/>
        </patternFill>
      </fill>
    </dxf>
  </rfmt>
  <rfmt sheetId="1" sqref="HL138" start="0" length="0">
    <dxf>
      <fill>
        <patternFill patternType="solid">
          <bgColor rgb="FFC00000"/>
        </patternFill>
      </fill>
    </dxf>
  </rfmt>
  <rfmt sheetId="1" sqref="HM138" start="0" length="0">
    <dxf>
      <fill>
        <patternFill patternType="solid">
          <bgColor rgb="FFC00000"/>
        </patternFill>
      </fill>
    </dxf>
  </rfmt>
  <rfmt sheetId="1" sqref="HN138" start="0" length="0">
    <dxf>
      <fill>
        <patternFill patternType="solid">
          <bgColor rgb="FFC00000"/>
        </patternFill>
      </fill>
    </dxf>
  </rfmt>
  <rfmt sheetId="1" sqref="HL143" start="0" length="0">
    <dxf>
      <fill>
        <patternFill patternType="solid">
          <bgColor rgb="FF7030A0"/>
        </patternFill>
      </fill>
    </dxf>
  </rfmt>
  <rfmt sheetId="1" sqref="HM143" start="0" length="0">
    <dxf>
      <fill>
        <patternFill patternType="solid">
          <bgColor rgb="FF7030A0"/>
        </patternFill>
      </fill>
    </dxf>
  </rfmt>
  <rfmt sheetId="1" sqref="HN143" start="0" length="0">
    <dxf>
      <fill>
        <patternFill patternType="solid">
          <bgColor rgb="FF7030A0"/>
        </patternFill>
      </fill>
    </dxf>
  </rfmt>
  <rfmt sheetId="1" sqref="HL142" start="0" length="0">
    <dxf>
      <fill>
        <patternFill patternType="solid">
          <bgColor theme="5" tint="0.39997558519241921"/>
        </patternFill>
      </fill>
    </dxf>
  </rfmt>
  <rfmt sheetId="1" sqref="HM142" start="0" length="0">
    <dxf>
      <fill>
        <patternFill patternType="solid">
          <bgColor theme="5" tint="0.39997558519241921"/>
        </patternFill>
      </fill>
    </dxf>
  </rfmt>
  <rfmt sheetId="1" sqref="HN142" start="0" length="0">
    <dxf>
      <fill>
        <patternFill patternType="solid">
          <bgColor theme="5" tint="0.39997558519241921"/>
        </patternFill>
      </fill>
    </dxf>
  </rfmt>
  <rfmt sheetId="1" sqref="HL141" start="0" length="0">
    <dxf>
      <fill>
        <patternFill patternType="solid">
          <bgColor theme="2"/>
        </patternFill>
      </fill>
    </dxf>
  </rfmt>
  <rfmt sheetId="1" sqref="HM141" start="0" length="0">
    <dxf>
      <fill>
        <patternFill patternType="solid">
          <bgColor theme="2"/>
        </patternFill>
      </fill>
    </dxf>
  </rfmt>
  <rfmt sheetId="1" sqref="HN141" start="0" length="0">
    <dxf>
      <fill>
        <patternFill patternType="solid">
          <bgColor theme="2"/>
        </patternFill>
      </fill>
    </dxf>
  </rfmt>
  <rfmt sheetId="1" sqref="HL139" start="0" length="0">
    <dxf>
      <fill>
        <patternFill patternType="solid">
          <bgColor rgb="FFFFFF00"/>
        </patternFill>
      </fill>
    </dxf>
  </rfmt>
  <rfmt sheetId="1" sqref="HM139" start="0" length="0">
    <dxf>
      <fill>
        <patternFill patternType="solid">
          <bgColor rgb="FFFFFF00"/>
        </patternFill>
      </fill>
    </dxf>
  </rfmt>
  <rfmt sheetId="1" sqref="HN139" start="0" length="0">
    <dxf>
      <fill>
        <patternFill patternType="solid">
          <bgColor rgb="FFFFFF00"/>
        </patternFill>
      </fill>
    </dxf>
  </rfmt>
  <rfmt sheetId="1" sqref="HL137" start="0" length="0">
    <dxf>
      <fill>
        <patternFill patternType="solid">
          <bgColor theme="4" tint="-0.249977111117893"/>
        </patternFill>
      </fill>
    </dxf>
  </rfmt>
  <rfmt sheetId="1" sqref="HM137" start="0" length="0">
    <dxf>
      <fill>
        <patternFill patternType="solid">
          <bgColor theme="4" tint="-0.249977111117893"/>
        </patternFill>
      </fill>
    </dxf>
  </rfmt>
  <rfmt sheetId="1" sqref="HN137" start="0" length="0">
    <dxf>
      <fill>
        <patternFill patternType="solid">
          <bgColor theme="4" tint="-0.249977111117893"/>
        </patternFill>
      </fill>
    </dxf>
  </rfmt>
  <rfmt sheetId="1" sqref="HL140" start="0" length="0">
    <dxf>
      <fill>
        <patternFill patternType="solid">
          <bgColor theme="5" tint="-0.249977111117893"/>
        </patternFill>
      </fill>
    </dxf>
  </rfmt>
  <rfmt sheetId="1" sqref="HM140" start="0" length="0">
    <dxf>
      <fill>
        <patternFill patternType="solid">
          <bgColor theme="5" tint="-0.249977111117893"/>
        </patternFill>
      </fill>
    </dxf>
  </rfmt>
  <rfmt sheetId="1" sqref="HN140" start="0" length="0">
    <dxf>
      <fill>
        <patternFill patternType="solid">
          <bgColor theme="5" tint="-0.249977111117893"/>
        </patternFill>
      </fill>
    </dxf>
  </rfmt>
  <rfmt sheetId="1" sqref="HO136" start="0" length="0">
    <dxf>
      <fill>
        <patternFill patternType="solid">
          <bgColor rgb="FFFF0000"/>
        </patternFill>
      </fill>
    </dxf>
  </rfmt>
  <rfmt sheetId="1" sqref="HP136" start="0" length="0">
    <dxf>
      <fill>
        <patternFill patternType="solid">
          <bgColor rgb="FFFF0000"/>
        </patternFill>
      </fill>
    </dxf>
  </rfmt>
  <rfmt sheetId="1" sqref="HQ136" start="0" length="0">
    <dxf>
      <fill>
        <patternFill patternType="solid">
          <bgColor rgb="FFFF0000"/>
        </patternFill>
      </fill>
    </dxf>
  </rfmt>
  <rfmt sheetId="1" sqref="HO138" start="0" length="0">
    <dxf>
      <fill>
        <patternFill patternType="solid">
          <bgColor rgb="FFC00000"/>
        </patternFill>
      </fill>
    </dxf>
  </rfmt>
  <rfmt sheetId="1" sqref="HP138" start="0" length="0">
    <dxf>
      <fill>
        <patternFill patternType="solid">
          <bgColor rgb="FFC00000"/>
        </patternFill>
      </fill>
    </dxf>
  </rfmt>
  <rfmt sheetId="1" sqref="HQ138" start="0" length="0">
    <dxf>
      <fill>
        <patternFill patternType="solid">
          <bgColor rgb="FFC00000"/>
        </patternFill>
      </fill>
    </dxf>
  </rfmt>
  <rfmt sheetId="1" sqref="HO143" start="0" length="0">
    <dxf>
      <fill>
        <patternFill patternType="solid">
          <bgColor rgb="FF7030A0"/>
        </patternFill>
      </fill>
    </dxf>
  </rfmt>
  <rfmt sheetId="1" sqref="HP143" start="0" length="0">
    <dxf>
      <fill>
        <patternFill patternType="solid">
          <bgColor rgb="FF7030A0"/>
        </patternFill>
      </fill>
    </dxf>
  </rfmt>
  <rfmt sheetId="1" sqref="HQ143" start="0" length="0">
    <dxf>
      <fill>
        <patternFill patternType="solid">
          <bgColor rgb="FF7030A0"/>
        </patternFill>
      </fill>
    </dxf>
  </rfmt>
  <rfmt sheetId="1" sqref="HO142" start="0" length="0">
    <dxf>
      <fill>
        <patternFill patternType="solid">
          <bgColor theme="5" tint="0.39997558519241921"/>
        </patternFill>
      </fill>
    </dxf>
  </rfmt>
  <rfmt sheetId="1" sqref="HP142" start="0" length="0">
    <dxf>
      <fill>
        <patternFill patternType="solid">
          <bgColor theme="5" tint="0.39997558519241921"/>
        </patternFill>
      </fill>
    </dxf>
  </rfmt>
  <rfmt sheetId="1" sqref="HQ142" start="0" length="0">
    <dxf>
      <fill>
        <patternFill patternType="solid">
          <bgColor theme="5" tint="0.39997558519241921"/>
        </patternFill>
      </fill>
    </dxf>
  </rfmt>
  <rfmt sheetId="1" sqref="HO141" start="0" length="0">
    <dxf>
      <fill>
        <patternFill patternType="solid">
          <bgColor theme="2"/>
        </patternFill>
      </fill>
    </dxf>
  </rfmt>
  <rfmt sheetId="1" sqref="HP141" start="0" length="0">
    <dxf>
      <fill>
        <patternFill patternType="solid">
          <bgColor theme="2"/>
        </patternFill>
      </fill>
    </dxf>
  </rfmt>
  <rfmt sheetId="1" sqref="HQ141" start="0" length="0">
    <dxf>
      <fill>
        <patternFill patternType="solid">
          <bgColor theme="2"/>
        </patternFill>
      </fill>
    </dxf>
  </rfmt>
  <rfmt sheetId="1" sqref="HO139" start="0" length="0">
    <dxf>
      <fill>
        <patternFill patternType="solid">
          <bgColor rgb="FFFFFF00"/>
        </patternFill>
      </fill>
    </dxf>
  </rfmt>
  <rfmt sheetId="1" sqref="HP139" start="0" length="0">
    <dxf>
      <fill>
        <patternFill patternType="solid">
          <bgColor rgb="FFFFFF00"/>
        </patternFill>
      </fill>
    </dxf>
  </rfmt>
  <rfmt sheetId="1" sqref="HQ139" start="0" length="0">
    <dxf>
      <fill>
        <patternFill patternType="solid">
          <bgColor rgb="FFFFFF00"/>
        </patternFill>
      </fill>
    </dxf>
  </rfmt>
  <rfmt sheetId="1" sqref="HO137" start="0" length="0">
    <dxf>
      <fill>
        <patternFill patternType="solid">
          <bgColor theme="4" tint="-0.249977111117893"/>
        </patternFill>
      </fill>
    </dxf>
  </rfmt>
  <rfmt sheetId="1" sqref="HP137" start="0" length="0">
    <dxf>
      <fill>
        <patternFill patternType="solid">
          <bgColor theme="4" tint="-0.249977111117893"/>
        </patternFill>
      </fill>
    </dxf>
  </rfmt>
  <rfmt sheetId="1" sqref="HQ137" start="0" length="0">
    <dxf>
      <fill>
        <patternFill patternType="solid">
          <bgColor theme="4" tint="-0.249977111117893"/>
        </patternFill>
      </fill>
    </dxf>
  </rfmt>
  <rfmt sheetId="1" sqref="HO140" start="0" length="0">
    <dxf>
      <fill>
        <patternFill patternType="solid">
          <bgColor theme="5" tint="-0.249977111117893"/>
        </patternFill>
      </fill>
    </dxf>
  </rfmt>
  <rfmt sheetId="1" sqref="HP140" start="0" length="0">
    <dxf>
      <fill>
        <patternFill patternType="solid">
          <bgColor theme="5" tint="-0.249977111117893"/>
        </patternFill>
      </fill>
    </dxf>
  </rfmt>
  <rfmt sheetId="1" sqref="HQ140" start="0" length="0">
    <dxf>
      <fill>
        <patternFill patternType="solid">
          <bgColor theme="5" tint="-0.249977111117893"/>
        </patternFill>
      </fill>
    </dxf>
  </rfmt>
  <rcc rId="2" sId="1">
    <nc r="HR136" t="inlineStr">
      <is>
        <t xml:space="preserve"> </t>
      </is>
    </nc>
  </rcc>
  <rcc rId="3" sId="1" odxf="1" dxf="1" numFmtId="14">
    <nc r="HE2">
      <v>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HE3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HE4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HE5">
      <v>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HE6">
      <v>4.4000000000000003E-3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HE7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HE8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HE10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HE11">
      <v>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HE12">
      <v>4.1999999999999997E-3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HE13">
      <v>-2.5000000000000001E-3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HE14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HE15">
      <v>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HE17">
      <v>4.0000000000000001E-3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HE18">
      <v>6.1000000000000004E-3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HE19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HE20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HE21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HE23">
      <v>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HE24">
      <v>4.7999999999999996E-3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HE25">
      <v>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HE26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HE28">
      <v>6.8999999999999999E-3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HE29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HE30">
      <v>4.4000000000000003E-3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HE32">
      <v>5.8999999999999999E-3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odxf="1" dxf="1" numFmtId="14">
    <nc r="HE33">
      <v>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0" sId="1" odxf="1" dxf="1" numFmtId="14">
    <nc r="HE35">
      <v>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fmt sheetId="1" sqref="HD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3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8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1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1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13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1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1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1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18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1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2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2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2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2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2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23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28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2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3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3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33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3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1" sId="1" numFmtId="14">
    <nc r="HC51">
      <v>1.83E-2</v>
    </nc>
  </rcc>
  <rcc rId="32" sId="1" numFmtId="14">
    <nc r="HC52">
      <v>1.5699999999999999E-2</v>
    </nc>
  </rcc>
  <rcc rId="33" sId="1" numFmtId="14">
    <nc r="HC53">
      <v>2.52E-2</v>
    </nc>
  </rcc>
  <rcc rId="34" sId="1" numFmtId="14">
    <nc r="HC51">
      <v>0.25900000000000001</v>
    </nc>
  </rcc>
  <rcc rId="35" sId="1" numFmtId="14">
    <nc r="HC52">
      <v>0.11550000000000001</v>
    </nc>
  </rcc>
  <rcc rId="36" sId="1" numFmtId="14">
    <nc r="HC53">
      <v>0.11600000000000001</v>
    </nc>
  </rcc>
  <rcc rId="37" sId="1" numFmtId="14">
    <nc r="HC54">
      <v>7.0999999999999994E-2</v>
    </nc>
  </rcc>
  <rcc rId="38" sId="1" numFmtId="14">
    <nc r="HC55">
      <v>-3.5200000000000002E-2</v>
    </nc>
  </rcc>
  <rcc rId="39" sId="1" numFmtId="14">
    <nc r="HC56">
      <v>-7.8100000000000003E-2</v>
    </nc>
  </rcc>
  <rcc rId="40" sId="1" numFmtId="14">
    <nc r="HC57">
      <v>-0.1996</v>
    </nc>
  </rcc>
  <rcc rId="41" sId="1" numFmtId="14">
    <nc r="HC58">
      <v>-0.24859999999999999</v>
    </nc>
  </rcc>
  <rcc rId="42" sId="1">
    <nc r="HC59">
      <v>9.86</v>
    </nc>
  </rcc>
  <rfmt sheetId="1" sqref="HC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C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3" sId="1">
    <nc r="HD60" t="inlineStr">
      <is>
        <t xml:space="preserve"> </t>
      </is>
    </nc>
  </rcc>
  <rcc rId="44" sId="1" numFmtId="14">
    <nc r="HC60">
      <v>2.52E-2</v>
    </nc>
  </rcc>
  <rfmt sheetId="1" sqref="HC60">
    <dxf>
      <fill>
        <patternFill>
          <bgColor rgb="FFFF0000"/>
        </patternFill>
      </fill>
    </dxf>
  </rfmt>
  <rcc rId="45" sId="1" numFmtId="14">
    <nc r="HC61">
      <v>-3.0599999999999999E-2</v>
    </nc>
  </rcc>
  <rfmt sheetId="1" sqref="HC61">
    <dxf>
      <fill>
        <patternFill>
          <bgColor rgb="FF7030A0"/>
        </patternFill>
      </fill>
    </dxf>
  </rfmt>
  <rfmt sheetId="1" sqref="HC64" start="0" length="0">
    <dxf>
      <border outline="0">
        <right style="medium">
          <color indexed="64"/>
        </right>
        <top style="medium">
          <color indexed="64"/>
        </top>
      </border>
    </dxf>
  </rfmt>
  <rcc rId="46" sId="1" odxf="1" dxf="1">
    <nc r="HC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7" sId="1" odxf="1" dxf="1">
    <oc r="HC66">
      <f>SUM(HC51, -HC58,)</f>
    </oc>
    <nc r="HC66">
      <f>SUM(HC51, -HC58)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8" sId="1" odxf="1" dxf="1">
    <nc r="HC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9" sId="1" odxf="1" dxf="1">
    <oc r="HC68">
      <f>SUM(HC51, -HC57)</f>
    </oc>
    <nc r="HC68">
      <f>SUM(HC51, -HC57)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0" sId="1" odxf="1" dxf="1">
    <nc r="HC6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1" sId="1" odxf="1" dxf="1">
    <oc r="HC70">
      <f>SUM(HC51, -HC56)</f>
    </oc>
    <nc r="HC70">
      <f>SUM(HC51, -HC56)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2" sId="1" odxf="1" dxf="1">
    <nc r="HC7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3" sId="1" odxf="1" dxf="1">
    <oc r="HC72">
      <f>SUM(HC57, -HC68,)</f>
    </oc>
    <nc r="HC72">
      <f>SUM(HC52, -HC58)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4" sId="1" odxf="1" dxf="1">
    <nc r="HC7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5" sId="1" odxf="1" dxf="1">
    <oc r="HC74">
      <f>SUM(HC57, -HC67)</f>
    </oc>
    <nc r="HC74">
      <f>SUM(HC53, -HC58)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6" sId="1" odxf="1" dxf="1">
    <nc r="HC7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7" sId="1" odxf="1" dxf="1">
    <oc r="HC76">
      <f>SUM(HC57, -HC66)</f>
    </oc>
    <nc r="HC76">
      <f>SUM(HC54, -HC58)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8" sId="1" odxf="1" dxf="1">
    <nc r="HC7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9" sId="1" odxf="1" dxf="1">
    <oc r="HC78">
      <f>SUM(HC67, -HC74,)</f>
    </oc>
    <nc r="HC78">
      <f>SUM(HC52, -HC57)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0" sId="1" odxf="1" dxf="1">
    <nc r="HC7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1" sId="1" odxf="1" dxf="1">
    <oc r="HC80">
      <f>SUM(HC67, -HC73)</f>
    </oc>
    <nc r="HC80">
      <f>SUM(HC53, -HC57)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2" sId="1" odxf="1" dxf="1">
    <nc r="HC8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3" sId="1" odxf="1" dxf="1">
    <oc r="HC82">
      <f>SUM(HC67, -HC72)</f>
    </oc>
    <nc r="HC82">
      <f>SUM(HC54, -HC57)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4" sId="1" odxf="1" dxf="1">
    <nc r="HC8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5" sId="1" odxf="1" dxf="1">
    <oc r="HC84">
      <f>SUM(HC73, -HC80,)</f>
    </oc>
    <nc r="HC84">
      <f>SUM(HC51, -HC55)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6" sId="1" odxf="1" dxf="1">
    <nc r="HC8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7" sId="1" odxf="1" dxf="1">
    <oc r="HC86">
      <f>SUM(HC73, -HC79)</f>
    </oc>
    <nc r="HC86">
      <f>SUM(HC55, -HC58)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8" sId="1" odxf="1" dxf="1">
    <nc r="HC8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9" sId="1" odxf="1" dxf="1">
    <oc r="HC88">
      <f>SUM(HC73, -HC78)</f>
    </oc>
    <nc r="HC88">
      <f>SUM(HC52, -HC56)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0" sId="1" odxf="1" dxf="1">
    <nc r="HC8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1" sId="1" odxf="1" dxf="1">
    <oc r="HC90">
      <f>SUM(HC79, -HC86,)</f>
    </oc>
    <nc r="HC90">
      <f>SUM(HC53, -HC56)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2" sId="1" odxf="1" dxf="1">
    <nc r="HC9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3" sId="1" odxf="1" dxf="1">
    <oc r="HC92">
      <f>SUM(HC79, -HC85)</f>
    </oc>
    <nc r="HC92">
      <f>SUM(HC54, -HC56)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4" sId="1" odxf="1" dxf="1">
    <nc r="HC9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5" sId="1" odxf="1" dxf="1">
    <oc r="HC94">
      <f>SUM(HC79, -HC84)</f>
    </oc>
    <nc r="HC94">
      <f>SUM(HC55, -HC57)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6" sId="1" odxf="1" dxf="1">
    <nc r="HC9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7" sId="1" odxf="1" dxf="1">
    <oc r="HC96">
      <f>SUM(HC85, -HC92,)</f>
    </oc>
    <nc r="HC96">
      <f>SUM(HC51, -HC54)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8" sId="1" odxf="1" dxf="1">
    <nc r="HC9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9" sId="1" odxf="1" dxf="1">
    <oc r="HC98">
      <f>SUM(HC85, -HC91)</f>
    </oc>
    <nc r="HC98">
      <f>SUM(HC51, -HC53)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0" sId="1" odxf="1" dxf="1">
    <nc r="HC9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81" sId="1" odxf="1" dxf="1">
    <oc r="HC100">
      <f>SUM(HC85, -HC90)</f>
    </oc>
    <nc r="HC100">
      <f>SUM(HC51, -HC52)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2" sId="1" odxf="1" dxf="1">
    <nc r="HC101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3" sId="1" odxf="1" dxf="1">
    <oc r="HC102">
      <f>SUM(HC91, -HC98,)</f>
    </oc>
    <nc r="HC102">
      <f>SUM(HC56, -HC58)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4" sId="1" odxf="1" dxf="1">
    <nc r="HC10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5" sId="1" odxf="1" dxf="1">
    <oc r="HC104">
      <f>SUM(HC91, -HC97)</f>
    </oc>
    <nc r="HC104">
      <f>SUM(HC52, -HC55)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6" sId="1" odxf="1" dxf="1">
    <nc r="HC10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7" sId="1" odxf="1" dxf="1">
    <oc r="HC106">
      <f>SUM(HC91, -HC96)</f>
    </oc>
    <nc r="HC106">
      <f>SUM(HC53, -HC55)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8" sId="1" odxf="1" dxf="1">
    <nc r="HC10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9" sId="1" odxf="1" dxf="1">
    <oc r="HC108">
      <f>SUM(HC97, -HC104,)</f>
    </oc>
    <nc r="HC108">
      <f>SUM(HC54, -HC55)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0" sId="1" odxf="1" dxf="1">
    <nc r="HC10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1" sId="1" odxf="1" dxf="1">
    <oc r="HC110">
      <f>SUM(HC97, -HC103)</f>
    </oc>
    <nc r="HC110">
      <f>SUM(HC56, -HC57)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2" sId="1" odxf="1" dxf="1">
    <nc r="HC11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3" sId="1" odxf="1" dxf="1">
    <oc r="HC112">
      <f>SUM(HC97, -HC102)</f>
    </oc>
    <nc r="HC112">
      <f>SUM(HC55, -HC56)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4" sId="1" odxf="1" dxf="1">
    <nc r="HC11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95" sId="1" odxf="1" dxf="1">
    <oc r="HC114">
      <f>SUM(HC99, -HC104)</f>
    </oc>
    <nc r="HC114">
      <f>SUM(HC57, -HC58)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6" sId="1" odxf="1" dxf="1">
    <nc r="HC11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7" sId="1" odxf="1" dxf="1">
    <oc r="HC116">
      <f>SUM(HC105, -HC112,)</f>
    </oc>
    <nc r="HC116">
      <f>SUM(HC52, -HC54)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8" sId="1" odxf="1" dxf="1">
    <nc r="HC11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9" sId="1" odxf="1" dxf="1">
    <oc r="HC118">
      <f>SUM(HC105, -HC111)</f>
    </oc>
    <nc r="HC118">
      <f>SUM(HC53, -HC54)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00" sId="1" odxf="1" dxf="1">
    <nc r="HC11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HC120" start="0" length="0">
    <dxf>
      <border outline="0">
        <left/>
        <top/>
      </border>
    </dxf>
  </rfmt>
  <rcc rId="101" sId="1">
    <nc r="HC63" t="inlineStr">
      <is>
        <t xml:space="preserve"> </t>
      </is>
    </nc>
  </rcc>
  <rm rId="102" sheetId="1" source="HC53:HQ53" destination="HD62:HR62" sourceSheetId="1"/>
  <rm rId="103" sheetId="1" source="HC52:HQ52" destination="HC53:HQ53" sourceSheetId="1"/>
  <rm rId="104" sheetId="1" source="HD62:HR62" destination="HC52:HQ52" sourceSheetId="1"/>
  <rfmt sheetId="1" sqref="HC119">
    <dxf>
      <fill>
        <patternFill>
          <bgColor rgb="FFFF0000"/>
        </patternFill>
      </fill>
    </dxf>
  </rfmt>
  <rcc rId="105" sId="1">
    <oc r="HC120">
      <f>SUM(HC105, -HC110)</f>
    </oc>
    <nc r="HC120">
      <f>SUM(HC52, -HC53)</f>
    </nc>
  </rcc>
  <rm rId="106" sheetId="1" source="HC119:HC120" destination="HC121:HC122" sourceSheetId="1"/>
  <rm rId="107" sheetId="1" source="HC115:HC116" destination="HC119:HC120" sourceSheetId="1"/>
  <rm rId="108" sheetId="1" source="HC117:HC120" destination="HC115:HC118" sourceSheetId="1"/>
  <rm rId="109" sheetId="1" source="HC111:HC112" destination="HC119:HC120" sourceSheetId="1"/>
  <rm rId="110" sheetId="1" source="HC107:HC108" destination="HC111:HC112" sourceSheetId="1"/>
  <rm rId="111" sheetId="1" source="HC97:HC98" destination="HC107:HC108" sourceSheetId="1"/>
  <rm rId="112" sheetId="1" source="HC101:HC102" destination="HC97:HC98" sourceSheetId="1"/>
  <rm rId="113" sheetId="1" source="HC105:HC106" destination="HC101:HC102" sourceSheetId="1"/>
  <rm rId="114" sheetId="1" source="HC99:HC100" destination="HC105:HC106" sourceSheetId="1"/>
  <rm rId="115" sheetId="1" source="HC101:HC104" destination="HC99:HC102" sourceSheetId="1"/>
  <rm rId="116" sheetId="1" source="HC91:HC92" destination="HC103:HC104" sourceSheetId="1"/>
  <rm rId="117" sheetId="1" source="HC95:HC96" destination="HC91:HC92" sourceSheetId="1"/>
  <rm rId="118" sheetId="1" source="HC97:HC98" destination="HC95:HC96" sourceSheetId="1"/>
  <rm rId="119" sheetId="1" source="HC93:HC94" destination="HC97:HC98" sourceSheetId="1"/>
  <rm rId="120" sheetId="1" source="HC91:HC92" destination="HC93:HC94" sourceSheetId="1"/>
  <rm rId="121" sheetId="1" source="HC87:HC88" destination="HC91:HC92" sourceSheetId="1"/>
  <rm rId="122" sheetId="1" source="HC85:HC86" destination="HC87:HC88" sourceSheetId="1"/>
  <rm rId="123" sheetId="1" source="HC81:HC82" destination="HC85:HC86" sourceSheetId="1"/>
  <rm rId="124" sheetId="1" source="HC77:HC78" destination="HC81:HC82" sourceSheetId="1"/>
  <rm rId="125" sheetId="1" source="HC75:HC76" destination="HC77:HC78" sourceSheetId="1"/>
  <rm rId="126" sheetId="1" source="HC69:HC70" destination="HC75:HC76" sourceSheetId="1"/>
  <rm rId="127" sheetId="1" source="HC73:HC74" destination="HC69:HC70" sourceSheetId="1"/>
  <rm rId="128" sheetId="1" source="HC75:HC122" destination="HC73:HC120" sourceSheetId="1"/>
  <rcc rId="129" sId="1" odxf="1" dxf="1" numFmtId="14">
    <nc r="HC145">
      <v>2.52E-2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0" sId="1" odxf="1" dxf="1" numFmtId="14">
    <nc r="HC146">
      <v>-3.0599999999999999E-2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1" sId="1">
    <nc r="HD145" t="inlineStr">
      <is>
        <t xml:space="preserve"> </t>
      </is>
    </nc>
  </rcc>
  <rcc rId="132" sId="1" numFmtId="14">
    <nc r="HC136">
      <v>2.52E-2</v>
    </nc>
  </rcc>
  <rcc rId="133" sId="1" numFmtId="14">
    <nc r="HC137">
      <v>1.5699999999999999E-2</v>
    </nc>
  </rcc>
  <rcc rId="134" sId="1" numFmtId="14">
    <nc r="HC138">
      <v>-3.0599999999999999E-2</v>
    </nc>
  </rcc>
  <rcc rId="135" sId="1" numFmtId="14">
    <nc r="HC139">
      <v>-1.34E-2</v>
    </nc>
  </rcc>
  <rcc rId="136" sId="1" numFmtId="14">
    <nc r="HC140">
      <v>-1.0200000000000001E-2</v>
    </nc>
  </rcc>
  <rcc rId="137" sId="1" numFmtId="14">
    <nc r="HC141">
      <v>4.8999999999999998E-3</v>
    </nc>
  </rcc>
  <rcc rId="138" sId="1" numFmtId="14">
    <nc r="HC142">
      <v>1.83E-2</v>
    </nc>
  </rcc>
  <rcc rId="139" sId="1" numFmtId="14">
    <nc r="HC143">
      <v>-9.9000000000000008E-3</v>
    </nc>
  </rcc>
  <rfmt sheetId="1" sqref="HC149" start="0" length="0">
    <dxf>
      <font>
        <i val="0"/>
        <color theme="0"/>
        <family val="2"/>
      </font>
      <border outline="0">
        <right style="medium">
          <color indexed="64"/>
        </right>
        <top style="medium">
          <color indexed="64"/>
        </top>
      </border>
    </dxf>
  </rfmt>
  <rcc rId="140" sId="1" odxf="1" dxf="1">
    <nc r="HC150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1" sId="1" odxf="1" dxf="1">
    <oc r="HC151">
      <f>SUM(HC138, -HC143)</f>
    </oc>
    <nc r="HC151">
      <f>SUM(HC136, -HC143)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2" sId="1" odxf="1" dxf="1">
    <nc r="HC152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3" sId="1" odxf="1" dxf="1">
    <oc r="HC153">
      <f>SUM(HC138, -HC141)</f>
    </oc>
    <nc r="HC153">
      <f>SUM(HC137, -HC143)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4" sId="1" odxf="1" dxf="1">
    <nc r="HC15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HC177" start="0" length="0">
    <dxf>
      <border outline="0">
        <left/>
        <top/>
      </border>
    </dxf>
  </rfmt>
  <rcc rId="145" sId="1" odxf="1" dxf="1">
    <nc r="HC15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HC199" start="0" length="0">
    <dxf>
      <border outline="0">
        <left/>
        <top/>
      </border>
    </dxf>
  </rfmt>
  <rcc rId="146" sId="1" odxf="1" dxf="1">
    <nc r="HC158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HC205" start="0" length="0">
    <dxf>
      <border outline="0">
        <left/>
        <top/>
      </border>
    </dxf>
  </rfmt>
  <rcc rId="147" sId="1" odxf="1" dxf="1">
    <nc r="HC16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8" sId="1" odxf="1" dxf="1">
    <oc r="HC161">
      <f>SUM(HC143, -HC153)</f>
    </oc>
    <nc r="HC161">
      <f>SUM(HC136, -HC142)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9" sId="1" odxf="1" dxf="1">
    <nc r="HC16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fmt sheetId="1" sqref="HC203" start="0" length="0">
    <dxf>
      <border outline="0">
        <left/>
        <top/>
        <bottom style="medium">
          <color rgb="FFFFFF00"/>
        </bottom>
      </border>
    </dxf>
  </rfmt>
  <rcc rId="150" sId="1" odxf="1" dxf="1">
    <nc r="HC164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HC153" start="0" length="0">
    <dxf>
      <fill>
        <patternFill patternType="solid">
          <bgColor theme="0"/>
        </patternFill>
      </fill>
      <border outline="0">
        <left/>
        <top/>
      </border>
    </dxf>
  </rfmt>
  <rcc rId="151" sId="1" odxf="1" dxf="1">
    <nc r="HC166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HC165" start="0" length="0">
    <dxf>
      <border outline="0">
        <left/>
        <top/>
      </border>
    </dxf>
  </rfmt>
  <rcc rId="152" sId="1" odxf="1" dxf="1">
    <nc r="HC16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HC169" start="0" length="0">
    <dxf>
      <border outline="0">
        <left/>
        <top/>
      </border>
    </dxf>
  </rfmt>
  <rcc rId="153" sId="1" odxf="1" dxf="1">
    <nc r="HC17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4" sId="1" odxf="1" dxf="1">
    <oc r="HC171">
      <f>SUM(HC158, -HC164)</f>
    </oc>
    <nc r="HC171">
      <f>SUM(HC136, -HC141)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5" sId="1" odxf="1" dxf="1">
    <nc r="HC17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6" sId="1" odxf="1" dxf="1">
    <oc r="HC173">
      <f>SUM(HC159, -HC165)</f>
    </oc>
    <nc r="HC173">
      <f>SUM(HC137, -HC141)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7" sId="1" odxf="1" dxf="1">
    <nc r="HC17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HC159" start="0" length="0">
    <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158" sId="1" odxf="1" dxf="1">
    <nc r="HC176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HC183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159" sId="1" odxf="1" dxf="1">
    <nc r="HC17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HC187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60" sId="1" odxf="1" dxf="1">
    <nc r="HC180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1" sId="1" odxf="1" dxf="1">
    <oc r="HC181">
      <f>SUM(HC170, -HC177)</f>
    </oc>
    <nc r="HC181">
      <f>SUM(HC141, -HC143)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2" sId="1" odxf="1" dxf="1">
    <nc r="HC182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HC191" start="0" length="0">
    <dxf>
      <border outline="0">
        <left/>
        <top/>
      </border>
    </dxf>
  </rfmt>
  <rcc rId="163" sId="1" odxf="1" dxf="1">
    <nc r="HC184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4" sId="1" odxf="1" dxf="1">
    <oc r="HC185">
      <f>SUM(HC171, -HC177)</f>
    </oc>
    <nc r="HC185">
      <f>SUM(HC142, -HC143)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5" sId="1" odxf="1" dxf="1">
    <nc r="HC186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6" sId="1" odxf="1" dxf="1">
    <oc r="HC187">
      <f>SUM(HC176, -HC183)</f>
    </oc>
    <nc r="HC187">
      <f>SUM(HC136, -HC140)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7" sId="1" odxf="1" dxf="1">
    <nc r="HC188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8" sId="1" odxf="1" dxf="1">
    <oc r="HC189">
      <f>SUM(HC176, -HC182)</f>
    </oc>
    <nc r="HC189">
      <f>SUM(HC137, -HC140)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9" sId="1" odxf="1" dxf="1">
    <nc r="HC19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HC179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70" sId="1" odxf="1" dxf="1">
    <nc r="HC192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HC201" start="0" length="0">
    <dxf>
      <border outline="0">
        <left/>
        <top/>
        <bottom style="medium">
          <color rgb="FFFFFF00"/>
        </bottom>
      </border>
    </dxf>
  </rfmt>
  <rcc rId="171" sId="1" odxf="1" dxf="1">
    <nc r="HC194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2" sId="1" odxf="1" dxf="1">
    <oc r="HC195">
      <f>SUM(HC182, -HC188)</f>
    </oc>
    <nc r="HC195">
      <f>SUM(HC136, -HC139)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3" sId="1" odxf="1" dxf="1">
    <nc r="HC196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4" sId="1" odxf="1" dxf="1">
    <oc r="HC197">
      <f>SUM(HC183, -HC189)</f>
    </oc>
    <nc r="HC197">
      <f>SUM(HC136, -HC138)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5" sId="1" odxf="1" dxf="1">
    <nc r="HC19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6" sId="1" odxf="1" dxf="1">
    <oc r="HC199">
      <f>SUM(HC185, -HC191)</f>
    </oc>
    <nc r="HC199">
      <f>SUM(HC137, -HC139)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77" sId="1" odxf="1" dxf="1">
    <nc r="HC200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8" sId="1" odxf="1" dxf="1">
    <oc r="HC201">
      <f>SUM(HC190, -HC197)</f>
    </oc>
    <nc r="HC201">
      <f>SUM(HC137, -HC138)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9" sId="1" odxf="1" dxf="1">
    <nc r="HC20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80" sId="1" odxf="1" dxf="1">
    <oc r="HC203">
      <f>SUM(HC190, -HC196)</f>
    </oc>
    <nc r="HC203">
      <f>SUM(HC136, -HC137)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1" sId="1" odxf="1" dxf="1">
    <nc r="HC20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HC185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82" sId="1">
    <nc r="HC148" t="inlineStr">
      <is>
        <t xml:space="preserve"> </t>
      </is>
    </nc>
  </rcc>
  <rm rId="183" sheetId="1" source="HC138:HQ138" destination="HD147:HR147" sourceSheetId="1">
    <rcc rId="0" sId="1">
      <nc r="HE147" t="inlineStr">
        <is>
          <t xml:space="preserve"> </t>
        </is>
      </nc>
    </rcc>
  </rm>
  <rm rId="184" sheetId="1" source="HC137:HQ137" destination="HC138:HQ138" sourceSheetId="1"/>
  <rm rId="185" sheetId="1" source="HC142:HQ142" destination="HC137:HQ137" sourceSheetId="1"/>
  <rm rId="186" sheetId="1" source="HC139:HQ139" destination="HC142:HQ142" sourceSheetId="1"/>
  <rm rId="187" sheetId="1" source="HC141:HQ141" destination="HC139:HQ139" sourceSheetId="1"/>
  <rm rId="188" sheetId="1" source="HC140:HQ140" destination="HC141:HQ141" sourceSheetId="1"/>
  <rm rId="189" sheetId="1" source="HC143:HQ143" destination="HC140:HQ140" sourceSheetId="1"/>
  <rm rId="190" sheetId="1" source="HD147:HR147" destination="HC143:HQ143" sourceSheetId="1"/>
  <rfmt sheetId="1" sqref="HC154">
    <dxf>
      <fill>
        <patternFill>
          <bgColor theme="5" tint="-0.249977111117893"/>
        </patternFill>
      </fill>
    </dxf>
  </rfmt>
  <rcc rId="191" sId="1">
    <oc r="HC155">
      <f>SUM(HC136, -HC143)</f>
    </oc>
    <nc r="HC155">
      <f>SUM(HC140, -HC143)</f>
    </nc>
  </rcc>
  <rfmt sheetId="1" sqref="HC156">
    <dxf>
      <fill>
        <patternFill>
          <bgColor theme="5" tint="-0.249977111117893"/>
        </patternFill>
      </fill>
    </dxf>
  </rfmt>
  <rcc rId="192" sId="1">
    <oc r="HC157">
      <f>SUM(HC141, -HC153)</f>
    </oc>
    <nc r="HC157">
      <f>SUM(HC140, -HC142)</f>
    </nc>
  </rcc>
  <rfmt sheetId="1" sqref="HC158">
    <dxf>
      <fill>
        <patternFill>
          <bgColor theme="5" tint="-0.249977111117893"/>
        </patternFill>
      </fill>
    </dxf>
  </rfmt>
  <rcc rId="193" sId="1">
    <oc r="HC159">
      <f>SUM(HC141, -HC152)</f>
    </oc>
    <nc r="HC159">
      <f>SUM(HC140, -HC141)</f>
    </nc>
  </rcc>
  <rfmt sheetId="1" sqref="HC162">
    <dxf>
      <fill>
        <patternFill>
          <bgColor theme="4" tint="-0.249977111117893"/>
        </patternFill>
      </fill>
    </dxf>
  </rfmt>
  <rcc rId="194" sId="1">
    <oc r="HC163">
      <f>SUM(HC152, -HC159)</f>
    </oc>
    <nc r="HC163">
      <f>SUM(HC137, -HC138)</f>
    </nc>
  </rcc>
  <rfmt sheetId="1" sqref="HC164">
    <dxf>
      <fill>
        <patternFill>
          <bgColor theme="4" tint="-0.249977111117893"/>
        </patternFill>
      </fill>
    </dxf>
  </rfmt>
  <rcc rId="195" sId="1">
    <oc r="HC165">
      <f>SUM(HC152, -HC158)</f>
    </oc>
    <nc r="HC165">
      <f>SUM(HC137, -HC143)</f>
    </nc>
  </rcc>
  <rfmt sheetId="1" sqref="HC166">
    <dxf>
      <fill>
        <patternFill>
          <bgColor theme="4" tint="-0.249977111117893"/>
        </patternFill>
      </fill>
    </dxf>
  </rfmt>
  <rcc rId="196" sId="1">
    <oc r="HC167">
      <f>SUM(HC153, -HC159)</f>
    </oc>
    <nc r="HC167">
      <f>SUM(HC137, -HC142)</f>
    </nc>
  </rcc>
  <rfmt sheetId="1" sqref="HC168">
    <dxf>
      <fill>
        <patternFill>
          <bgColor theme="4" tint="-0.249977111117893"/>
        </patternFill>
      </fill>
    </dxf>
  </rfmt>
  <rcc rId="197" sId="1">
    <oc r="HC169">
      <f>SUM(HC158, -HC165)</f>
    </oc>
    <nc r="HC169">
      <f>SUM(HC137, -HC141)</f>
    </nc>
  </rcc>
  <rfmt sheetId="1" sqref="HC174">
    <dxf>
      <fill>
        <patternFill>
          <bgColor rgb="FFFFFF00"/>
        </patternFill>
      </fill>
    </dxf>
  </rfmt>
  <rcc rId="198" sId="1">
    <oc r="HC175">
      <f>SUM(HC164, -HC171)</f>
    </oc>
    <nc r="HC175">
      <f>SUM(HC139, -HC143)</f>
    </nc>
  </rcc>
  <rfmt sheetId="1" sqref="HC176">
    <dxf>
      <fill>
        <patternFill>
          <bgColor rgb="FFFFFF00"/>
        </patternFill>
      </fill>
    </dxf>
  </rfmt>
  <rcc rId="199" sId="1">
    <oc r="HC177">
      <f>SUM(HC164, -HC170)</f>
    </oc>
    <nc r="HC177">
      <f>SUM(HC139, -HC142)</f>
    </nc>
  </rcc>
  <rfmt sheetId="1" sqref="HC178">
    <dxf>
      <fill>
        <patternFill>
          <bgColor rgb="FFFFFF00"/>
        </patternFill>
      </fill>
    </dxf>
  </rfmt>
  <rcc rId="200" sId="1">
    <oc r="HC179">
      <f>SUM(HC165, -HC171)</f>
    </oc>
    <nc r="HC179">
      <f>SUM(HC139, -HC141)</f>
    </nc>
  </rcc>
  <rfmt sheetId="1" sqref="HC182">
    <dxf>
      <fill>
        <patternFill>
          <bgColor theme="4" tint="-0.249977111117893"/>
        </patternFill>
      </fill>
    </dxf>
  </rfmt>
  <rcc rId="201" sId="1">
    <oc r="HC183">
      <f>SUM(HC170, -HC176)</f>
    </oc>
    <nc r="HC183">
      <f>SUM(HC137, -HC139)</f>
    </nc>
  </rcc>
  <rfmt sheetId="1" sqref="HC190">
    <dxf>
      <fill>
        <patternFill>
          <bgColor theme="2"/>
        </patternFill>
      </fill>
    </dxf>
  </rfmt>
  <rcc rId="202" sId="1">
    <oc r="HC191">
      <f>SUM(HC177, -HC183)</f>
    </oc>
    <nc r="HC191">
      <f>SUM(HC141, -HC143)</f>
    </nc>
  </rcc>
  <rfmt sheetId="1" sqref="HC192">
    <dxf>
      <fill>
        <patternFill>
          <bgColor theme="2"/>
        </patternFill>
      </fill>
    </dxf>
  </rfmt>
  <rcc rId="203" sId="1">
    <oc r="HC193">
      <f>SUM(HC182, -HC189)</f>
    </oc>
    <nc r="HC193">
      <f>SUM(HC141, -HC142)</f>
    </nc>
  </rcc>
  <rfmt sheetId="1" sqref="HC204">
    <dxf>
      <fill>
        <patternFill>
          <bgColor theme="5" tint="0.39997558519241921"/>
        </patternFill>
      </fill>
    </dxf>
  </rfmt>
  <rcc rId="204" sId="1">
    <oc r="HC205">
      <f>SUM(HC191, -HC197)</f>
    </oc>
    <nc r="HC205">
      <f>SUM(HC142, -HC143)</f>
    </nc>
  </rcc>
  <rm rId="205" sheetId="1" source="HC192:HC193" destination="HC208:HC209" sourceSheetId="1"/>
  <rm rId="206" sheetId="1" source="HC202:HC203" destination="HC206:HC207" sourceSheetId="1"/>
  <rm rId="207" sheetId="1" source="HC156:HC159" destination="HC210:HC213" sourceSheetId="1"/>
  <rm rId="208" sheetId="1" source="HC208:HC209" destination="HC202:HC203" sourceSheetId="1"/>
  <rm rId="209" sheetId="1" source="HC210:HC211" destination="HC208:HC209" sourceSheetId="1"/>
  <rm rId="210" sheetId="1" source="HC202:HC203" destination="HC210:HC211" sourceSheetId="1"/>
  <rm rId="211" sheetId="1" source="HC160:HC163" destination="HC214:HC217" sourceSheetId="1"/>
  <rm rId="212" sheetId="1" source="HC204:HC205" destination="HC192:HC193" sourceSheetId="1"/>
  <rm rId="213" sheetId="1" source="HC206:HC207" destination="HC204:HC205" sourceSheetId="1"/>
  <rm rId="214" sheetId="1" source="HC214:HC215" destination="HC206:HC207" sourceSheetId="1"/>
  <rm rId="215" sheetId="1" source="HC212:HC213" destination="HC214:HC215" sourceSheetId="1"/>
  <rm rId="216" sheetId="1" source="HC216:HC217" destination="HC212:HC213" sourceSheetId="1"/>
  <rm rId="217" sheetId="1" source="HC196:HC197" destination="HC158:HC159" sourceSheetId="1"/>
  <rm rId="218" sheetId="1" source="HC150:HC151" destination="HC160:HC161" sourceSheetId="1"/>
  <rm rId="219" sheetId="1" source="HC158:HC159" destination="HC150:HC151" sourceSheetId="1"/>
  <rm rId="220" sheetId="1" source="HC152:HC155" destination="HC156:HC159" sourceSheetId="1"/>
  <rm rId="221" sheetId="1" source="HC164:HC165" destination="HC152:HC153" sourceSheetId="1"/>
  <rm rId="222" sheetId="1" source="HC200:HC201" destination="HC154:HC155" sourceSheetId="1"/>
  <rm rId="223" sheetId="1" source="HC156:HC161" destination="HC160:HC165" sourceSheetId="1"/>
  <rm rId="224" sheetId="1" source="HC194:HC195" destination="HC156:HC157" sourceSheetId="1"/>
  <rm rId="225" sheetId="1" source="HC164:HC165" destination="HC158:HC159" sourceSheetId="1"/>
  <rm rId="226" sheetId="1" source="HC160:HC163" destination="HC162:HC165" sourceSheetId="1"/>
  <rm rId="227" sheetId="1" source="HC166:HC167" destination="HC160:HC161" sourceSheetId="1"/>
  <rm rId="228" sheetId="1" source="HC162:HC165" destination="HC164:HC167" sourceSheetId="1"/>
  <rm rId="229" sheetId="1" source="HC168:HC169" destination="HC162:HC163" sourceSheetId="1"/>
  <rm rId="230" sheetId="1" source="HC158:HC167" destination="HC160:HC169" sourceSheetId="1"/>
  <rm rId="231" sheetId="1" source="HC174:HC175" destination="HC158:HC159" sourceSheetId="1"/>
  <rm rId="232" sheetId="1" source="HC198:HC199" destination="HC194:HC195" sourceSheetId="1"/>
  <rm rId="233" sheetId="1" source="HC164:HC173" destination="HC166:HC175" sourceSheetId="1"/>
  <rm rId="234" sheetId="1" source="HC160:HC163" destination="HC162:HC165" sourceSheetId="1"/>
  <rm rId="235" sheetId="1" source="HC186:HC187" destination="HC160:HC161" sourceSheetId="1"/>
  <rm rId="236" sheetId="1" source="HC166:HC185" destination="HC168:HC187" sourceSheetId="1"/>
  <rm rId="237" sheetId="1" source="HC194:HC195" destination="HC166:HC167" sourceSheetId="1"/>
  <rm rId="238" sheetId="1" source="HC170:HC193" destination="HC172:HC195" sourceSheetId="1"/>
  <rm rId="239" sheetId="1" source="HC188:HC189" destination="HC170:HC171" sourceSheetId="1"/>
  <rm rId="240" sheetId="1" source="HC172:HC187" destination="HC173:HC188" sourceSheetId="1"/>
  <rm rId="241" sheetId="1" source="HC173:HC188" destination="HC174:HC189" sourceSheetId="1"/>
  <rm rId="242" sheetId="1" source="HC190:HC191" destination="HC172:HC173" sourceSheetId="1"/>
  <rm rId="243" sheetId="1" source="HC178:HC189" destination="HC180:HC191" sourceSheetId="1"/>
  <rm rId="244" sheetId="1" source="HC192:HC193" destination="HC178:HC179" sourceSheetId="1"/>
  <rm rId="245" sheetId="1" source="HC182:HC183" destination="HC196:HC197" sourceSheetId="1"/>
  <rm rId="246" sheetId="1" source="HC184:HC185" destination="HC182:HC183" sourceSheetId="1"/>
  <rm rId="247" sheetId="1" source="HC194:HC195" destination="HC184:HC185" sourceSheetId="1"/>
  <rm rId="248" sheetId="1" source="HC196:HC197" destination="HC192:HC193" sourceSheetId="1"/>
  <rm rId="249" sheetId="1" source="HC204:HC215" destination="HC194:HC205" sourceSheetId="1"/>
  <rcc rId="250" sId="1">
    <nc r="HC149">
      <v>79.16</v>
    </nc>
  </rcc>
  <rcc rId="251" sId="1">
    <nc r="HC64">
      <v>145.18</v>
    </nc>
  </rcc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1" odxf="1" dxf="1">
    <nc r="HD1" t="inlineStr">
      <is>
        <t>START</t>
      </is>
    </nc>
    <odxf>
      <font>
        <i/>
        <family val="2"/>
      </font>
      <alignment horizontal="general" vertical="bottom"/>
      <border outline="0">
        <left/>
        <right/>
      </border>
    </odxf>
    <ndxf>
      <font>
        <i val="0"/>
        <family val="2"/>
      </font>
      <alignment horizontal="center" vertical="top"/>
      <border outline="0">
        <left style="medium">
          <color indexed="64"/>
        </left>
        <right style="medium">
          <color indexed="64"/>
        </right>
      </border>
    </ndxf>
  </rcc>
  <rcc rId="253" sId="1" numFmtId="14">
    <oc r="HE2">
      <v>1.6999999999999999E-3</v>
    </oc>
    <nc r="HE2">
      <v>1.1999999999999999E-3</v>
    </nc>
  </rcc>
  <rcc rId="254" sId="1" numFmtId="14">
    <oc r="HE3">
      <v>3.5999999999999999E-3</v>
    </oc>
    <nc r="HE3">
      <v>5.4000000000000003E-3</v>
    </nc>
  </rcc>
  <rcc rId="255" sId="1" numFmtId="14">
    <oc r="HE4">
      <v>5.0000000000000001E-4</v>
    </oc>
    <nc r="HE4">
      <v>2.9999999999999997E-4</v>
    </nc>
  </rcc>
  <rcc rId="256" sId="1" numFmtId="14">
    <oc r="HE5">
      <v>2.5000000000000001E-3</v>
    </oc>
    <nc r="HE5">
      <v>1.1999999999999999E-3</v>
    </nc>
  </rcc>
  <rcc rId="257" sId="1" numFmtId="14">
    <oc r="HE6">
      <v>4.4000000000000003E-3</v>
    </oc>
    <nc r="HE6">
      <v>3.2000000000000002E-3</v>
    </nc>
  </rcc>
  <rcc rId="258" sId="1" numFmtId="14">
    <oc r="HE7">
      <v>3.5999999999999999E-3</v>
    </oc>
    <nc r="HE7">
      <v>2.7000000000000001E-3</v>
    </nc>
  </rcc>
  <rcc rId="259" sId="1" numFmtId="14">
    <oc r="HE8">
      <v>1E-4</v>
    </oc>
    <nc r="HE8">
      <v>1E-3</v>
    </nc>
  </rcc>
  <rcc rId="260" sId="1" numFmtId="14">
    <oc r="HE10">
      <v>-1.2999999999999999E-3</v>
    </oc>
    <nc r="HE10">
      <v>-3.5999999999999999E-3</v>
    </nc>
  </rcc>
  <rcc rId="261" sId="1" numFmtId="14">
    <oc r="HE11">
      <v>2.3E-3</v>
    </oc>
    <nc r="HE11">
      <v>1.6000000000000001E-3</v>
    </nc>
  </rcc>
  <rcc rId="262" sId="1" numFmtId="14">
    <oc r="HE12">
      <v>4.1999999999999997E-3</v>
    </oc>
    <nc r="HE12">
      <v>2.3999999999999998E-3</v>
    </nc>
  </rcc>
  <rcc rId="263" sId="1" numFmtId="14">
    <oc r="HE13">
      <v>-2.5000000000000001E-3</v>
    </oc>
    <nc r="HE13">
      <v>-1.8E-3</v>
    </nc>
  </rcc>
  <rcc rId="264" sId="1" numFmtId="14">
    <oc r="HE14">
      <v>-1.1999999999999999E-3</v>
    </oc>
    <nc r="HE14">
      <v>-8.0000000000000004E-4</v>
    </nc>
  </rcc>
  <rcc rId="265" sId="1" numFmtId="14">
    <oc r="HE15">
      <v>1.6999999999999999E-3</v>
    </oc>
    <nc r="HE15">
      <v>2.2000000000000001E-3</v>
    </nc>
  </rcc>
  <rcc rId="266" sId="1" numFmtId="14">
    <oc r="HE17">
      <v>4.0000000000000001E-3</v>
    </oc>
    <nc r="HE17">
      <v>5.7000000000000002E-3</v>
    </nc>
  </rcc>
  <rcc rId="267" sId="1" numFmtId="14">
    <oc r="HE18">
      <v>6.1000000000000004E-3</v>
    </oc>
    <nc r="HE18">
      <v>6.7000000000000002E-3</v>
    </nc>
  </rcc>
  <rcc rId="268" sId="1" numFmtId="14">
    <oc r="HE19">
      <v>-6.9999999999999999E-4</v>
    </oc>
    <nc r="HE19">
      <v>2.3999999999999998E-3</v>
    </nc>
  </rcc>
  <rcc rId="269" sId="1" numFmtId="14">
    <oc r="HE20">
      <v>4.0000000000000002E-4</v>
    </oc>
    <nc r="HE20">
      <v>3.0999999999999999E-3</v>
    </nc>
  </rcc>
  <rcc rId="270" sId="1" numFmtId="14">
    <oc r="HE21">
      <v>3.5999999999999999E-3</v>
    </oc>
    <nc r="HE21">
      <v>6.4999999999999997E-3</v>
    </nc>
  </rcc>
  <rcc rId="271" sId="1" numFmtId="14">
    <oc r="HE23">
      <v>2.3999999999999998E-3</v>
    </oc>
    <nc r="HE23">
      <v>1.2999999999999999E-3</v>
    </nc>
  </rcc>
  <rcc rId="272" sId="1" numFmtId="14">
    <oc r="HE24">
      <v>4.7999999999999996E-3</v>
    </oc>
    <nc r="HE24">
      <v>3.5000000000000001E-3</v>
    </nc>
  </rcc>
  <rcc rId="273" sId="1" numFmtId="14">
    <oc r="HE25">
      <v>3.8E-3</v>
    </oc>
    <nc r="HE25">
      <v>2.8E-3</v>
    </nc>
  </rcc>
  <rcc rId="274" sId="1" numFmtId="14">
    <oc r="HE26">
      <v>4.0000000000000002E-4</v>
    </oc>
    <nc r="HE26">
      <v>-6.9999999999999999E-4</v>
    </nc>
  </rcc>
  <rcc rId="275" sId="1" numFmtId="14">
    <oc r="HE28">
      <v>6.8999999999999999E-3</v>
    </oc>
    <nc r="HE28">
      <v>4.4999999999999997E-3</v>
    </nc>
  </rcc>
  <rcc rId="276" sId="1" numFmtId="14">
    <oc r="HE29">
      <v>1.5E-3</v>
    </oc>
    <nc r="HE29">
      <v>1.1999999999999999E-3</v>
    </nc>
  </rcc>
  <rcc rId="277" sId="1" numFmtId="14">
    <oc r="HE30">
      <v>4.4000000000000003E-3</v>
    </oc>
    <nc r="HE30">
      <v>4.1000000000000003E-3</v>
    </nc>
  </rcc>
  <rcc rId="278" sId="1" numFmtId="14">
    <oc r="HE32">
      <v>5.8999999999999999E-3</v>
    </oc>
    <nc r="HE32">
      <v>3.8E-3</v>
    </nc>
  </rcc>
  <rcc rId="279" sId="1" numFmtId="14">
    <oc r="HE33">
      <v>3.0999999999999999E-3</v>
    </oc>
    <nc r="HE33">
      <v>3.2000000000000002E-3</v>
    </nc>
  </rcc>
  <rcc rId="280" sId="1" numFmtId="14">
    <oc r="HE35">
      <v>2.5999999999999999E-3</v>
    </oc>
    <nc r="HE35">
      <v>4.0000000000000002E-4</v>
    </nc>
  </rcc>
  <rcc rId="281" sId="1" numFmtId="14">
    <nc r="HD51">
      <v>0.27410000000000001</v>
    </nc>
  </rcc>
  <rcc rId="282" sId="1" numFmtId="14">
    <nc r="HD52">
      <v>0.1067</v>
    </nc>
  </rcc>
  <rcc rId="283" sId="1" numFmtId="14">
    <nc r="HD53">
      <v>0.10879999999999999</v>
    </nc>
  </rcc>
  <rcc rId="284" sId="1" numFmtId="14">
    <nc r="HD54">
      <v>6.3600000000000004E-2</v>
    </nc>
  </rcc>
  <rcc rId="285" sId="1" numFmtId="14">
    <nc r="HD56">
      <v>-8.1900000000000001E-2</v>
    </nc>
  </rcc>
  <rcc rId="286" sId="1" numFmtId="14">
    <nc r="HD55">
      <v>-3.5000000000000003E-2</v>
    </nc>
  </rcc>
  <rcc rId="287" sId="1" numFmtId="14">
    <nc r="HD57">
      <v>-0.1981</v>
    </nc>
  </rcc>
  <rcc rId="288" sId="1" numFmtId="14">
    <nc r="HD58">
      <v>-0.23830000000000001</v>
    </nc>
  </rcc>
  <rcc rId="289" sId="1">
    <nc r="HD59">
      <v>0.21</v>
    </nc>
  </rcc>
  <rfmt sheetId="1" sqref="HD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D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90" sId="1">
    <nc r="HE60" t="inlineStr">
      <is>
        <t xml:space="preserve"> </t>
      </is>
    </nc>
  </rcc>
  <rcc rId="291" sId="1" numFmtId="14">
    <oc r="HD60" t="inlineStr">
      <is>
        <t xml:space="preserve"> </t>
      </is>
    </oc>
    <nc r="HD60">
      <v>1.5100000000000001E-2</v>
    </nc>
  </rcc>
  <rfmt sheetId="1" sqref="HD60">
    <dxf>
      <fill>
        <patternFill>
          <bgColor theme="4" tint="-0.249977111117893"/>
        </patternFill>
      </fill>
    </dxf>
  </rfmt>
  <rcc rId="292" sId="1" numFmtId="14">
    <nc r="HD61">
      <v>-9.2999999999999992E-3</v>
    </nc>
  </rcc>
  <rfmt sheetId="1" sqref="HD61">
    <dxf>
      <fill>
        <patternFill>
          <bgColor rgb="FFFF0000"/>
        </patternFill>
      </fill>
    </dxf>
  </rfmt>
  <rfmt sheetId="1" sqref="HD64" start="0" length="0">
    <dxf>
      <border outline="0">
        <right style="medium">
          <color indexed="64"/>
        </right>
        <top style="medium">
          <color indexed="64"/>
        </top>
      </border>
    </dxf>
  </rfmt>
  <rcc rId="293" sId="1" odxf="1" dxf="1">
    <nc r="HD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94" sId="1" odxf="1" dxf="1">
    <oc r="HD66">
      <f>SUM(HD51, -HD58,)</f>
    </oc>
    <nc r="HD66">
      <f>SUM(HD51, -HD58)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95" sId="1" odxf="1" dxf="1">
    <nc r="HD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96" sId="1" odxf="1" dxf="1">
    <oc r="HD68">
      <f>SUM(HD51, -HD57)</f>
    </oc>
    <nc r="HD68">
      <f>SUM(HD51, -HD57)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7" sId="1" odxf="1" dxf="1">
    <nc r="HD6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8" sId="1" odxf="1" dxf="1">
    <oc r="HD70">
      <f>SUM(HD53, -HD58)</f>
    </oc>
    <nc r="HD70">
      <f>SUM(HD52, -HD58)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9" sId="1" odxf="1" dxf="1">
    <nc r="HD7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00" sId="1" odxf="1" dxf="1">
    <oc r="HD72">
      <f>SUM(HD57, -HD68,)</f>
    </oc>
    <nc r="HD72">
      <f>SUM(HD53, -HD58)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01" sId="1" odxf="1" dxf="1">
    <nc r="HD7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02" sId="1" odxf="1" dxf="1">
    <oc r="HD74">
      <f>SUM(HD57, -HD67)</f>
    </oc>
    <nc r="HD74">
      <f>SUM(HD51, -HD56)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3" sId="1" odxf="1" dxf="1">
    <nc r="HD7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04" sId="1" odxf="1" dxf="1">
    <oc r="HD76">
      <f>SUM(HD58, -HD68)</f>
    </oc>
    <nc r="HD76">
      <f>SUM(HD54, -HD58)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5" sId="1" odxf="1" dxf="1">
    <nc r="HD77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06" sId="1" odxf="1" dxf="1">
    <oc r="HD78">
      <f>SUM(HD67, -HD74,)</f>
    </oc>
    <nc r="HD78">
      <f>SUM(HD52, -HD57)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7" sId="1" odxf="1" dxf="1">
    <nc r="HD7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08" sId="1" odxf="1" dxf="1">
    <oc r="HD80">
      <f>SUM(HD67, -HD73)</f>
    </oc>
    <nc r="HD80">
      <f>SUM(HD53, -HD57)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09" sId="1" odxf="1" dxf="1">
    <nc r="HD8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10" sId="1" odxf="1" dxf="1">
    <oc r="HD82">
      <f>SUM(HD68, -HD74)</f>
    </oc>
    <nc r="HD82">
      <f>SUM(HD51, -HD55)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1" sId="1" odxf="1" dxf="1">
    <nc r="HD83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12" sId="1" odxf="1" dxf="1">
    <oc r="HD84">
      <f>SUM(HD73, -HD80,)</f>
    </oc>
    <nc r="HD84">
      <f>SUM(HD54, -HD57)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3" sId="1" odxf="1" dxf="1">
    <nc r="HD8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14" sId="1" odxf="1" dxf="1">
    <oc r="HD86">
      <f>SUM(HD73, -HD79)</f>
    </oc>
    <nc r="HD86">
      <f>SUM(HD55, -HD58)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15" sId="1" odxf="1" dxf="1">
    <nc r="HD8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16" sId="1" odxf="1" dxf="1">
    <oc r="HD88">
      <f>SUM(HD74, -HD80)</f>
    </oc>
    <nc r="HD88">
      <f>SUM(HD52, -HD56)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7" sId="1" odxf="1" dxf="1">
    <nc r="HD8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18" sId="1" odxf="1" dxf="1">
    <oc r="HD90">
      <f>SUM(HD79, -HD86,)</f>
    </oc>
    <nc r="HD90">
      <f>SUM(HD53, -HD56)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9" sId="1" odxf="1" dxf="1">
    <nc r="HD9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20" sId="1" odxf="1" dxf="1">
    <oc r="HD92">
      <f>SUM(HD79, -HD85)</f>
    </oc>
    <nc r="HD92">
      <f>SUM(HD51, -HD54)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21" sId="1" odxf="1" dxf="1">
    <nc r="HD9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22" sId="1" odxf="1" dxf="1">
    <oc r="HD94">
      <f>SUM(HD80, -HD86)</f>
    </oc>
    <nc r="HD94">
      <f>SUM(HD56, -HD58)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23" sId="1" odxf="1" dxf="1">
    <nc r="HD9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24" sId="1" odxf="1" dxf="1">
    <oc r="HD96">
      <f>SUM(HD85, -HD92,)</f>
    </oc>
    <nc r="HD96">
      <f>SUM(HD55, -HD57)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25" sId="1" odxf="1" dxf="1">
    <nc r="HD9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26" sId="1" odxf="1" dxf="1">
    <oc r="HD98">
      <f>SUM(HD85, -HD91)</f>
    </oc>
    <nc r="HD98">
      <f>SUM(HD52, -HD55)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7" sId="1" odxf="1" dxf="1">
    <nc r="HD9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28" sId="1" odxf="1" dxf="1">
    <oc r="HD100">
      <f>SUM(HD86, -HD92)</f>
    </oc>
    <nc r="HD100">
      <f>SUM(HD53, -HD55)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9" sId="1" odxf="1" dxf="1">
    <nc r="HD10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30" sId="1" odxf="1" dxf="1">
    <oc r="HD102">
      <f>SUM(HD91, -HD98,)</f>
    </oc>
    <nc r="HD102">
      <f>SUM(HD54, -HD56)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1" sId="1" odxf="1" dxf="1">
    <nc r="HD10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32" sId="1" odxf="1" dxf="1">
    <oc r="HD104">
      <f>SUM(HD91, -HD97)</f>
    </oc>
    <nc r="HD104">
      <f>SUM(HD51, -HD53)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3" sId="1" odxf="1" dxf="1">
    <nc r="HD10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34" sId="1" odxf="1" dxf="1">
    <oc r="HD106">
      <f>SUM(HD92, -HD98)</f>
    </oc>
    <nc r="HD106">
      <f>SUM(HD51, -HD52)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35" sId="1" odxf="1" dxf="1">
    <nc r="HD10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36" sId="1" odxf="1" dxf="1">
    <oc r="HD108">
      <f>SUM(HD97, -HD104,)</f>
    </oc>
    <nc r="HD108">
      <f>SUM(HD56, -HD57)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37" sId="1" odxf="1" dxf="1">
    <nc r="HD10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38" sId="1" odxf="1" dxf="1">
    <oc r="HD110">
      <f>SUM(HD97, -HD103)</f>
    </oc>
    <nc r="HD110">
      <f>SUM(HD54, -HD55)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9" sId="1" odxf="1" dxf="1">
    <nc r="HD11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40" sId="1" odxf="1" dxf="1">
    <oc r="HD112">
      <f>SUM(HD98, -HD104)</f>
    </oc>
    <nc r="HD112">
      <f>SUM(HD57, -HD58)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1" sId="1" odxf="1" dxf="1">
    <nc r="HD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2" sId="1" odxf="1" dxf="1">
    <oc r="HD114">
      <f>SUM(HD100, -HD106)</f>
    </oc>
    <nc r="HD114">
      <f>SUM(HD52, -HD54)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3" sId="1" odxf="1" dxf="1">
    <nc r="HD11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44" sId="1" odxf="1" dxf="1">
    <oc r="HD116">
      <f>SUM(HD105, -HD112,)</f>
    </oc>
    <nc r="HD116">
      <f>SUM(HD53, -HD54)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5" sId="1" odxf="1" dxf="1">
    <nc r="HD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46" sId="1" odxf="1" dxf="1">
    <oc r="HD118">
      <f>SUM(HD105, -HD111)</f>
    </oc>
    <nc r="HD118">
      <f>SUM(HD55, -HD56)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7" sId="1" odxf="1" dxf="1">
    <nc r="HD11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HD120" start="0" length="0">
    <dxf>
      <border outline="0">
        <left/>
        <top/>
      </border>
    </dxf>
  </rfmt>
  <rcc rId="348" sId="1">
    <nc r="HD63" t="inlineStr">
      <is>
        <t xml:space="preserve"> </t>
      </is>
    </nc>
  </rcc>
  <rm rId="349" sheetId="1" source="HD53:HQ53" destination="HE61:HR61" sourceSheetId="1"/>
  <rm rId="350" sheetId="1" source="HD52:HQ52" destination="HD53:HQ53" sourceSheetId="1"/>
  <rm rId="351" sheetId="1" source="HE61:HR61" destination="HD52:HQ52" sourceSheetId="1"/>
  <rfmt sheetId="1" sqref="HD119">
    <dxf>
      <fill>
        <patternFill>
          <bgColor rgb="FFC00000"/>
        </patternFill>
      </fill>
    </dxf>
  </rfmt>
  <rcc rId="352" sId="1">
    <oc r="HD120">
      <f>SUM(HD106, -HD112)</f>
    </oc>
    <nc r="HD120">
      <f>SUM(HD52, -HD53)</f>
    </nc>
  </rcc>
  <rm rId="353" sheetId="1" source="HD119:HD120" destination="HD121:HD122" sourceSheetId="1"/>
  <rm rId="354" sheetId="1" source="HD111:HD112" destination="HD119:HD120" sourceSheetId="1"/>
  <rm rId="355" sheetId="1" source="HD117:HD118" destination="HD111:HD112" sourceSheetId="1"/>
  <rm rId="356" sheetId="1" source="HD113:HD114" destination="HD117:HD118" sourceSheetId="1"/>
  <rm rId="357" sheetId="1" source="HD107:HD112" destination="HD109:HD114" sourceSheetId="1"/>
  <rm rId="358" sheetId="1" source="HD97:HD98" destination="HD107:HD108" sourceSheetId="1"/>
  <rm rId="359" sheetId="1" source="HD105:HD106" destination="HD97:HD98" sourceSheetId="1"/>
  <rm rId="360" sheetId="1" source="HD99:HD100" destination="HD105:HD106" sourceSheetId="1"/>
  <rm rId="361" sheetId="1" source="HD103:HD104" destination="HD99:HD100" sourceSheetId="1"/>
  <rm rId="362" sheetId="1" source="HD101:HD102" destination="HD103:HD104" sourceSheetId="1"/>
  <rm rId="363" sheetId="1" source="HD93:HD94" destination="HD101:HD102" sourceSheetId="1"/>
  <rm rId="364" sheetId="1" source="HD97:HD98" destination="HD93:HD94" sourceSheetId="1"/>
  <rm rId="365" sheetId="1" source="HD95:HD96" destination="HD97:HD98" sourceSheetId="1"/>
  <rm rId="366" sheetId="1" source="HD99:HD100" destination="HD95:HD96" sourceSheetId="1"/>
  <rm rId="367" sheetId="1" source="HD93:HD98" destination="HD95:HD100" sourceSheetId="1"/>
  <rm rId="368" sheetId="1" source="HD87:HD88" destination="HD93:HD94" sourceSheetId="1"/>
  <rm rId="369" sheetId="1" source="HD91:HD92" destination="HD87:HD88" sourceSheetId="1"/>
  <rm rId="370" sheetId="1" source="HD89:HD90" destination="HD91:HD92" sourceSheetId="1"/>
  <rm rId="371" sheetId="1" source="HD85:HD86" destination="HD89:HD90" sourceSheetId="1"/>
  <rm rId="372" sheetId="1" source="HD83:HD84" destination="HD85:HD86" sourceSheetId="1"/>
  <rm rId="373" sheetId="1" source="HD75:HD76" destination="HD83:HD84" sourceSheetId="1"/>
  <rm rId="374" sheetId="1" source="HD81:HD82" destination="HD75:HD76" sourceSheetId="1"/>
  <rm rId="375" sheetId="1" source="HD77:HD78" destination="HD81:HD82" sourceSheetId="1"/>
  <rm rId="376" sheetId="1" source="HD75:HD76" destination="HD77:HD78" sourceSheetId="1"/>
  <rm rId="377" sheetId="1" source="HD69:HD70" destination="HD75:HD76" sourceSheetId="1"/>
  <rm rId="378" sheetId="1" source="HD73:HD74" destination="HD69:HD70" sourceSheetId="1"/>
  <rm rId="379" sheetId="1" source="HD75:HD122" destination="HD73:HD120" sourceSheetId="1"/>
  <rcc rId="380" sId="1" odxf="1" dxf="1" numFmtId="14">
    <oc r="HD145" t="inlineStr">
      <is>
        <t xml:space="preserve"> </t>
      </is>
    </oc>
    <nc r="HD145">
      <v>1.5100000000000001E-2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81" sId="1" odxf="1" dxf="1" numFmtId="14">
    <nc r="HD146">
      <v>-9.2999999999999992E-3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82" sId="1" numFmtId="14">
    <nc r="HD136">
      <v>1.5900000000000001E-2</v>
    </nc>
  </rcc>
  <rcc rId="383" sId="1" numFmtId="14">
    <nc r="HD137">
      <v>3.3399999999999999E-2</v>
    </nc>
  </rcc>
  <rcc rId="384" sId="1" numFmtId="14">
    <nc r="HD138">
      <v>8.9999999999999993E-3</v>
    </nc>
  </rcc>
  <rcc rId="385" sId="1" numFmtId="14">
    <nc r="HD139">
      <v>1.1999999999999999E-3</v>
    </nc>
  </rcc>
  <rcc rId="386" sId="1" numFmtId="14">
    <nc r="HD140">
      <v>-1.7299999999999999E-2</v>
    </nc>
  </rcc>
  <rcc rId="387" sId="1" numFmtId="14">
    <nc r="HD141">
      <v>-0.01</v>
    </nc>
  </rcc>
  <rcc rId="388" sId="1" numFmtId="14">
    <nc r="HD142">
      <v>-1.1900000000000001E-2</v>
    </nc>
  </rcc>
  <rcc rId="389" sId="1" numFmtId="14">
    <nc r="HD143">
      <v>-2.0299999999999999E-2</v>
    </nc>
  </rcc>
  <rfmt sheetId="1" sqref="HD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90" sId="1" odxf="1" dxf="1">
    <nc r="HD150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91" sId="1" odxf="1" dxf="1">
    <oc r="HD151">
      <f>SUM(HD136, -HD140)</f>
    </oc>
    <nc r="HD151">
      <f>SUM(HD136, -HD143)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92" sId="1" odxf="1" dxf="1">
    <nc r="HD15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93" sId="1" odxf="1" dxf="1">
    <oc r="HD153">
      <f>SUM(HD136, -HD137,)</f>
    </oc>
    <nc r="HD153">
      <f>SUM(HD137, -HD143)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94" sId="1" odxf="1" dxf="1">
    <nc r="HD15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95" sId="1" odxf="1" dxf="1">
    <oc r="HD155">
      <f>SUM(HD138, -HD140)</f>
    </oc>
    <nc r="HD155">
      <f>SUM(HD138, -HD143)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96" sId="1" odxf="1" dxf="1">
    <nc r="HD156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97" sId="1" odxf="1" dxf="1">
    <oc r="HD157">
      <f>SUM(HD137, -HD153)</f>
    </oc>
    <nc r="HD157">
      <f>SUM(HD136, -HD142)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98" sId="1" odxf="1" dxf="1">
    <nc r="HD158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99" sId="1" odxf="1" dxf="1">
    <oc r="HD159">
      <f>SUM(HD137, -HD152,)</f>
    </oc>
    <nc r="HD159">
      <f>SUM(HD139, -HD143)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00" sId="1" odxf="1" dxf="1">
    <nc r="HD16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01" sId="1" odxf="1" dxf="1">
    <oc r="HD161">
      <f>SUM(HD140, -HD153)</f>
    </oc>
    <nc r="HD161">
      <f>SUM(HD136, -HD141)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2" sId="1" odxf="1" dxf="1">
    <nc r="HD16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03" sId="1" odxf="1" dxf="1">
    <oc r="HD163">
      <f>SUM(HD152, -HD159)</f>
    </oc>
    <nc r="HD163">
      <f>SUM(HD136, -HD140)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4" sId="1" odxf="1" dxf="1">
    <nc r="HD16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05" sId="1" odxf="1" dxf="1">
    <oc r="HD165">
      <f>SUM(HD152, -HD158,)</f>
    </oc>
    <nc r="HD165">
      <f>SUM(HD137, -HD142)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6" sId="1" odxf="1" dxf="1">
    <nc r="HD166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07" sId="1" odxf="1" dxf="1">
    <oc r="HD167">
      <f>SUM(HD153, -HD159)</f>
    </oc>
    <nc r="HD167">
      <f>SUM(HD138, -HD142)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08" sId="1" odxf="1" dxf="1">
    <nc r="HD16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09" sId="1" odxf="1" dxf="1">
    <oc r="HD169">
      <f>SUM(HD158, -HD165)</f>
    </oc>
    <nc r="HD169">
      <f>SUM(HD137, -HD141)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10" sId="1" odxf="1" dxf="1">
    <nc r="HD170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11" sId="1" odxf="1" dxf="1">
    <oc r="HD171">
      <f>SUM(HD158, -HD164,)</f>
    </oc>
    <nc r="HD171">
      <f>SUM(HD137, -HD140)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12" sId="1" odxf="1" dxf="1">
    <nc r="HD17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13" sId="1" odxf="1" dxf="1">
    <oc r="HD173">
      <f>SUM(HD159, -HD165)</f>
    </oc>
    <nc r="HD173">
      <f>SUM(HD138, -HD141)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14" sId="1" odxf="1" dxf="1">
    <nc r="HD174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15" sId="1" odxf="1" dxf="1">
    <oc r="HD175">
      <f>SUM(HD164, -HD171)</f>
    </oc>
    <nc r="HD175">
      <f>SUM(HD138, -HD140)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16" sId="1" odxf="1" dxf="1">
    <nc r="HD176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17" sId="1" odxf="1" dxf="1">
    <oc r="HD177">
      <f>SUM(HD164, -HD170,)</f>
    </oc>
    <nc r="HD177">
      <f>SUM(HD140, -HD143)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18" sId="1" odxf="1" dxf="1">
    <nc r="HD17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19" sId="1" odxf="1" dxf="1">
    <oc r="HD179">
      <f>SUM(HD165, -HD171)</f>
    </oc>
    <nc r="HD179">
      <f>SUM(HD141, -HD143)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20" sId="1" odxf="1" dxf="1">
    <nc r="HD18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21" sId="1" odxf="1" dxf="1">
    <oc r="HD181">
      <f>SUM(HD170, -HD177)</f>
    </oc>
    <nc r="HD181">
      <f>SUM(HD136, -HD139)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22" sId="1" odxf="1" dxf="1">
    <nc r="HD182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23" sId="1" odxf="1" dxf="1">
    <oc r="HD183">
      <f>SUM(HD170, -HD176,)</f>
    </oc>
    <nc r="HD183">
      <f>SUM(HD139, -HD142)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24" sId="1" odxf="1" dxf="1">
    <nc r="HD18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425" sId="1" odxf="1" dxf="1">
    <oc r="HD185">
      <f>SUM(HD171, -HD177)</f>
    </oc>
    <nc r="HD185">
      <f>SUM(HD142, -HD143)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26" sId="1" odxf="1" dxf="1">
    <nc r="HD18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27" sId="1" odxf="1" dxf="1">
    <oc r="HD187">
      <f>SUM(HD176, -HD183)</f>
    </oc>
    <nc r="HD187">
      <f>SUM(HD139, -HD141)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28" sId="1" odxf="1" dxf="1">
    <nc r="HD188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29" sId="1" odxf="1" dxf="1">
    <oc r="HD189">
      <f>SUM(HD176, -HD182,)</f>
    </oc>
    <nc r="HD189">
      <f>SUM(HD139, -HD140)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0" sId="1" odxf="1" dxf="1">
    <nc r="HD19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31" sId="1" odxf="1" dxf="1">
    <oc r="HD191">
      <f>SUM(HD177, -HD183)</f>
    </oc>
    <nc r="HD191">
      <f>SUM(HD137, -HD139)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2" sId="1" odxf="1" dxf="1">
    <nc r="HD19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33" sId="1" odxf="1" dxf="1">
    <oc r="HD193">
      <f>SUM(HD182, -HD189)</f>
    </oc>
    <nc r="HD193">
      <f>SUM(HD138, -HD139)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4" sId="1" odxf="1" dxf="1">
    <nc r="HD194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35" sId="1" odxf="1" dxf="1">
    <oc r="HD195">
      <f>SUM(HD182, -HD188,)</f>
    </oc>
    <nc r="HD195">
      <f>SUM(HD136, -HD138)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6" sId="1" odxf="1" dxf="1">
    <nc r="HD196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HD183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437" sId="1" odxf="1" dxf="1">
    <nc r="HD198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HD201" start="0" length="0">
    <dxf>
      <border outline="0">
        <left/>
        <top/>
      </border>
    </dxf>
  </rfmt>
  <rcc rId="438" sId="1" odxf="1" dxf="1">
    <nc r="HD20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39" sId="1" odxf="1" dxf="1">
    <oc r="HD201">
      <f>SUM(HD190, -HD197)</f>
    </oc>
    <nc r="HD201">
      <f>SUM(HD141, -HD142)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40" sId="1" odxf="1" dxf="1">
    <nc r="HD20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441" sId="1" odxf="1" dxf="1">
    <oc r="HD203">
      <f>SUM(HD190, -HD196,)</f>
    </oc>
    <nc r="HD203">
      <f>SUM(HD137, -HD138)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42" sId="1" odxf="1" dxf="1">
    <nc r="HD204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HD197" start="0" length="0">
    <dxf>
      <border outline="0">
        <left/>
        <top/>
      </border>
    </dxf>
  </rfmt>
  <rm rId="443" sheetId="1" source="HD137:HQ137" destination="HE146:HR146" sourceSheetId="1"/>
  <rm rId="444" sheetId="1" source="HD138:HQ139" destination="HD137:HQ138" sourceSheetId="1"/>
  <rm rId="445" sheetId="1" source="HD141:HQ141" destination="HD139:HQ139" sourceSheetId="1"/>
  <rm rId="446" sheetId="1" source="HD140:HQ140" destination="HD141:HQ141" sourceSheetId="1"/>
  <rm rId="447" sheetId="1" source="HD142:HQ142" destination="HD140:HQ140" sourceSheetId="1"/>
  <rm rId="448" sheetId="1" source="HD136:HQ141" destination="HD137:HQ142" sourceSheetId="1"/>
  <rm rId="449" sheetId="1" source="HE146:HR146" destination="HD136:HQ136" sourceSheetId="1"/>
  <rfmt sheetId="1" sqref="HD196">
    <dxf>
      <fill>
        <patternFill>
          <bgColor theme="4" tint="-0.249977111117893"/>
        </patternFill>
      </fill>
    </dxf>
  </rfmt>
  <rcc rId="450" sId="1">
    <oc r="HD197">
      <f>SUM(HD183, -HD189)</f>
    </oc>
    <nc r="HD197">
      <f>SUM(HD136, -HD137)</f>
    </nc>
  </rcc>
  <rfmt sheetId="1" sqref="HD198">
    <dxf>
      <fill>
        <patternFill>
          <bgColor theme="5" tint="0.39997558519241921"/>
        </patternFill>
      </fill>
    </dxf>
  </rfmt>
  <rcc rId="451" sId="1">
    <oc r="HD199">
      <f>SUM(HD185, -HD191)</f>
    </oc>
    <nc r="HD199">
      <f>SUM(HD141, -HD142)</f>
    </nc>
  </rcc>
  <rfmt sheetId="1" sqref="HD204">
    <dxf>
      <fill>
        <patternFill>
          <bgColor theme="2"/>
        </patternFill>
      </fill>
    </dxf>
  </rfmt>
  <rcc rId="452" sId="1">
    <oc r="HD205">
      <f>SUM(HD191, -HD197)</f>
    </oc>
    <nc r="HD205">
      <f>SUM(HD140, -HD142)</f>
    </nc>
  </rcc>
  <rm rId="453" sheetId="1" source="HD198:HD201" destination="HD206:HD209" sourceSheetId="1"/>
  <rm rId="454" sheetId="1" source="HD202:HD203" destination="HD198:HD199" sourceSheetId="1"/>
  <rm rId="455" sheetId="1" source="HD204:HD205" destination="HD202:HD203" sourceSheetId="1"/>
  <rm rId="456" sheetId="1" source="HD194:HD195" destination="HD204:HD205" sourceSheetId="1"/>
  <rm rId="457" sheetId="1" source="HD192:HD193" destination="HD200:HD201" sourceSheetId="1"/>
  <rm rId="458" sheetId="1" source="HD198:HD199" destination="HD192:HD193" sourceSheetId="1"/>
  <rm rId="459" sheetId="1" source="HD196" destination="HD194" sourceSheetId="1"/>
  <rm rId="460" sheetId="1" source="HD194" destination="HD196" sourceSheetId="1"/>
  <rm rId="461" sheetId="1" source="HD196:HD197" destination="HD194:HD195" sourceSheetId="1"/>
  <rm rId="462" sheetId="1" source="HD184:HD185" destination="HD198:HD199" sourceSheetId="1"/>
  <rm rId="463" sheetId="1" source="HD198:HD207" destination="HD196:HD205" sourceSheetId="1"/>
  <rm rId="464" sheetId="1" source="HD176:HD177" destination="HD206:HD207" sourceSheetId="1"/>
  <rm rId="465" sheetId="1" source="HD188:HD189" destination="HD184:HD185" sourceSheetId="1"/>
  <rm rId="466" sheetId="1" source="HD178:HD179" destination="HD188:HD189" sourceSheetId="1"/>
  <rm rId="467" sheetId="1" source="HD190:HD191" destination="HD176:HD177" sourceSheetId="1"/>
  <rm rId="468" sheetId="1" source="HD192:HD193" destination="HD178:HD179" sourceSheetId="1"/>
  <rm rId="469" sheetId="1" source="HD194:HD195" destination="HD190:HD191" sourceSheetId="1"/>
  <rm rId="470" sheetId="1" source="HD186:HD189" destination="HD192:HD195" sourceSheetId="1"/>
  <rm rId="471" sheetId="1" source="HD190:HD191" destination="HD186:HD187" sourceSheetId="1"/>
  <rm rId="472" sheetId="1" source="HD182:HD183" destination="HD190:HD191" sourceSheetId="1"/>
  <rm rId="473" sheetId="1" source="HD184:HD187" destination="HD186:HD189" sourceSheetId="1"/>
  <rm rId="474" sheetId="1" source="HD172:HD173" destination="HD184:HD185" sourceSheetId="1"/>
  <rm rId="475" sheetId="1" source="HD184:HD189" destination="HD182:HD187" sourceSheetId="1"/>
  <rm rId="476" sheetId="1" source="HD180:HD181" destination="HD188:HD189" sourceSheetId="1"/>
  <rm rId="477" sheetId="1" source="HD166:HD167" destination="HD180:HD181" sourceSheetId="1"/>
  <rm rId="478" sheetId="1" source="HD176:HD177" destination="HD172:HD173" sourceSheetId="1"/>
  <rm rId="479" sheetId="1" source="HD158:HD159" destination="HD176:HD177" sourceSheetId="1"/>
  <rm rId="480" sheetId="1" source="HD150:HD151" destination="HD158:HD159" sourceSheetId="1"/>
  <rm rId="481" sheetId="1" source="HD152:HD153" destination="HD150:HD151" sourceSheetId="1"/>
  <rm rId="482" sheetId="1" source="HD170:HD171" destination="HD152:HD153" sourceSheetId="1"/>
  <rm rId="483" sheetId="1" source="HD154:HD155" destination="HD166:HD167" sourceSheetId="1"/>
  <rm rId="484" sheetId="1" source="HD164:HD165" destination="HD154:HD155" sourceSheetId="1"/>
  <rm rId="485" sheetId="1" source="HD156:HD157" destination="HD164:HD165" sourceSheetId="1"/>
  <rm rId="486" sheetId="1" source="HD168:HD169" destination="HD156:HD157" sourceSheetId="1"/>
  <rm rId="487" sheetId="1" source="HD160:HD161" destination="HD170:HD171" sourceSheetId="1"/>
  <rm rId="488" sheetId="1" source="HD162:HD163" destination="HD160:HD161" sourceSheetId="1"/>
  <rm rId="489" sheetId="1" source="HD172:HD173" destination="HD162:HD163" sourceSheetId="1"/>
  <rm rId="490" sheetId="1" source="HD164:HD165" destination="HD168:HD169" sourceSheetId="1"/>
  <rm rId="491" sheetId="1" source="HD166:HD169" destination="HD164:HD167" sourceSheetId="1"/>
  <rm rId="492" sheetId="1" source="HD174:HD175" destination="HD168:HD169" sourceSheetId="1"/>
  <rm rId="493" sheetId="1" source="HD178:HD179" destination="HD172:HD173" sourceSheetId="1"/>
  <rm rId="494" sheetId="1" source="HD176:HD177" destination="HD178:HD179" sourceSheetId="1"/>
  <rm rId="495" sheetId="1" source="HD178:HD209" destination="HD174:HD205" sourceSheetId="1"/>
  <rcc rId="496" sId="1">
    <nc r="HD149">
      <v>145.53</v>
    </nc>
  </rcc>
  <rcc rId="497" sId="1">
    <nc r="HD64">
      <v>145.53</v>
    </nc>
  </rcc>
  <rcc rId="498" sId="1">
    <nc r="HD2">
      <v>1.1233</v>
    </nc>
  </rcc>
  <rcc rId="499" sId="1">
    <nc r="HD3">
      <v>1.3117000000000001</v>
    </nc>
  </rcc>
  <rcc rId="500" sId="1">
    <nc r="HD4">
      <v>0.99490000000000001</v>
    </nc>
  </rcc>
  <rcc rId="501" sId="1">
    <nc r="HD2">
      <v>1.1228</v>
    </nc>
  </rcc>
  <rcc rId="502" sId="1">
    <nc r="HD3">
      <v>1.3028999999999999</v>
    </nc>
  </rcc>
  <rcc rId="503" sId="1">
    <nc r="HD4">
      <v>0.99399999999999999</v>
    </nc>
  </rcc>
  <rcc rId="504" sId="1">
    <nc r="HD5">
      <v>111.02</v>
    </nc>
  </rcc>
  <rcc rId="505" sId="1">
    <nc r="HD6">
      <v>0.71250000000000002</v>
    </nc>
  </rcc>
  <rcc rId="506" sId="1">
    <nc r="HD7">
      <v>0.6825</v>
    </nc>
  </rcc>
  <rcc rId="507" sId="1">
    <nc r="HD8">
      <v>1.3342000000000001</v>
    </nc>
  </rcc>
  <rcc rId="508" sId="1">
    <nc r="HD10">
      <v>0.86119999999999997</v>
    </nc>
  </rcc>
  <rcc rId="509" sId="1">
    <nc r="HD11">
      <v>1.1168</v>
    </nc>
  </rcc>
  <rcc rId="510" sId="1">
    <nc r="HD12">
      <v>124.67</v>
    </nc>
  </rcc>
  <rcc rId="511" sId="1">
    <nc r="HD13">
      <v>1.5744</v>
    </nc>
  </rcc>
  <rcc rId="512" sId="1">
    <nc r="HD14">
      <v>1.6434</v>
    </nc>
  </rcc>
  <rcc rId="513" sId="1">
    <nc r="HD15">
      <v>1.4976</v>
    </nc>
  </rcc>
  <rcc rId="514" sId="1">
    <nc r="HD17">
      <v>1.2961</v>
    </nc>
  </rcc>
  <rcc rId="515" sId="1">
    <nc r="HD18">
      <v>144.66</v>
    </nc>
  </rcc>
  <rcc rId="516" sId="1">
    <nc r="HD19">
      <v>1.8280000000000001</v>
    </nc>
  </rcc>
  <rcc rId="517" sId="1">
    <nc r="HD20">
      <v>1.9078999999999999</v>
    </nc>
  </rcc>
  <rcc rId="518" sId="1">
    <nc r="HD21">
      <v>1.7385999999999999</v>
    </nc>
  </rcc>
  <rcc rId="519" sId="1">
    <nc r="HD23">
      <v>111.53</v>
    </nc>
  </rcc>
  <rcc rId="520" sId="1">
    <nc r="HD24">
      <v>0.70840000000000003</v>
    </nc>
  </rcc>
  <rcc rId="521" sId="1">
    <nc r="HD25">
      <v>0.67859999999999998</v>
    </nc>
  </rcc>
  <rcc rId="522" sId="1">
    <nc r="HD26">
      <v>0.74509999999999998</v>
    </nc>
  </rcc>
  <rcc rId="523" sId="1">
    <nc r="HD28">
      <v>79.09</v>
    </nc>
  </rcc>
  <rcc rId="524" sId="1">
    <nc r="HD29">
      <v>1.0431999999999999</v>
    </nc>
  </rcc>
  <rcc rId="525" sId="1">
    <nc r="HD30">
      <v>0.95050000000000001</v>
    </nc>
  </rcc>
  <rcc rId="526" sId="1">
    <nc r="HD32">
      <v>0.91049999999999998</v>
    </nc>
  </rcc>
  <rcc rId="527" sId="1">
    <nc r="HD33">
      <v>83.18</v>
    </nc>
  </rcc>
  <rcc rId="528" sId="1">
    <nc r="HD35">
      <v>83.18</v>
    </nc>
  </rcc>
  <rcc rId="529" sId="1">
    <nc r="HD33">
      <v>0.91049999999999998</v>
    </nc>
  </rcc>
  <rcc rId="530" sId="1">
    <nc r="HD32">
      <v>75.77</v>
    </nc>
  </rcc>
  <rfmt sheetId="1" sqref="GY1" start="0" length="0">
    <dxf>
      <font>
        <b/>
        <sz val="11"/>
        <color theme="1"/>
        <name val="Calibri"/>
        <family val="2"/>
        <scheme val="minor"/>
      </font>
      <fill>
        <patternFill patternType="solid">
          <bgColor theme="9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531" sId="1" odxf="1" dxf="1">
    <nc r="GZ1" t="inlineStr">
      <is>
        <t xml:space="preserve">JAN 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fill>
        <patternFill patternType="solid">
          <bgColor theme="9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32" sId="1" odxf="1" dxf="1">
    <nc r="HA1" t="inlineStr">
      <is>
        <t xml:space="preserve">FEB 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fill>
        <patternFill patternType="solid">
          <bgColor theme="9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33" sId="1">
    <nc r="GY2" t="inlineStr">
      <is>
        <t xml:space="preserve"> </t>
      </is>
    </nc>
  </rcc>
  <rcc rId="534" sId="1" odxf="1" dxf="1">
    <nc r="GZ2">
      <v>1.1463000000000001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35" sId="1" odxf="1" dxf="1">
    <nc r="HA2">
      <v>1.14428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36" sId="1">
    <nc r="GY3" t="inlineStr">
      <is>
        <t xml:space="preserve"> </t>
      </is>
    </nc>
  </rcc>
  <rcc rId="537" sId="1" odxf="1" dxf="1">
    <nc r="GZ3">
      <v>1.2757000000000001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38" sId="1" odxf="1" dxf="1">
    <nc r="HA3">
      <v>1.3101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39" sId="1" odxf="1" dxf="1">
    <nc r="GZ4">
      <v>0.98160000000000003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40" sId="1" odxf="1" dxf="1">
    <nc r="HA4">
      <v>0.99428000000000005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41" sId="1" odxf="1" dxf="1">
    <nc r="GZ5">
      <v>109.613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42" sId="1" odxf="1" dxf="1">
    <nc r="HA5">
      <v>108.76900000000001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43" sId="1" odxf="1" dxf="1">
    <nc r="GZ6">
      <v>0.70489999999999997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44" sId="1" odxf="1" dxf="1">
    <nc r="HA6">
      <v>0.72548000000000001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45" sId="1" odxf="1" dxf="1">
    <nc r="GZ7">
      <v>0.67154999999999998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46" sId="1" odxf="1" dxf="1">
    <nc r="HA7">
      <v>0.69093000000000004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47" sId="1" odxf="1" dxf="1">
    <nc r="GZ8">
      <v>1.3637999999999999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48" sId="1" odxf="1" dxf="1">
    <nc r="HA8">
      <v>1.31351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GZ9" start="0" length="0">
    <dxf>
      <fill>
        <patternFill patternType="solid">
          <bgColor theme="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A9" start="0" length="0">
    <dxf>
      <fill>
        <patternFill patternType="solid">
          <bgColor theme="2"/>
        </patternFill>
      </fill>
      <border outline="0">
        <top style="medium">
          <color indexed="64"/>
        </top>
        <bottom style="medium">
          <color indexed="64"/>
        </bottom>
      </border>
    </dxf>
  </rfmt>
  <rcc rId="549" sId="1" odxf="1" dxf="1">
    <nc r="GZ10">
      <v>0.89770000000000005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50" sId="1" odxf="1" dxf="1">
    <nc r="HA10">
      <v>0.87333000000000005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51" sId="1" odxf="1" dxf="1">
    <nc r="GZ11">
      <v>1.1255999999999999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52" sId="1" odxf="1" dxf="1">
    <nc r="HA11">
      <v>1.1378200000000001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53" sId="1" odxf="1" dxf="1">
    <nc r="GZ12">
      <v>125.81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54" sId="1" odxf="1" dxf="1">
    <nc r="HA12">
      <v>124.464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55" sId="1" odxf="1" dxf="1">
    <nc r="GZ13">
      <v>1.6263000000000001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56" sId="1" odxf="1" dxf="1">
    <nc r="HA13">
      <v>1.5771999999999999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57" sId="1" odxf="1" dxf="1">
    <nc r="GZ14">
      <v>1.7045999999999999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58" sId="1" odxf="1" dxf="1">
    <nc r="HA14">
      <v>1.6559999999999999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59" sId="1" odxf="1" dxf="1">
    <nc r="GZ15">
      <v>1.5636000000000001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60" sId="1" odxf="1" dxf="1">
    <nc r="HA15">
      <v>1.50302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GZ16" start="0" length="0">
    <dxf>
      <fill>
        <patternFill patternType="solid">
          <bgColor rgb="FFFFFF00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A16" start="0" length="0">
    <dxf>
      <fill>
        <patternFill patternType="solid">
          <bgColor rgb="FFFFFF00"/>
        </patternFill>
      </fill>
      <border outline="0">
        <top style="medium">
          <color indexed="64"/>
        </top>
        <bottom style="medium">
          <color indexed="64"/>
        </bottom>
      </border>
    </dxf>
  </rfmt>
  <rcc rId="561" sId="1" odxf="1" dxf="1">
    <nc r="GZ17">
      <v>1.2522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62" sId="1" odxf="1" dxf="1">
    <nc r="HA17">
      <v>1.3025899999999999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63" sId="1" odxf="1" dxf="1">
    <nc r="GZ18">
      <v>139.83000000000001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64" sId="1" odxf="1" dxf="1">
    <nc r="HA18">
      <v>142.5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65" sId="1" odxf="1" dxf="1">
    <nc r="GZ19">
      <v>1.8096000000000001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66" sId="1" odxf="1" dxf="1">
    <nc r="HA19">
      <v>1.8057000000000001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67" sId="1" odxf="1" dxf="1">
    <nc r="GZ20">
      <v>1.8977999999999999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68" sId="1" odxf="1" dxf="1">
    <nc r="HA20">
      <v>1.8957599999999999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69" sId="1" odxf="1" dxf="1">
    <nc r="GZ21">
      <v>1.7393000000000001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70" sId="1" odxf="1" dxf="1">
    <nc r="HA21">
      <v>1.7208300000000001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GZ22" start="0" length="0">
    <dxf>
      <fill>
        <patternFill patternType="solid">
          <bgColor theme="4" tint="-0.249977111117893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A22" start="0" length="0">
    <dxf>
      <fill>
        <patternFill patternType="solid">
          <bgColor theme="4" tint="-0.249977111117893"/>
        </patternFill>
      </fill>
      <border outline="0">
        <top style="medium">
          <color indexed="64"/>
        </top>
        <bottom style="medium">
          <color indexed="64"/>
        </bottom>
      </border>
    </dxf>
  </rfmt>
  <rcc rId="571" sId="1" odxf="1" dxf="1">
    <nc r="GZ23">
      <v>111.69199999999999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72" sId="1" odxf="1" dxf="1">
    <nc r="HA23">
      <v>109.377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73" sId="1" odxf="1" dxf="1">
    <nc r="GZ24">
      <v>0.6915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74" sId="1" odxf="1" dxf="1">
    <nc r="HA24">
      <v>0.72140000000000004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75" sId="1" odxf="1" dxf="1">
    <nc r="GZ25">
      <v>0.6593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76" sId="1" odxf="1" dxf="1">
    <nc r="HA25">
      <v>0.68689999999999996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77" sId="1" odxf="1" dxf="1">
    <nc r="GZ26">
      <v>0.71919999999999995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78" sId="1" odxf="1" dxf="1">
    <nc r="HA26">
      <v>0.75690000000000002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79" sId="1" odxf="1" dxf="1">
    <nc r="GZ27" t="inlineStr">
      <is>
        <t xml:space="preserve"> 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5" tint="0.39997558519241921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80" sId="1" odxf="1" dxf="1">
    <nc r="HA27" t="inlineStr">
      <is>
        <t xml:space="preserve"> </t>
      </is>
    </nc>
    <odxf>
      <fill>
        <patternFill patternType="none">
          <bgColor indexed="65"/>
        </patternFill>
      </fill>
      <border outline="0">
        <top/>
        <bottom/>
      </border>
    </odxf>
    <ndxf>
      <fill>
        <patternFill patternType="solid">
          <bgColor theme="5" tint="0.39997558519241921"/>
        </patternFill>
      </fill>
      <border outline="0">
        <top style="medium">
          <color indexed="64"/>
        </top>
        <bottom style="medium">
          <color indexed="64"/>
        </bottom>
      </border>
    </ndxf>
  </rcc>
  <rcc rId="581" sId="1" odxf="1" dxf="1">
    <nc r="GZ28">
      <v>77.016999999999996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82" sId="1" odxf="1" dxf="1">
    <nc r="HA28">
      <v>78.909000000000006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83" sId="1" odxf="1" dxf="1">
    <nc r="GZ29">
      <v>1.0446200000000001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84" sId="1" odxf="1" dxf="1">
    <nc r="HA29">
      <v>1.0498700000000001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85" sId="1" odxf="1" dxf="1">
    <nc r="GZ30">
      <v>0.96079999999999999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86" sId="1" odxf="1" dxf="1">
    <nc r="HA30">
      <v>0.95298000000000005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GZ31" start="0" length="0">
    <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A31" start="0" length="0">
    <dxf>
      <fill>
        <patternFill patternType="solid">
          <bgColor rgb="FFFF0000"/>
        </patternFill>
      </fill>
      <border outline="0">
        <top style="medium">
          <color indexed="64"/>
        </top>
        <bottom style="medium">
          <color indexed="64"/>
        </bottom>
      </border>
    </dxf>
  </rfmt>
  <rcc rId="587" sId="1" odxf="1" dxf="1">
    <nc r="GZ32">
      <v>73.501000000000005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88" sId="1" odxf="1" dxf="1">
    <nc r="HA32">
      <v>75.144999999999996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89" sId="1" odxf="1" dxf="1">
    <nc r="GZ33">
      <v>0.91610000000000003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90" sId="1" odxf="1" dxf="1">
    <nc r="HA33">
      <v>0.90749999999999997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GZ34" start="0" length="0">
    <dxf>
      <fill>
        <patternFill patternType="solid">
          <bgColor rgb="FFC00000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A34" start="0" length="0">
    <dxf>
      <fill>
        <patternFill patternType="solid">
          <bgColor rgb="FFC00000"/>
        </patternFill>
      </fill>
      <border outline="0">
        <top style="medium">
          <color indexed="64"/>
        </top>
        <bottom style="medium">
          <color indexed="64"/>
        </bottom>
      </border>
    </dxf>
  </rfmt>
  <rcc rId="591" sId="1" odxf="1" dxf="1">
    <nc r="GZ35">
      <v>80.188999999999993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92" sId="1" odxf="1" dxf="1">
    <nc r="HA35">
      <v>82.796999999999997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93" sId="1">
    <nc r="GX1" t="inlineStr">
      <is>
        <t xml:space="preserve"> </t>
      </is>
    </nc>
  </rcc>
  <rcc rId="594" sId="1">
    <nc r="GY1" t="inlineStr">
      <is>
        <t>STARTS</t>
      </is>
    </nc>
  </rcc>
  <rfmt sheetId="1" sqref="HB1" start="0" length="0">
    <dxf>
      <font>
        <b/>
        <sz val="11"/>
        <color theme="1"/>
        <name val="Calibri"/>
        <family val="2"/>
        <scheme val="minor"/>
      </font>
      <fill>
        <patternFill patternType="solid">
          <bgColor theme="9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595" sId="1" odxf="1" dxf="1">
    <nc r="HB2">
      <v>1.137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96" sId="1" odxf="1" dxf="1">
    <nc r="HB3">
      <v>1.3262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97" sId="1" odxf="1" dxf="1">
    <nc r="HB4">
      <v>0.99790000000000001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98" sId="1" odxf="1" dxf="1">
    <nc r="HB5">
      <v>111.372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99" sId="1" odxf="1" dxf="1">
    <nc r="HB6">
      <v>0.70920000000000005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00" sId="1" odxf="1" dxf="1">
    <nc r="HB7">
      <v>0.68071000000000004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01" sId="1" odxf="1" dxf="1">
    <nc r="HB8">
      <v>1.3168599999999999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HB9" start="0" length="0">
    <dxf>
      <fill>
        <patternFill patternType="solid">
          <bgColor theme="2"/>
        </patternFill>
      </fill>
      <border outline="0">
        <top style="medium">
          <color indexed="64"/>
        </top>
        <bottom style="medium">
          <color indexed="64"/>
        </bottom>
      </border>
    </dxf>
  </rfmt>
  <rcc rId="602" sId="1" odxf="1" dxf="1">
    <nc r="HB10">
      <v>0.85709999999999997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03" sId="1" odxf="1" dxf="1">
    <nc r="HB11">
      <v>1.1345799999999999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04" sId="1" odxf="1" dxf="1">
    <nc r="HB12">
      <v>126.628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05" sId="1" odxf="1" dxf="1">
    <nc r="HB13">
      <v>1.60215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06" sId="1" odxf="1" dxf="1">
    <nc r="HB14">
      <v>1.6697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07" sId="1" odxf="1" dxf="1">
    <nc r="HB15">
      <v>1.4972399999999999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HB16" start="0" length="0">
    <dxf>
      <fill>
        <patternFill patternType="solid">
          <bgColor rgb="FFFFFF00"/>
        </patternFill>
      </fill>
      <border outline="0">
        <top style="medium">
          <color indexed="64"/>
        </top>
        <bottom style="medium">
          <color indexed="64"/>
        </bottom>
      </border>
    </dxf>
  </rfmt>
  <rcc rId="608" sId="1" odxf="1" dxf="1">
    <nc r="HB17">
      <v>1.3233999999999999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09" sId="1" odxf="1" dxf="1">
    <nc r="HB18">
      <v>147.697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0" sId="1" odxf="1" dxf="1">
    <nc r="HB19">
      <v>1.86887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1" sId="1" odxf="1" dxf="1">
    <nc r="HB20">
      <v>1.94747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2" sId="1" odxf="1" dxf="1">
    <nc r="HB21">
      <v>1.7461800000000001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HB22" start="0" length="0">
    <dxf>
      <fill>
        <patternFill patternType="solid">
          <bgColor theme="4" tint="-0.249977111117893"/>
        </patternFill>
      </fill>
      <border outline="0">
        <top style="medium">
          <color indexed="64"/>
        </top>
        <bottom style="medium">
          <color indexed="64"/>
        </bottom>
      </border>
    </dxf>
  </rfmt>
  <rcc rId="613" sId="1" odxf="1" dxf="1">
    <nc r="HB23">
      <v>111.7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4" sId="1" odxf="1" dxf="1">
    <nc r="HB24">
      <v>0.70789999999999997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5" sId="1" odxf="1" dxf="1">
    <nc r="HB25">
      <v>0.67989999999999995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6" sId="1" odxf="1" dxf="1">
    <nc r="HB26">
      <v>0.75739999999999996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7" sId="1" odxf="1" dxf="1">
    <nc r="HB27" t="inlineStr">
      <is>
        <t xml:space="preserve"> </t>
      </is>
    </nc>
    <odxf>
      <fill>
        <patternFill patternType="none">
          <bgColor indexed="65"/>
        </patternFill>
      </fill>
      <border outline="0">
        <top/>
        <bottom/>
      </border>
    </odxf>
    <ndxf>
      <fill>
        <patternFill patternType="solid">
          <bgColor theme="5" tint="0.39997558519241921"/>
        </patternFill>
      </fill>
      <border outline="0">
        <top style="medium">
          <color indexed="64"/>
        </top>
        <bottom style="medium">
          <color indexed="64"/>
        </bottom>
      </border>
    </ndxf>
  </rcc>
  <rcc rId="618" sId="1" odxf="1" dxf="1">
    <nc r="HB28">
      <v>78.972999999999999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9" sId="1" odxf="1" dxf="1">
    <nc r="HB29">
      <v>1.04128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20" sId="1" odxf="1" dxf="1">
    <nc r="HB30">
      <v>0.93379000000000001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HB31" start="0" length="0">
    <dxf>
      <fill>
        <patternFill patternType="solid">
          <bgColor rgb="FFFF0000"/>
        </patternFill>
      </fill>
      <border outline="0">
        <top style="medium">
          <color indexed="64"/>
        </top>
        <bottom style="medium">
          <color indexed="64"/>
        </bottom>
      </border>
    </dxf>
  </rfmt>
  <rcc rId="621" sId="1" odxf="1" dxf="1">
    <nc r="HB32">
      <v>75.811000000000007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22" sId="1" odxf="1" dxf="1">
    <nc r="HB33">
      <v>0.8962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HB34" start="0" length="0">
    <dxf>
      <fill>
        <patternFill patternType="solid">
          <bgColor rgb="FFC00000"/>
        </patternFill>
      </fill>
      <border outline="0">
        <top style="medium">
          <color indexed="64"/>
        </top>
        <bottom style="medium">
          <color indexed="64"/>
        </bottom>
      </border>
    </dxf>
  </rfmt>
  <rcc rId="623" sId="1" odxf="1" dxf="1">
    <nc r="HB35">
      <v>84.546999999999997</v>
    </nc>
    <odxf>
      <font>
        <b val="0"/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24" sId="1">
    <nc r="HB1" t="inlineStr">
      <is>
        <t>MAR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GX1" zoomScale="115" zoomScaleNormal="115" workbookViewId="0">
      <selection activeCell="HB2" sqref="HB2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GY1" s="282" t="s">
        <v>109</v>
      </c>
      <c r="GZ1" s="282" t="s">
        <v>95</v>
      </c>
      <c r="HA1" s="282" t="s">
        <v>96</v>
      </c>
      <c r="HB1" s="282" t="s">
        <v>104</v>
      </c>
      <c r="HC1" s="1" t="s">
        <v>88</v>
      </c>
      <c r="HD1" s="282" t="s">
        <v>103</v>
      </c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GY2" t="s">
        <v>62</v>
      </c>
      <c r="GZ2" s="55">
        <v>1.1463000000000001</v>
      </c>
      <c r="HA2" s="55">
        <v>1.14428</v>
      </c>
      <c r="HB2" s="55">
        <v>1.137</v>
      </c>
      <c r="HC2" s="4" t="s">
        <v>36</v>
      </c>
      <c r="HD2" s="55">
        <v>1.1228</v>
      </c>
      <c r="HE2" s="471">
        <v>1.1999999999999999E-3</v>
      </c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1.1999999999999999E-3</v>
      </c>
      <c r="IK2" s="7">
        <f t="shared" ref="IK2:IK37" si="10">AVERAGE(HE2:II2)</f>
        <v>1.1999999999999999E-3</v>
      </c>
      <c r="IL2" s="7">
        <f t="shared" ref="IL2:IL37" si="11">MAX(HE2:II2)</f>
        <v>1.1999999999999999E-3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GY3" t="s">
        <v>62</v>
      </c>
      <c r="GZ3" s="55">
        <v>1.2757000000000001</v>
      </c>
      <c r="HA3" s="55">
        <v>1.3101</v>
      </c>
      <c r="HB3" s="55">
        <v>1.3262</v>
      </c>
      <c r="HC3" s="4" t="s">
        <v>37</v>
      </c>
      <c r="HD3" s="55">
        <v>1.3028999999999999</v>
      </c>
      <c r="HE3" s="471">
        <v>5.4000000000000003E-3</v>
      </c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5.4000000000000003E-3</v>
      </c>
      <c r="IK3" s="7">
        <f t="shared" si="10"/>
        <v>5.4000000000000003E-3</v>
      </c>
      <c r="IL3" s="7">
        <f t="shared" si="11"/>
        <v>5.4000000000000003E-3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GZ4" s="55">
        <v>0.98160000000000003</v>
      </c>
      <c r="HA4" s="55">
        <v>0.99428000000000005</v>
      </c>
      <c r="HB4" s="55">
        <v>0.99790000000000001</v>
      </c>
      <c r="HC4" s="4" t="s">
        <v>38</v>
      </c>
      <c r="HD4" s="55">
        <v>0.99399999999999999</v>
      </c>
      <c r="HE4" s="471">
        <v>2.9999999999999997E-4</v>
      </c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2.9999999999999997E-4</v>
      </c>
      <c r="IK4" s="7">
        <f t="shared" si="10"/>
        <v>2.9999999999999997E-4</v>
      </c>
      <c r="IL4" s="7">
        <f t="shared" si="11"/>
        <v>2.9999999999999997E-4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GZ5" s="55">
        <v>109.613</v>
      </c>
      <c r="HA5" s="55">
        <v>108.76900000000001</v>
      </c>
      <c r="HB5" s="55">
        <v>111.372</v>
      </c>
      <c r="HC5" s="4" t="s">
        <v>39</v>
      </c>
      <c r="HD5" s="55">
        <v>111.02</v>
      </c>
      <c r="HE5" s="471">
        <v>1.1999999999999999E-3</v>
      </c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1.1999999999999999E-3</v>
      </c>
      <c r="IK5" s="7">
        <f t="shared" si="10"/>
        <v>1.1999999999999999E-3</v>
      </c>
      <c r="IL5" s="7">
        <f t="shared" si="11"/>
        <v>1.1999999999999999E-3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GZ6" s="55">
        <v>0.70489999999999997</v>
      </c>
      <c r="HA6" s="55">
        <v>0.72548000000000001</v>
      </c>
      <c r="HB6" s="55">
        <v>0.70920000000000005</v>
      </c>
      <c r="HC6" s="4" t="s">
        <v>40</v>
      </c>
      <c r="HD6" s="55">
        <v>0.71250000000000002</v>
      </c>
      <c r="HE6" s="471">
        <v>3.2000000000000002E-3</v>
      </c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3.2000000000000002E-3</v>
      </c>
      <c r="IK6" s="7">
        <f t="shared" si="10"/>
        <v>3.2000000000000002E-3</v>
      </c>
      <c r="IL6" s="7">
        <f t="shared" si="11"/>
        <v>3.2000000000000002E-3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GZ7" s="55">
        <v>0.67154999999999998</v>
      </c>
      <c r="HA7" s="55">
        <v>0.69093000000000004</v>
      </c>
      <c r="HB7" s="55">
        <v>0.68071000000000004</v>
      </c>
      <c r="HC7" s="4" t="s">
        <v>41</v>
      </c>
      <c r="HD7" s="55">
        <v>0.6825</v>
      </c>
      <c r="HE7" s="471">
        <v>2.7000000000000001E-3</v>
      </c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2.7000000000000001E-3</v>
      </c>
      <c r="IK7" s="7">
        <f t="shared" si="10"/>
        <v>2.7000000000000001E-3</v>
      </c>
      <c r="IL7" s="7">
        <f t="shared" si="11"/>
        <v>2.7000000000000001E-3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GZ8" s="55">
        <v>1.3637999999999999</v>
      </c>
      <c r="HA8" s="55">
        <v>1.31351</v>
      </c>
      <c r="HB8" s="55">
        <v>1.3168599999999999</v>
      </c>
      <c r="HC8" s="4" t="s">
        <v>42</v>
      </c>
      <c r="HD8" s="55">
        <v>1.3342000000000001</v>
      </c>
      <c r="HE8" s="471">
        <v>1E-3</v>
      </c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1E-3</v>
      </c>
      <c r="IK8" s="7">
        <f t="shared" si="10"/>
        <v>1E-3</v>
      </c>
      <c r="IL8" s="7">
        <f t="shared" si="11"/>
        <v>1E-3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GZ9" s="284"/>
      <c r="HA9" s="12"/>
      <c r="HB9" s="12"/>
      <c r="HC9" s="11" t="s">
        <v>43</v>
      </c>
      <c r="HD9" s="12"/>
      <c r="HE9" s="13">
        <f t="shared" ref="HE9:HO9" si="21">SUM( -HE2, -HE3,HE4,HE5, -HE6, -HE7,HE8)</f>
        <v>-9.9999999999999985E-3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-9.9999999999999985E-3</v>
      </c>
      <c r="IK9" s="7">
        <f t="shared" si="10"/>
        <v>-3.2258064516129027E-4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GZ10" s="55">
        <v>0.89770000000000005</v>
      </c>
      <c r="HA10" s="55">
        <v>0.87333000000000005</v>
      </c>
      <c r="HB10" s="55">
        <v>0.85709999999999997</v>
      </c>
      <c r="HC10" s="4" t="s">
        <v>44</v>
      </c>
      <c r="HD10" s="55">
        <v>0.86119999999999997</v>
      </c>
      <c r="HE10" s="471">
        <v>-3.5999999999999999E-3</v>
      </c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-3.5999999999999999E-3</v>
      </c>
      <c r="IK10" s="16">
        <f t="shared" si="10"/>
        <v>-3.5999999999999999E-3</v>
      </c>
      <c r="IL10" s="16">
        <f t="shared" si="11"/>
        <v>-3.5999999999999999E-3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GZ11" s="55">
        <v>1.1255999999999999</v>
      </c>
      <c r="HA11" s="55">
        <v>1.1378200000000001</v>
      </c>
      <c r="HB11" s="55">
        <v>1.1345799999999999</v>
      </c>
      <c r="HC11" s="4" t="s">
        <v>45</v>
      </c>
      <c r="HD11" s="55">
        <v>1.1168</v>
      </c>
      <c r="HE11" s="471">
        <v>1.6000000000000001E-3</v>
      </c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1.6000000000000001E-3</v>
      </c>
      <c r="IK11" s="16">
        <f t="shared" si="10"/>
        <v>1.6000000000000001E-3</v>
      </c>
      <c r="IL11" s="16">
        <f t="shared" si="11"/>
        <v>1.6000000000000001E-3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GZ12" s="55">
        <v>125.81</v>
      </c>
      <c r="HA12" s="55">
        <v>124.464</v>
      </c>
      <c r="HB12" s="55">
        <v>126.628</v>
      </c>
      <c r="HC12" s="4" t="s">
        <v>46</v>
      </c>
      <c r="HD12" s="55">
        <v>124.67</v>
      </c>
      <c r="HE12" s="471">
        <v>2.3999999999999998E-3</v>
      </c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2.3999999999999998E-3</v>
      </c>
      <c r="IK12" s="16">
        <f t="shared" si="10"/>
        <v>2.3999999999999998E-3</v>
      </c>
      <c r="IL12" s="16">
        <f t="shared" si="11"/>
        <v>2.3999999999999998E-3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GZ13" s="55">
        <v>1.6263000000000001</v>
      </c>
      <c r="HA13" s="55">
        <v>1.5771999999999999</v>
      </c>
      <c r="HB13" s="55">
        <v>1.60215</v>
      </c>
      <c r="HC13" s="4" t="s">
        <v>47</v>
      </c>
      <c r="HD13" s="55">
        <v>1.5744</v>
      </c>
      <c r="HE13" s="471">
        <v>-1.8E-3</v>
      </c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-1.8E-3</v>
      </c>
      <c r="IK13" s="16">
        <f t="shared" si="10"/>
        <v>-1.8E-3</v>
      </c>
      <c r="IL13" s="16">
        <f t="shared" si="11"/>
        <v>-1.8E-3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GZ14" s="55">
        <v>1.7045999999999999</v>
      </c>
      <c r="HA14" s="55">
        <v>1.6559999999999999</v>
      </c>
      <c r="HB14" s="55">
        <v>1.6697</v>
      </c>
      <c r="HC14" s="4" t="s">
        <v>48</v>
      </c>
      <c r="HD14" s="55">
        <v>1.6434</v>
      </c>
      <c r="HE14" s="471">
        <v>-8.0000000000000004E-4</v>
      </c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-8.0000000000000004E-4</v>
      </c>
      <c r="IK14" s="16">
        <f t="shared" si="10"/>
        <v>-8.0000000000000004E-4</v>
      </c>
      <c r="IL14" s="16">
        <f t="shared" si="11"/>
        <v>-8.0000000000000004E-4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GZ15" s="55">
        <v>1.5636000000000001</v>
      </c>
      <c r="HA15" s="55">
        <v>1.50302</v>
      </c>
      <c r="HB15" s="55">
        <v>1.4972399999999999</v>
      </c>
      <c r="HC15" s="4" t="s">
        <v>49</v>
      </c>
      <c r="HD15" s="55">
        <v>1.4976</v>
      </c>
      <c r="HE15" s="471">
        <v>2.2000000000000001E-3</v>
      </c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2.2000000000000001E-3</v>
      </c>
      <c r="IK15" s="16">
        <f t="shared" si="10"/>
        <v>2.2000000000000001E-3</v>
      </c>
      <c r="IL15" s="16">
        <f t="shared" si="11"/>
        <v>2.2000000000000001E-3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GZ16" s="285"/>
      <c r="HA16" s="19"/>
      <c r="HB16" s="19"/>
      <c r="HC16" s="18" t="s">
        <v>50</v>
      </c>
      <c r="HD16" s="19"/>
      <c r="HE16" s="20">
        <f>SUM(HE2,HE10:HE15)</f>
        <v>1.1999999999999997E-3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3.8709677419354828E-5</v>
      </c>
      <c r="IL16" s="16">
        <f t="shared" si="11"/>
        <v>1.1999999999999997E-3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GZ17" s="55">
        <v>1.2522</v>
      </c>
      <c r="HA17" s="55">
        <v>1.3025899999999999</v>
      </c>
      <c r="HB17" s="55">
        <v>1.3233999999999999</v>
      </c>
      <c r="HC17" s="21" t="s">
        <v>51</v>
      </c>
      <c r="HD17" s="55">
        <v>1.2961</v>
      </c>
      <c r="HE17" s="471">
        <v>5.7000000000000002E-3</v>
      </c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5.7000000000000002E-3</v>
      </c>
      <c r="IK17" s="22">
        <f t="shared" si="10"/>
        <v>5.7000000000000002E-3</v>
      </c>
      <c r="IL17" s="22">
        <f t="shared" si="11"/>
        <v>5.7000000000000002E-3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GZ18" s="55">
        <v>139.83000000000001</v>
      </c>
      <c r="HA18" s="55">
        <v>142.5</v>
      </c>
      <c r="HB18" s="55">
        <v>147.697</v>
      </c>
      <c r="HC18" s="21" t="s">
        <v>52</v>
      </c>
      <c r="HD18" s="55">
        <v>144.66</v>
      </c>
      <c r="HE18" s="471">
        <v>6.7000000000000002E-3</v>
      </c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6.7000000000000002E-3</v>
      </c>
      <c r="IK18" s="22">
        <f t="shared" si="10"/>
        <v>6.7000000000000002E-3</v>
      </c>
      <c r="IL18" s="22">
        <f t="shared" si="11"/>
        <v>6.7000000000000002E-3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GZ19" s="55">
        <v>1.8096000000000001</v>
      </c>
      <c r="HA19" s="55">
        <v>1.8057000000000001</v>
      </c>
      <c r="HB19" s="55">
        <v>1.86887</v>
      </c>
      <c r="HC19" s="21" t="s">
        <v>53</v>
      </c>
      <c r="HD19" s="55">
        <v>1.8280000000000001</v>
      </c>
      <c r="HE19" s="471">
        <v>2.3999999999999998E-3</v>
      </c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2.3999999999999998E-3</v>
      </c>
      <c r="IK19" s="22">
        <f t="shared" si="10"/>
        <v>2.3999999999999998E-3</v>
      </c>
      <c r="IL19" s="22">
        <f t="shared" si="11"/>
        <v>2.3999999999999998E-3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GZ20" s="55">
        <v>1.8977999999999999</v>
      </c>
      <c r="HA20" s="55">
        <v>1.8957599999999999</v>
      </c>
      <c r="HB20" s="55">
        <v>1.94747</v>
      </c>
      <c r="HC20" s="4" t="s">
        <v>54</v>
      </c>
      <c r="HD20" s="55">
        <v>1.9078999999999999</v>
      </c>
      <c r="HE20" s="471">
        <v>3.0999999999999999E-3</v>
      </c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3.0999999999999999E-3</v>
      </c>
      <c r="IK20" s="22">
        <f t="shared" si="10"/>
        <v>3.0999999999999999E-3</v>
      </c>
      <c r="IL20" s="22">
        <f t="shared" si="11"/>
        <v>3.0999999999999999E-3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GZ21" s="55">
        <v>1.7393000000000001</v>
      </c>
      <c r="HA21" s="55">
        <v>1.7208300000000001</v>
      </c>
      <c r="HB21" s="55">
        <v>1.7461800000000001</v>
      </c>
      <c r="HC21" s="4" t="s">
        <v>55</v>
      </c>
      <c r="HD21" s="55">
        <v>1.7385999999999999</v>
      </c>
      <c r="HE21" s="471">
        <v>6.4999999999999997E-3</v>
      </c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6.4999999999999997E-3</v>
      </c>
      <c r="IK21" s="22">
        <f t="shared" si="10"/>
        <v>6.4999999999999997E-3</v>
      </c>
      <c r="IL21" s="22">
        <f t="shared" si="11"/>
        <v>6.4999999999999997E-3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GZ22" s="286"/>
      <c r="HA22" s="24"/>
      <c r="HB22" s="24"/>
      <c r="HC22" s="23" t="s">
        <v>56</v>
      </c>
      <c r="HD22" s="24"/>
      <c r="HE22" s="25">
        <f t="shared" ref="HE22:HO22" si="39">SUM(HE3, -HE10,HE17:HE21)</f>
        <v>3.3399999999999999E-2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1.0774193548387097E-3</v>
      </c>
      <c r="IL22" s="22">
        <f t="shared" si="11"/>
        <v>3.3399999999999999E-2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GZ23" s="55">
        <v>111.69199999999999</v>
      </c>
      <c r="HA23" s="55">
        <v>109.377</v>
      </c>
      <c r="HB23" s="55">
        <v>111.7</v>
      </c>
      <c r="HC23" s="4" t="s">
        <v>57</v>
      </c>
      <c r="HD23" s="55">
        <v>111.53</v>
      </c>
      <c r="HE23" s="471">
        <v>1.2999999999999999E-3</v>
      </c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1.2999999999999999E-3</v>
      </c>
      <c r="IK23" s="26">
        <f t="shared" si="10"/>
        <v>1.2999999999999999E-3</v>
      </c>
      <c r="IL23" s="26">
        <f t="shared" si="11"/>
        <v>1.2999999999999999E-3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GZ24" s="55">
        <v>0.6915</v>
      </c>
      <c r="HA24" s="55">
        <v>0.72140000000000004</v>
      </c>
      <c r="HB24" s="55">
        <v>0.70789999999999997</v>
      </c>
      <c r="HC24" s="4" t="s">
        <v>58</v>
      </c>
      <c r="HD24" s="55">
        <v>0.70840000000000003</v>
      </c>
      <c r="HE24" s="471">
        <v>3.5000000000000001E-3</v>
      </c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3.5000000000000001E-3</v>
      </c>
      <c r="IK24" s="26">
        <f t="shared" si="10"/>
        <v>3.5000000000000001E-3</v>
      </c>
      <c r="IL24" s="26">
        <f t="shared" si="11"/>
        <v>3.5000000000000001E-3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GZ25" s="55">
        <v>0.6593</v>
      </c>
      <c r="HA25" s="55">
        <v>0.68689999999999996</v>
      </c>
      <c r="HB25" s="55">
        <v>0.67989999999999995</v>
      </c>
      <c r="HC25" s="4" t="s">
        <v>59</v>
      </c>
      <c r="HD25" s="55">
        <v>0.67859999999999998</v>
      </c>
      <c r="HE25" s="471">
        <v>2.8E-3</v>
      </c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2.8E-3</v>
      </c>
      <c r="IK25" s="26">
        <f t="shared" si="10"/>
        <v>2.8E-3</v>
      </c>
      <c r="IL25" s="26">
        <f t="shared" si="11"/>
        <v>2.8E-3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GZ26" s="55">
        <v>0.71919999999999995</v>
      </c>
      <c r="HA26" s="55">
        <v>0.75690000000000002</v>
      </c>
      <c r="HB26" s="55">
        <v>0.75739999999999996</v>
      </c>
      <c r="HC26" s="4" t="s">
        <v>60</v>
      </c>
      <c r="HD26" s="55">
        <v>0.74509999999999998</v>
      </c>
      <c r="HE26" s="471">
        <v>-6.9999999999999999E-4</v>
      </c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-6.9999999999999999E-4</v>
      </c>
      <c r="IK26" s="26">
        <f t="shared" si="10"/>
        <v>-6.9999999999999999E-4</v>
      </c>
      <c r="IL26" s="26">
        <f t="shared" si="11"/>
        <v>-6.9999999999999999E-4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GZ27" s="287" t="s">
        <v>62</v>
      </c>
      <c r="HA27" s="28" t="s">
        <v>62</v>
      </c>
      <c r="HB27" s="28" t="s">
        <v>62</v>
      </c>
      <c r="HC27" s="27" t="s">
        <v>61</v>
      </c>
      <c r="HD27" s="28" t="s">
        <v>62</v>
      </c>
      <c r="HE27" s="29">
        <f t="shared" ref="HE27:HO27" si="50">SUM( -HE4, -HE11, -HE17,HE23, -HE24, -HE25, -HE26)</f>
        <v>-1.1900000000000001E-2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-1.1900000000000001E-2</v>
      </c>
      <c r="IK27" s="26">
        <f t="shared" si="10"/>
        <v>-3.8387096774193549E-4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GZ28" s="55">
        <v>77.016999999999996</v>
      </c>
      <c r="HA28" s="55">
        <v>78.909000000000006</v>
      </c>
      <c r="HB28" s="55">
        <v>78.972999999999999</v>
      </c>
      <c r="HC28" s="4" t="s">
        <v>63</v>
      </c>
      <c r="HD28" s="55">
        <v>79.09</v>
      </c>
      <c r="HE28" s="471">
        <v>4.4999999999999997E-3</v>
      </c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4.4999999999999997E-3</v>
      </c>
      <c r="IK28" s="31">
        <f t="shared" si="10"/>
        <v>4.4999999999999997E-3</v>
      </c>
      <c r="IL28" s="31">
        <f t="shared" si="11"/>
        <v>4.4999999999999997E-3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GZ29" s="55">
        <v>1.0446200000000001</v>
      </c>
      <c r="HA29" s="55">
        <v>1.0498700000000001</v>
      </c>
      <c r="HB29" s="55">
        <v>1.04128</v>
      </c>
      <c r="HC29" s="4" t="s">
        <v>64</v>
      </c>
      <c r="HD29" s="55">
        <v>1.0431999999999999</v>
      </c>
      <c r="HE29" s="471">
        <v>1.1999999999999999E-3</v>
      </c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1.1999999999999999E-3</v>
      </c>
      <c r="IK29" s="31">
        <f t="shared" si="10"/>
        <v>1.1999999999999999E-3</v>
      </c>
      <c r="IL29" s="31">
        <f t="shared" si="11"/>
        <v>1.1999999999999999E-3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GZ30" s="55">
        <v>0.96079999999999999</v>
      </c>
      <c r="HA30" s="55">
        <v>0.95298000000000005</v>
      </c>
      <c r="HB30" s="55">
        <v>0.93379000000000001</v>
      </c>
      <c r="HC30" s="4" t="s">
        <v>65</v>
      </c>
      <c r="HD30" s="55">
        <v>0.95050000000000001</v>
      </c>
      <c r="HE30" s="471">
        <v>4.1000000000000003E-3</v>
      </c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4.1000000000000003E-3</v>
      </c>
      <c r="IK30" s="31">
        <f t="shared" si="10"/>
        <v>4.1000000000000003E-3</v>
      </c>
      <c r="IL30" s="31">
        <f t="shared" si="11"/>
        <v>4.1000000000000003E-3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GZ31" s="288"/>
      <c r="HA31" s="33"/>
      <c r="HB31" s="33"/>
      <c r="HC31" s="32" t="s">
        <v>66</v>
      </c>
      <c r="HD31" s="33"/>
      <c r="HE31" s="34">
        <f>SUM(HE6, -HE13, -HE19,HE24,HE28:HE30)</f>
        <v>1.5900000000000001E-2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5.1290322580645165E-4</v>
      </c>
      <c r="IL31" s="31">
        <f t="shared" si="11"/>
        <v>1.5900000000000001E-2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GZ32" s="55">
        <v>73.501000000000005</v>
      </c>
      <c r="HA32" s="55">
        <v>75.144999999999996</v>
      </c>
      <c r="HB32" s="55">
        <v>75.811000000000007</v>
      </c>
      <c r="HC32" s="4" t="s">
        <v>67</v>
      </c>
      <c r="HD32" s="55">
        <v>75.77</v>
      </c>
      <c r="HE32" s="471">
        <v>3.8E-3</v>
      </c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3.8E-3</v>
      </c>
      <c r="IK32" s="35">
        <f t="shared" si="10"/>
        <v>3.8E-3</v>
      </c>
      <c r="IL32" s="35">
        <f t="shared" si="11"/>
        <v>3.8E-3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GZ33" s="55">
        <v>0.91610000000000003</v>
      </c>
      <c r="HA33" s="55">
        <v>0.90749999999999997</v>
      </c>
      <c r="HB33" s="55">
        <v>0.8962</v>
      </c>
      <c r="HC33" s="4" t="s">
        <v>68</v>
      </c>
      <c r="HD33" s="55">
        <v>0.91049999999999998</v>
      </c>
      <c r="HE33" s="471">
        <v>3.2000000000000002E-3</v>
      </c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3.2000000000000002E-3</v>
      </c>
      <c r="IK33" s="35">
        <f t="shared" si="10"/>
        <v>3.2000000000000002E-3</v>
      </c>
      <c r="IL33" s="35">
        <f t="shared" si="11"/>
        <v>3.2000000000000002E-3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GZ34" s="289"/>
      <c r="HA34" s="37"/>
      <c r="HB34" s="37"/>
      <c r="HC34" s="36" t="s">
        <v>69</v>
      </c>
      <c r="HD34" s="37"/>
      <c r="HE34" s="38">
        <f t="shared" ref="HE34:IF34" si="65">SUM(HE7, -HE14, -HE20,HE25, -HE29,HE32:HE33)</f>
        <v>8.9999999999999993E-3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2.9032258064516127E-4</v>
      </c>
      <c r="IL34" s="35">
        <f t="shared" si="11"/>
        <v>8.9999999999999993E-3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GZ35" s="55">
        <v>80.188999999999993</v>
      </c>
      <c r="HA35" s="55">
        <v>82.796999999999997</v>
      </c>
      <c r="HB35" s="55">
        <v>84.546999999999997</v>
      </c>
      <c r="HC35" s="4" t="s">
        <v>70</v>
      </c>
      <c r="HD35" s="55">
        <v>83.18</v>
      </c>
      <c r="HE35" s="471">
        <v>4.0000000000000002E-4</v>
      </c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4.0000000000000002E-4</v>
      </c>
      <c r="IK35" s="41">
        <f t="shared" si="10"/>
        <v>4.0000000000000002E-4</v>
      </c>
      <c r="IL35" s="41">
        <f t="shared" si="11"/>
        <v>4.0000000000000002E-4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C36" s="42" t="s">
        <v>71</v>
      </c>
      <c r="HD36" s="43"/>
      <c r="HE36" s="44">
        <f t="shared" ref="HE36:HO36" si="76">SUM( -HE8, -HE15, -HE21,HE26, -HE30, -HE33,HE35)</f>
        <v>-1.7299999999999999E-2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-1.7299999999999999E-2</v>
      </c>
      <c r="IK36" s="41">
        <f t="shared" si="10"/>
        <v>-5.5806451612903224E-4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-2.0300000000000002E-2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-2.0300000000000002E-2</v>
      </c>
      <c r="IK37" s="48">
        <f t="shared" si="10"/>
        <v>-6.548387096774194E-4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-3.5999999999999999E-3</v>
      </c>
      <c r="IK40" s="52">
        <f>AVERAGE(IK2:IK8,IK10:IK15,IK17:IK21,IK23:IK26,IK28:IK30,IK32:IK33,IK35)</f>
        <v>2.2678571428571431E-3</v>
      </c>
      <c r="IL40" s="52">
        <f>MAX(IL2:IL8,IL10:IL15,IL17:IL21,IL23:IL26,IL28:IL30,IL32:IL33,IL35)</f>
        <v>6.7000000000000002E-3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-2.0300000000000002E-2</v>
      </c>
      <c r="IK44" s="52">
        <f>AVERAGE(IK9,IK16,IK22,IK27,IK31,IK34,IK36,IK37)</f>
        <v>0</v>
      </c>
      <c r="IL44" s="52">
        <f>MAX(IL9,IL16,IL22,IL27,IL31,IL34,IL36,IL37)</f>
        <v>3.3399999999999999E-2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92">
        <v>-0.23250000000000001</v>
      </c>
      <c r="FX45" s="92">
        <v>-0.2</v>
      </c>
      <c r="FY45" s="92">
        <v>-0.18079999999999999</v>
      </c>
      <c r="FZ45" s="48">
        <v>-0.17649999999999999</v>
      </c>
      <c r="GA45" s="6"/>
      <c r="GB45" s="6"/>
      <c r="GC45" s="48">
        <v>-0.19539999999999999</v>
      </c>
      <c r="GD45" s="92">
        <v>-0.21049999999999999</v>
      </c>
      <c r="GE45" s="92">
        <v>-0.19059999999999999</v>
      </c>
      <c r="GF45" s="92">
        <v>-0.1769</v>
      </c>
      <c r="GG45" s="92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2">
        <v>-0.19239999999999999</v>
      </c>
      <c r="GA46" s="10"/>
      <c r="GB46" s="10" t="s">
        <v>62</v>
      </c>
      <c r="GC46" s="92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10" t="s">
        <v>62</v>
      </c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275"/>
      <c r="FV48" s="77">
        <v>43543</v>
      </c>
      <c r="FW48" s="276"/>
      <c r="FX48" s="275"/>
      <c r="FY48" s="77">
        <v>43544</v>
      </c>
      <c r="FZ48" s="276"/>
      <c r="GA48" s="275"/>
      <c r="GB48" s="77">
        <v>43545</v>
      </c>
      <c r="GC48" s="276"/>
      <c r="GD48" s="275"/>
      <c r="GE48" s="77">
        <v>43546</v>
      </c>
      <c r="GF48" s="276"/>
      <c r="GG48" s="248"/>
      <c r="GH48" s="65">
        <v>43549</v>
      </c>
      <c r="GI48" s="250"/>
      <c r="GJ48" s="248"/>
      <c r="GK48" s="65">
        <v>43550</v>
      </c>
      <c r="GL48" s="250"/>
      <c r="GM48" s="248"/>
      <c r="GN48" s="65">
        <v>43551</v>
      </c>
      <c r="GO48" s="250"/>
      <c r="GP48" s="248"/>
      <c r="GQ48" s="65">
        <v>43552</v>
      </c>
      <c r="GR48" s="250"/>
      <c r="GS48" s="67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125" t="s">
        <v>78</v>
      </c>
      <c r="FV49" s="56" t="s">
        <v>79</v>
      </c>
      <c r="FW49" s="126" t="s">
        <v>80</v>
      </c>
      <c r="FX49" s="125" t="s">
        <v>78</v>
      </c>
      <c r="FY49" s="56" t="s">
        <v>79</v>
      </c>
      <c r="FZ49" s="126" t="s">
        <v>80</v>
      </c>
      <c r="GA49" s="125" t="s">
        <v>78</v>
      </c>
      <c r="GB49" s="56" t="s">
        <v>79</v>
      </c>
      <c r="GC49" s="126" t="s">
        <v>80</v>
      </c>
      <c r="GD49" s="125" t="s">
        <v>78</v>
      </c>
      <c r="GE49" s="56" t="s">
        <v>79</v>
      </c>
      <c r="GF49" s="126" t="s">
        <v>80</v>
      </c>
      <c r="GG49" s="125" t="s">
        <v>78</v>
      </c>
      <c r="GH49" s="56" t="s">
        <v>79</v>
      </c>
      <c r="GI49" s="126" t="s">
        <v>80</v>
      </c>
      <c r="GJ49" s="125" t="s">
        <v>78</v>
      </c>
      <c r="GK49" s="56" t="s">
        <v>79</v>
      </c>
      <c r="GL49" s="126" t="s">
        <v>80</v>
      </c>
      <c r="GM49" s="125" t="s">
        <v>78</v>
      </c>
      <c r="GN49" s="56" t="s">
        <v>79</v>
      </c>
      <c r="GO49" s="126" t="s">
        <v>80</v>
      </c>
      <c r="GP49" s="125" t="s">
        <v>78</v>
      </c>
      <c r="GQ49" s="56" t="s">
        <v>79</v>
      </c>
      <c r="GR49" s="126" t="s">
        <v>80</v>
      </c>
      <c r="GS49" s="26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27" t="s">
        <v>81</v>
      </c>
      <c r="FV50" s="55" t="s">
        <v>82</v>
      </c>
      <c r="FW50" s="128" t="s">
        <v>83</v>
      </c>
      <c r="FX50" s="127" t="s">
        <v>81</v>
      </c>
      <c r="FY50" s="55" t="s">
        <v>82</v>
      </c>
      <c r="FZ50" s="128" t="s">
        <v>83</v>
      </c>
      <c r="GA50" s="127" t="s">
        <v>81</v>
      </c>
      <c r="GB50" s="55" t="s">
        <v>82</v>
      </c>
      <c r="GC50" s="128" t="s">
        <v>83</v>
      </c>
      <c r="GD50" s="127" t="s">
        <v>81</v>
      </c>
      <c r="GE50" s="55" t="s">
        <v>82</v>
      </c>
      <c r="GF50" s="128" t="s">
        <v>83</v>
      </c>
      <c r="GG50" s="127" t="s">
        <v>81</v>
      </c>
      <c r="GH50" s="55" t="s">
        <v>82</v>
      </c>
      <c r="GI50" s="128" t="s">
        <v>83</v>
      </c>
      <c r="GJ50" s="127" t="s">
        <v>81</v>
      </c>
      <c r="GK50" s="55" t="s">
        <v>82</v>
      </c>
      <c r="GL50" s="128" t="s">
        <v>83</v>
      </c>
      <c r="GM50" s="127" t="s">
        <v>81</v>
      </c>
      <c r="GN50" s="55" t="s">
        <v>82</v>
      </c>
      <c r="GO50" s="128" t="s">
        <v>83</v>
      </c>
      <c r="GP50" s="127" t="s">
        <v>81</v>
      </c>
      <c r="GQ50" s="55" t="s">
        <v>82</v>
      </c>
      <c r="GR50" s="128" t="s">
        <v>83</v>
      </c>
      <c r="GS50" s="104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34">
        <v>0.33639999999999998</v>
      </c>
      <c r="FV51" s="22">
        <v>0.33689999999999998</v>
      </c>
      <c r="FW51" s="87">
        <v>0.3347</v>
      </c>
      <c r="FX51" s="134">
        <v>0.33610000000000001</v>
      </c>
      <c r="FY51" s="22">
        <v>0.31259999999999999</v>
      </c>
      <c r="FZ51" s="87">
        <v>0.26939999999999997</v>
      </c>
      <c r="GA51" s="134">
        <v>0.26979999999999998</v>
      </c>
      <c r="GB51" s="22">
        <v>0.2298</v>
      </c>
      <c r="GC51" s="87">
        <v>0.23619999999999999</v>
      </c>
      <c r="GD51" s="134">
        <v>0.25740000000000002</v>
      </c>
      <c r="GE51" s="22">
        <v>0.26590000000000003</v>
      </c>
      <c r="GF51" s="87">
        <v>0.30130000000000001</v>
      </c>
      <c r="GG51" s="134">
        <v>0.28079999999999999</v>
      </c>
      <c r="GH51" s="22">
        <v>0.28399999999999997</v>
      </c>
      <c r="GI51" s="87">
        <v>0.28449999999999998</v>
      </c>
      <c r="GJ51" s="134">
        <v>0.28589999999999999</v>
      </c>
      <c r="GK51" s="22">
        <v>0.3085</v>
      </c>
      <c r="GL51" s="87">
        <v>0.2984</v>
      </c>
      <c r="GM51" s="134">
        <v>0.31230000000000002</v>
      </c>
      <c r="GN51" s="22">
        <v>0.32690000000000002</v>
      </c>
      <c r="GO51" s="87">
        <v>0.32719999999999999</v>
      </c>
      <c r="GP51" s="134">
        <v>0.31850000000000001</v>
      </c>
      <c r="GQ51" s="22">
        <v>0.29310000000000003</v>
      </c>
      <c r="GR51" s="87">
        <v>0.26379999999999998</v>
      </c>
      <c r="GS51" s="112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22">
        <v>0.25900000000000001</v>
      </c>
      <c r="HD51" s="22">
        <v>0.27410000000000001</v>
      </c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37">
        <v>0.13619999999999999</v>
      </c>
      <c r="FV52" s="35">
        <v>0.1328</v>
      </c>
      <c r="FW52" s="89">
        <v>0.1303</v>
      </c>
      <c r="FX52" s="137">
        <v>0.1176</v>
      </c>
      <c r="FY52" s="35">
        <v>0.12859999999999999</v>
      </c>
      <c r="FZ52" s="89">
        <v>0.1391</v>
      </c>
      <c r="GA52" s="137">
        <v>0.1648</v>
      </c>
      <c r="GB52" s="35">
        <v>0.16350000000000001</v>
      </c>
      <c r="GC52" s="89">
        <v>0.1487</v>
      </c>
      <c r="GD52" s="137">
        <v>0.16070000000000001</v>
      </c>
      <c r="GE52" s="35">
        <v>0.15179999999999999</v>
      </c>
      <c r="GF52" s="89">
        <v>0.14949999999999999</v>
      </c>
      <c r="GG52" s="137">
        <v>0.16250000000000001</v>
      </c>
      <c r="GH52" s="35">
        <v>0.15870000000000001</v>
      </c>
      <c r="GI52" s="89">
        <v>0.1777</v>
      </c>
      <c r="GJ52" s="137">
        <v>0.17069999999999999</v>
      </c>
      <c r="GK52" s="35">
        <v>0.1729</v>
      </c>
      <c r="GL52" s="89">
        <v>0.18279999999999999</v>
      </c>
      <c r="GM52" s="137">
        <v>8.6099999999999996E-2</v>
      </c>
      <c r="GN52" s="35">
        <v>7.9799999999999996E-2</v>
      </c>
      <c r="GO52" s="89">
        <v>7.9699999999999993E-2</v>
      </c>
      <c r="GP52" s="137">
        <v>0.1023</v>
      </c>
      <c r="GQ52" s="35">
        <v>9.1999999999999998E-2</v>
      </c>
      <c r="GR52" s="89">
        <v>7.6200000000000004E-2</v>
      </c>
      <c r="GS52" s="111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31">
        <v>0.11600000000000001</v>
      </c>
      <c r="HD52" s="35">
        <v>0.10879999999999999</v>
      </c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29">
        <v>7.1900000000000006E-2</v>
      </c>
      <c r="FV53" s="41">
        <v>8.3500000000000005E-2</v>
      </c>
      <c r="FW53" s="90">
        <v>7.9500000000000001E-2</v>
      </c>
      <c r="FX53" s="129">
        <v>8.1199999999999994E-2</v>
      </c>
      <c r="FY53" s="41">
        <v>7.6200000000000004E-2</v>
      </c>
      <c r="FZ53" s="90">
        <v>6.6500000000000004E-2</v>
      </c>
      <c r="GA53" s="135">
        <v>7.2999999999999995E-2</v>
      </c>
      <c r="GB53" s="31">
        <v>7.8100000000000003E-2</v>
      </c>
      <c r="GC53" s="91">
        <v>6.8099999999999994E-2</v>
      </c>
      <c r="GD53" s="135">
        <v>5.9499999999999997E-2</v>
      </c>
      <c r="GE53" s="31">
        <v>5.4399999999999997E-2</v>
      </c>
      <c r="GF53" s="91">
        <v>3.39E-2</v>
      </c>
      <c r="GG53" s="135">
        <v>3.8300000000000001E-2</v>
      </c>
      <c r="GH53" s="31">
        <v>5.3699999999999998E-2</v>
      </c>
      <c r="GI53" s="91">
        <v>5.7500000000000002E-2</v>
      </c>
      <c r="GJ53" s="135">
        <v>6.9000000000000006E-2</v>
      </c>
      <c r="GK53" s="31">
        <v>7.2599999999999998E-2</v>
      </c>
      <c r="GL53" s="91">
        <v>9.0499999999999997E-2</v>
      </c>
      <c r="GM53" s="135">
        <v>8.0100000000000005E-2</v>
      </c>
      <c r="GN53" s="31">
        <v>6.3299999999999995E-2</v>
      </c>
      <c r="GO53" s="91">
        <v>6.1400000000000003E-2</v>
      </c>
      <c r="GP53" s="135">
        <v>7.1199999999999999E-2</v>
      </c>
      <c r="GQ53" s="31">
        <v>6.9099999999999995E-2</v>
      </c>
      <c r="GR53" s="91">
        <v>7.3599999999999999E-2</v>
      </c>
      <c r="GS53" s="110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35">
        <v>0.11550000000000001</v>
      </c>
      <c r="HD53" s="31">
        <v>0.1067</v>
      </c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35">
        <v>0.06</v>
      </c>
      <c r="FV54" s="31">
        <v>5.2299999999999999E-2</v>
      </c>
      <c r="FW54" s="91">
        <v>4.7E-2</v>
      </c>
      <c r="FX54" s="135">
        <v>4.5699999999999998E-2</v>
      </c>
      <c r="FY54" s="31">
        <v>5.8500000000000003E-2</v>
      </c>
      <c r="FZ54" s="91">
        <v>5.57E-2</v>
      </c>
      <c r="GA54" s="129">
        <v>5.2999999999999999E-2</v>
      </c>
      <c r="GB54" s="41">
        <v>5.3900000000000003E-2</v>
      </c>
      <c r="GC54" s="90">
        <v>4.1799999999999997E-2</v>
      </c>
      <c r="GD54" s="129">
        <v>3.56E-2</v>
      </c>
      <c r="GE54" s="41">
        <v>3.1800000000000002E-2</v>
      </c>
      <c r="GF54" s="90">
        <v>6.1000000000000004E-3</v>
      </c>
      <c r="GG54" s="129">
        <v>1.12E-2</v>
      </c>
      <c r="GH54" s="41">
        <v>4.5999999999999999E-3</v>
      </c>
      <c r="GI54" s="90">
        <v>1.04E-2</v>
      </c>
      <c r="GJ54" s="129">
        <v>1.72E-2</v>
      </c>
      <c r="GK54" s="41">
        <v>1.4800000000000001E-2</v>
      </c>
      <c r="GL54" s="90">
        <v>2.8199999999999999E-2</v>
      </c>
      <c r="GM54" s="129">
        <v>4.0099999999999997E-2</v>
      </c>
      <c r="GN54" s="41">
        <v>2.6100000000000002E-2</v>
      </c>
      <c r="GO54" s="90">
        <v>3.7600000000000001E-2</v>
      </c>
      <c r="GP54" s="129">
        <v>2.7400000000000001E-2</v>
      </c>
      <c r="GQ54" s="41">
        <v>3.27E-2</v>
      </c>
      <c r="GR54" s="90">
        <v>4.02E-2</v>
      </c>
      <c r="GS54" s="106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41">
        <v>7.0999999999999994E-2</v>
      </c>
      <c r="HD54" s="41">
        <v>6.3600000000000004E-2</v>
      </c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31">
        <v>-3.2599999999999997E-2</v>
      </c>
      <c r="FV55" s="16">
        <v>-3.1E-2</v>
      </c>
      <c r="FW55" s="136">
        <v>-2.87E-2</v>
      </c>
      <c r="FX55" s="131">
        <v>-2.2499999999999999E-2</v>
      </c>
      <c r="FY55" s="16">
        <v>-1.9699999999999999E-2</v>
      </c>
      <c r="FZ55" s="136">
        <v>-5.7000000000000002E-3</v>
      </c>
      <c r="GA55" s="131">
        <v>-1.4200000000000001E-2</v>
      </c>
      <c r="GB55" s="16">
        <v>-1.7000000000000001E-2</v>
      </c>
      <c r="GC55" s="136">
        <v>-1.54E-2</v>
      </c>
      <c r="GD55" s="131">
        <v>-1.41E-2</v>
      </c>
      <c r="GE55" s="7">
        <v>-4.87E-2</v>
      </c>
      <c r="GF55" s="88">
        <v>-5.6099999999999997E-2</v>
      </c>
      <c r="GG55" s="133">
        <v>-5.3499999999999999E-2</v>
      </c>
      <c r="GH55" s="7">
        <v>-5.4899999999999997E-2</v>
      </c>
      <c r="GI55" s="136">
        <v>-6.7400000000000002E-2</v>
      </c>
      <c r="GJ55" s="131">
        <v>-6.6100000000000006E-2</v>
      </c>
      <c r="GK55" s="16">
        <v>-6.54E-2</v>
      </c>
      <c r="GL55" s="88">
        <v>-6.1699999999999998E-2</v>
      </c>
      <c r="GM55" s="133">
        <v>-3.9699999999999999E-2</v>
      </c>
      <c r="GN55" s="7">
        <v>-4.5900000000000003E-2</v>
      </c>
      <c r="GO55" s="88">
        <v>-3.5200000000000002E-2</v>
      </c>
      <c r="GP55" s="133">
        <v>-4.8399999999999999E-2</v>
      </c>
      <c r="GQ55" s="7">
        <v>-2.8000000000000001E-2</v>
      </c>
      <c r="GR55" s="88">
        <v>-1.4500000000000001E-2</v>
      </c>
      <c r="GS55" s="107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7">
        <v>-3.5200000000000002E-2</v>
      </c>
      <c r="HD55" s="7">
        <v>-3.5000000000000003E-2</v>
      </c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33">
        <v>-5.5899999999999998E-2</v>
      </c>
      <c r="FV56" s="7">
        <v>-5.7200000000000001E-2</v>
      </c>
      <c r="FW56" s="88">
        <v>-5.3100000000000001E-2</v>
      </c>
      <c r="FX56" s="133">
        <v>-4.6899999999999997E-2</v>
      </c>
      <c r="FY56" s="7">
        <v>-4.6899999999999997E-2</v>
      </c>
      <c r="FZ56" s="88">
        <v>-7.4499999999999997E-2</v>
      </c>
      <c r="GA56" s="133">
        <v>-0.09</v>
      </c>
      <c r="GB56" s="7">
        <v>-6.8400000000000002E-2</v>
      </c>
      <c r="GC56" s="88">
        <v>-5.7500000000000002E-2</v>
      </c>
      <c r="GD56" s="133">
        <v>-6.1600000000000002E-2</v>
      </c>
      <c r="GE56" s="16">
        <v>-5.9299999999999999E-2</v>
      </c>
      <c r="GF56" s="136">
        <v>-6.5799999999999997E-2</v>
      </c>
      <c r="GG56" s="131">
        <v>-6.0999999999999999E-2</v>
      </c>
      <c r="GH56" s="16">
        <v>-5.6599999999999998E-2</v>
      </c>
      <c r="GI56" s="88">
        <v>-6.8900000000000003E-2</v>
      </c>
      <c r="GJ56" s="133">
        <v>-6.8000000000000005E-2</v>
      </c>
      <c r="GK56" s="7">
        <v>-6.88E-2</v>
      </c>
      <c r="GL56" s="136">
        <v>-9.1200000000000003E-2</v>
      </c>
      <c r="GM56" s="131">
        <v>-7.0499999999999993E-2</v>
      </c>
      <c r="GN56" s="16">
        <v>-6.3799999999999996E-2</v>
      </c>
      <c r="GO56" s="136">
        <v>-7.8E-2</v>
      </c>
      <c r="GP56" s="131">
        <v>-7.8700000000000006E-2</v>
      </c>
      <c r="GQ56" s="16">
        <v>-8.1199999999999994E-2</v>
      </c>
      <c r="GR56" s="136">
        <v>-6.9500000000000006E-2</v>
      </c>
      <c r="GS56" s="109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6">
        <v>-7.8100000000000003E-2</v>
      </c>
      <c r="HD56" s="16">
        <v>-8.1900000000000001E-2</v>
      </c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32">
        <v>-0.24560000000000001</v>
      </c>
      <c r="FV57" s="92">
        <v>-0.24410000000000001</v>
      </c>
      <c r="FW57" s="86">
        <v>-0.23250000000000001</v>
      </c>
      <c r="FX57" s="132">
        <v>-0.2281</v>
      </c>
      <c r="FY57" s="92">
        <v>-0.22600000000000001</v>
      </c>
      <c r="FZ57" s="86">
        <v>-0.2</v>
      </c>
      <c r="GA57" s="132">
        <v>-0.20519999999999999</v>
      </c>
      <c r="GB57" s="92">
        <v>-0.20699999999999999</v>
      </c>
      <c r="GC57" s="86">
        <v>-0.18079999999999999</v>
      </c>
      <c r="GD57" s="132">
        <v>-0.1915</v>
      </c>
      <c r="GE57" s="92">
        <v>-0.19450000000000001</v>
      </c>
      <c r="GF57" s="85">
        <v>-0.17649999999999999</v>
      </c>
      <c r="GG57" s="130">
        <v>-0.17510000000000001</v>
      </c>
      <c r="GH57" s="48">
        <v>-0.19309999999999999</v>
      </c>
      <c r="GI57" s="85">
        <v>-0.19539999999999999</v>
      </c>
      <c r="GJ57" s="132">
        <v>-0.20130000000000001</v>
      </c>
      <c r="GK57" s="92">
        <v>-0.2036</v>
      </c>
      <c r="GL57" s="86">
        <v>-0.21049999999999999</v>
      </c>
      <c r="GM57" s="132">
        <v>-0.1996</v>
      </c>
      <c r="GN57" s="92">
        <v>-0.18540000000000001</v>
      </c>
      <c r="GO57" s="86">
        <v>-0.19059999999999999</v>
      </c>
      <c r="GP57" s="130">
        <v>-0.187</v>
      </c>
      <c r="GQ57" s="48">
        <v>-0.1835</v>
      </c>
      <c r="GR57" s="86">
        <v>-0.1769</v>
      </c>
      <c r="GS57" s="108">
        <v>-0.19159999999999999</v>
      </c>
      <c r="GT57" s="92">
        <v>-0.1913</v>
      </c>
      <c r="GU57" s="92">
        <v>-0.1862</v>
      </c>
      <c r="GV57" s="54"/>
      <c r="GW57" s="54"/>
      <c r="GX57" s="54"/>
      <c r="GY57" s="54"/>
      <c r="GZ57" s="54"/>
      <c r="HA57" s="54"/>
      <c r="HC57" s="92">
        <v>-0.1996</v>
      </c>
      <c r="HD57" s="92">
        <v>-0.1981</v>
      </c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30">
        <v>-0.27039999999999997</v>
      </c>
      <c r="FV58" s="48">
        <v>-0.2732</v>
      </c>
      <c r="FW58" s="85">
        <v>-0.2772</v>
      </c>
      <c r="FX58" s="130">
        <v>-0.28310000000000002</v>
      </c>
      <c r="FY58" s="48">
        <v>-0.2833</v>
      </c>
      <c r="FZ58" s="85">
        <v>-0.2505</v>
      </c>
      <c r="GA58" s="130">
        <v>-0.25119999999999998</v>
      </c>
      <c r="GB58" s="48">
        <v>-0.2329</v>
      </c>
      <c r="GC58" s="85">
        <v>-0.24110000000000001</v>
      </c>
      <c r="GD58" s="130">
        <v>-0.246</v>
      </c>
      <c r="GE58" s="48">
        <v>-0.2014</v>
      </c>
      <c r="GF58" s="86">
        <v>-0.19239999999999999</v>
      </c>
      <c r="GG58" s="132">
        <v>-0.20319999999999999</v>
      </c>
      <c r="GH58" s="92">
        <v>-0.19639999999999999</v>
      </c>
      <c r="GI58" s="86">
        <v>-0.19839999999999999</v>
      </c>
      <c r="GJ58" s="130">
        <v>-0.2074</v>
      </c>
      <c r="GK58" s="48">
        <v>-0.23100000000000001</v>
      </c>
      <c r="GL58" s="85">
        <v>-0.23649999999999999</v>
      </c>
      <c r="GM58" s="130">
        <v>-0.20880000000000001</v>
      </c>
      <c r="GN58" s="48">
        <v>-0.20100000000000001</v>
      </c>
      <c r="GO58" s="85">
        <v>-0.2021</v>
      </c>
      <c r="GP58" s="132">
        <v>-0.20530000000000001</v>
      </c>
      <c r="GQ58" s="92">
        <v>-0.19420000000000001</v>
      </c>
      <c r="GR58" s="85">
        <v>-0.19289999999999999</v>
      </c>
      <c r="GS58" s="105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48">
        <v>-0.24859999999999999</v>
      </c>
      <c r="HD58" s="48">
        <v>-0.23830000000000001</v>
      </c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83">
        <v>-0.8</v>
      </c>
      <c r="FV59" s="57">
        <v>0.2</v>
      </c>
      <c r="FW59" s="84">
        <v>-2.8</v>
      </c>
      <c r="FX59" s="83">
        <v>-2.1800000000000002</v>
      </c>
      <c r="FY59" s="57">
        <v>-0.94</v>
      </c>
      <c r="FZ59" s="84">
        <v>-9.0399999999999991</v>
      </c>
      <c r="GA59" s="83">
        <v>5.98</v>
      </c>
      <c r="GB59" s="57">
        <v>-7.06</v>
      </c>
      <c r="GC59" s="84">
        <v>-6.1</v>
      </c>
      <c r="GD59" s="83">
        <v>3.68</v>
      </c>
      <c r="GE59" s="57">
        <v>-1.86</v>
      </c>
      <c r="GF59" s="84">
        <v>-1.62</v>
      </c>
      <c r="GG59" s="83">
        <v>0.4</v>
      </c>
      <c r="GH59" s="57">
        <v>1.64</v>
      </c>
      <c r="GI59" s="84">
        <v>5.82</v>
      </c>
      <c r="GJ59" s="83">
        <v>2.54</v>
      </c>
      <c r="GK59" s="57">
        <v>5.2</v>
      </c>
      <c r="GL59" s="84">
        <v>6.22</v>
      </c>
      <c r="GM59" s="83">
        <v>-16.260000000000002</v>
      </c>
      <c r="GN59" s="57">
        <v>-4.5</v>
      </c>
      <c r="GO59" s="84">
        <v>1.96</v>
      </c>
      <c r="GP59" s="83">
        <v>2.7</v>
      </c>
      <c r="GQ59" s="57">
        <v>-6.5</v>
      </c>
      <c r="GR59" s="84">
        <v>-6.62</v>
      </c>
      <c r="GS59" s="113">
        <v>7.88</v>
      </c>
      <c r="GT59" s="57">
        <v>2.64</v>
      </c>
      <c r="GU59" s="84">
        <v>1.1599999999999999</v>
      </c>
      <c r="GV59" s="57"/>
      <c r="GW59" s="57"/>
      <c r="GX59" s="57"/>
      <c r="GY59" s="57"/>
      <c r="GZ59" s="57"/>
      <c r="HA59" s="57"/>
      <c r="HC59" s="83">
        <v>9.86</v>
      </c>
      <c r="HD59" s="57">
        <v>0.21</v>
      </c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6">
        <v>1.89E-2</v>
      </c>
      <c r="FM60" s="453">
        <v>1.0200000000000001E-2</v>
      </c>
      <c r="FN60" s="455">
        <v>1.14E-2</v>
      </c>
      <c r="FO60" s="460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411">
        <v>6.7000000000000002E-3</v>
      </c>
      <c r="FV60" s="457">
        <v>1.1599999999999999E-2</v>
      </c>
      <c r="FW60" s="465">
        <v>1.1599999999999999E-2</v>
      </c>
      <c r="FX60" s="456">
        <v>6.1999999999999998E-3</v>
      </c>
      <c r="FY60" s="459">
        <v>1.2800000000000001E-2</v>
      </c>
      <c r="FZ60" s="449">
        <v>3.2800000000000003E-2</v>
      </c>
      <c r="GA60" s="460">
        <v>2.5700000000000001E-2</v>
      </c>
      <c r="GB60" s="453">
        <v>2.1600000000000001E-2</v>
      </c>
      <c r="GC60" s="465">
        <v>2.6200000000000001E-2</v>
      </c>
      <c r="GD60" s="411">
        <v>2.12E-2</v>
      </c>
      <c r="GE60" s="450">
        <v>4.4600000000000001E-2</v>
      </c>
      <c r="GF60" s="451">
        <v>3.5400000000000001E-2</v>
      </c>
      <c r="GG60" s="460">
        <v>1.2999999999999999E-2</v>
      </c>
      <c r="GH60" s="459">
        <v>1.54E-2</v>
      </c>
      <c r="GI60" s="462">
        <v>1.9E-2</v>
      </c>
      <c r="GJ60" s="454">
        <v>1.15E-2</v>
      </c>
      <c r="GK60" s="370">
        <v>2.2599999999999999E-2</v>
      </c>
      <c r="GL60" s="455">
        <v>1.7899999999999999E-2</v>
      </c>
      <c r="GM60" s="464">
        <v>2.7699999999999999E-2</v>
      </c>
      <c r="GN60" s="370">
        <v>1.46E-2</v>
      </c>
      <c r="GO60" s="448">
        <v>1.15E-2</v>
      </c>
      <c r="GP60" s="460">
        <v>2.2599999999999999E-2</v>
      </c>
      <c r="GQ60" s="453">
        <v>2.0400000000000001E-2</v>
      </c>
      <c r="GR60" s="465">
        <v>1.7299999999999999E-2</v>
      </c>
      <c r="GS60" s="470">
        <v>1.72E-2</v>
      </c>
      <c r="GT60" s="370">
        <v>1.03E-2</v>
      </c>
      <c r="GU60" s="448">
        <v>3.9E-2</v>
      </c>
      <c r="GV60" t="s">
        <v>62</v>
      </c>
      <c r="HC60" s="459">
        <v>2.52E-2</v>
      </c>
      <c r="HD60" s="370">
        <v>1.5100000000000001E-2</v>
      </c>
      <c r="HE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6">
        <v>-1.3599999999999999E-2</v>
      </c>
      <c r="FP61" s="457">
        <v>-1.04E-2</v>
      </c>
      <c r="FQ61" s="448">
        <v>-1.9199999999999998E-2</v>
      </c>
      <c r="FR61" s="464">
        <v>-1.9E-2</v>
      </c>
      <c r="FS61" s="459">
        <v>-1.06E-2</v>
      </c>
      <c r="FT61" s="462">
        <v>-8.8999999999999999E-3</v>
      </c>
      <c r="FU61" s="454">
        <v>-8.3000000000000001E-3</v>
      </c>
      <c r="FV61" s="459">
        <v>-7.7000000000000002E-3</v>
      </c>
      <c r="FW61" s="455">
        <v>-5.3E-3</v>
      </c>
      <c r="FX61" s="460">
        <v>-1.2699999999999999E-2</v>
      </c>
      <c r="FY61" s="370">
        <v>-2.35E-2</v>
      </c>
      <c r="FZ61" s="451">
        <v>-4.3200000000000002E-2</v>
      </c>
      <c r="GA61" s="456">
        <v>-1.55E-2</v>
      </c>
      <c r="GB61" s="370">
        <v>-0.04</v>
      </c>
      <c r="GC61" s="462">
        <v>-1.4800000000000001E-2</v>
      </c>
      <c r="GD61" s="467">
        <v>-1.0699999999999999E-2</v>
      </c>
      <c r="GE61" s="461">
        <v>-4.5199999999999997E-2</v>
      </c>
      <c r="GF61" s="448">
        <v>-2.5700000000000001E-2</v>
      </c>
      <c r="GG61" s="411">
        <v>-2.0500000000000001E-2</v>
      </c>
      <c r="GH61" s="450">
        <v>-1.7999999999999999E-2</v>
      </c>
      <c r="GI61" s="452">
        <v>-1.4E-2</v>
      </c>
      <c r="GJ61" s="464">
        <v>-1.2E-2</v>
      </c>
      <c r="GK61" s="450">
        <v>-2.3599999999999999E-2</v>
      </c>
      <c r="GL61" s="469">
        <v>-2.58E-2</v>
      </c>
      <c r="GM61" s="460">
        <v>-9.6699999999999994E-2</v>
      </c>
      <c r="GN61" s="459">
        <v>-1.6799999999999999E-2</v>
      </c>
      <c r="GO61" s="469">
        <v>-1.4200000000000001E-2</v>
      </c>
      <c r="GP61" s="467">
        <v>-1.47E-2</v>
      </c>
      <c r="GQ61" s="370">
        <v>-2.5399999999999999E-2</v>
      </c>
      <c r="GR61" s="451">
        <v>-2.93E-2</v>
      </c>
      <c r="GS61" s="372">
        <v>-1.47E-2</v>
      </c>
      <c r="GT61" s="450">
        <v>-9.9000000000000008E-3</v>
      </c>
      <c r="GU61" s="451">
        <v>-4.82E-2</v>
      </c>
      <c r="HC61" s="450">
        <v>-3.0599999999999999E-2</v>
      </c>
      <c r="HD61" s="459">
        <v>-9.2999999999999992E-3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3">
        <v>1.78E-2</v>
      </c>
      <c r="FU62" s="138"/>
      <c r="FV62" s="139"/>
      <c r="FW62" s="373">
        <v>1.2800000000000001E-2</v>
      </c>
      <c r="FX62" s="138" t="s">
        <v>62</v>
      </c>
      <c r="FY62" s="139"/>
      <c r="FZ62" s="373">
        <v>3.2500000000000001E-2</v>
      </c>
      <c r="GA62" s="138"/>
      <c r="GB62" s="139"/>
      <c r="GC62" s="373">
        <v>1.9199999999999998E-2</v>
      </c>
      <c r="GD62" s="138"/>
      <c r="GE62" s="139"/>
      <c r="GF62" s="371">
        <v>6.5100000000000005E-2</v>
      </c>
      <c r="GG62" s="138"/>
      <c r="GH62" s="139"/>
      <c r="GI62" s="446">
        <v>2.8199999999999999E-2</v>
      </c>
      <c r="GJ62" s="138"/>
      <c r="GK62" s="139" t="s">
        <v>62</v>
      </c>
      <c r="GL62" s="463">
        <v>3.3000000000000002E-2</v>
      </c>
      <c r="GM62" s="138"/>
      <c r="GN62" s="139"/>
      <c r="GO62" s="468">
        <v>3.44E-2</v>
      </c>
      <c r="GP62" s="138"/>
      <c r="GQ62" s="139"/>
      <c r="GR62" s="447">
        <v>2.07E-2</v>
      </c>
      <c r="GU62" s="458">
        <v>4.07E-2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8">
        <v>-2.3199999999999998E-2</v>
      </c>
      <c r="FR63" s="138" t="s">
        <v>62</v>
      </c>
      <c r="FS63" s="139" t="s">
        <v>62</v>
      </c>
      <c r="FT63" s="371">
        <v>-2.58E-2</v>
      </c>
      <c r="FU63" s="138" t="s">
        <v>62</v>
      </c>
      <c r="FV63" s="139" t="s">
        <v>62</v>
      </c>
      <c r="FW63" s="463">
        <v>-2.1299999999999999E-2</v>
      </c>
      <c r="FX63" s="138" t="s">
        <v>62</v>
      </c>
      <c r="FY63" s="139" t="s">
        <v>62</v>
      </c>
      <c r="FZ63" s="371">
        <v>-6.5299999999999997E-2</v>
      </c>
      <c r="GA63" s="138" t="s">
        <v>62</v>
      </c>
      <c r="GB63" s="139" t="s">
        <v>62</v>
      </c>
      <c r="GC63" s="371">
        <v>-3.32E-2</v>
      </c>
      <c r="GD63" s="138" t="s">
        <v>62</v>
      </c>
      <c r="GE63" s="139" t="s">
        <v>62</v>
      </c>
      <c r="GF63" s="466">
        <v>-5.04E-2</v>
      </c>
      <c r="GG63" s="138" t="s">
        <v>62</v>
      </c>
      <c r="GH63" s="139" t="s">
        <v>62</v>
      </c>
      <c r="GI63" s="468">
        <v>-1.89E-2</v>
      </c>
      <c r="GJ63" s="138" t="s">
        <v>62</v>
      </c>
      <c r="GK63" s="139" t="s">
        <v>62</v>
      </c>
      <c r="GL63" s="468">
        <v>-4.1099999999999998E-2</v>
      </c>
      <c r="GM63" s="138" t="s">
        <v>62</v>
      </c>
      <c r="GN63" s="139" t="s">
        <v>62</v>
      </c>
      <c r="GO63" s="446">
        <v>-0.1031</v>
      </c>
      <c r="GP63" s="138" t="s">
        <v>62</v>
      </c>
      <c r="GQ63" s="139" t="s">
        <v>62</v>
      </c>
      <c r="GR63" s="371">
        <v>-6.3399999999999998E-2</v>
      </c>
      <c r="GS63" t="s">
        <v>62</v>
      </c>
      <c r="GT63" t="s">
        <v>62</v>
      </c>
      <c r="GU63" s="468">
        <v>-2.5100000000000001E-2</v>
      </c>
      <c r="GV63" t="s">
        <v>62</v>
      </c>
      <c r="HC63" t="s">
        <v>62</v>
      </c>
      <c r="HD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61">
        <v>147.74</v>
      </c>
      <c r="FV64" s="257">
        <v>147.74</v>
      </c>
      <c r="FW64" s="262">
        <v>147.80000000000001</v>
      </c>
      <c r="FX64" s="261">
        <v>147.82</v>
      </c>
      <c r="FY64" s="257">
        <v>147.47</v>
      </c>
      <c r="FZ64" s="262">
        <v>146.07</v>
      </c>
      <c r="GA64" s="261">
        <v>146</v>
      </c>
      <c r="GB64" s="257">
        <v>145.01</v>
      </c>
      <c r="GC64" s="262">
        <v>145.25</v>
      </c>
      <c r="GD64" s="261">
        <v>145.62</v>
      </c>
      <c r="GE64" s="257">
        <v>145.02000000000001</v>
      </c>
      <c r="GF64" s="262">
        <v>1.3123</v>
      </c>
      <c r="GG64" s="268">
        <v>1.3101</v>
      </c>
      <c r="GH64" s="218">
        <v>1.3107</v>
      </c>
      <c r="GI64" s="258">
        <v>1.3098000000000001</v>
      </c>
      <c r="GJ64" s="261">
        <v>145.36000000000001</v>
      </c>
      <c r="GK64" s="257">
        <v>146.19999999999999</v>
      </c>
      <c r="GL64" s="262">
        <v>146.09</v>
      </c>
      <c r="GM64" s="261">
        <v>145.78</v>
      </c>
      <c r="GN64" s="257">
        <v>146.06</v>
      </c>
      <c r="GO64" s="262">
        <v>145.79</v>
      </c>
      <c r="GP64" s="261">
        <v>1.3127</v>
      </c>
      <c r="GQ64" s="257">
        <v>1.3069</v>
      </c>
      <c r="GR64" s="262">
        <v>144.30000000000001</v>
      </c>
      <c r="GS64" s="257">
        <v>144.6</v>
      </c>
      <c r="GT64" s="257">
        <v>145.15</v>
      </c>
      <c r="GU64" s="257">
        <v>144.47</v>
      </c>
      <c r="HC64" s="257">
        <v>145.18</v>
      </c>
      <c r="HD64" s="257">
        <v>145.53</v>
      </c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64" t="s">
        <v>52</v>
      </c>
      <c r="FV65" s="188" t="s">
        <v>52</v>
      </c>
      <c r="FW65" s="199" t="s">
        <v>52</v>
      </c>
      <c r="FX65" s="164" t="s">
        <v>52</v>
      </c>
      <c r="FY65" s="188" t="s">
        <v>52</v>
      </c>
      <c r="FZ65" s="199" t="s">
        <v>52</v>
      </c>
      <c r="GA65" s="164" t="s">
        <v>52</v>
      </c>
      <c r="GB65" s="188" t="s">
        <v>52</v>
      </c>
      <c r="GC65" s="199" t="s">
        <v>52</v>
      </c>
      <c r="GD65" s="164" t="s">
        <v>52</v>
      </c>
      <c r="GE65" s="188" t="s">
        <v>52</v>
      </c>
      <c r="GF65" s="199" t="s">
        <v>51</v>
      </c>
      <c r="GG65" s="237" t="s">
        <v>51</v>
      </c>
      <c r="GH65" s="23" t="s">
        <v>51</v>
      </c>
      <c r="GI65" s="233" t="s">
        <v>51</v>
      </c>
      <c r="GJ65" s="164" t="s">
        <v>52</v>
      </c>
      <c r="GK65" s="188" t="s">
        <v>52</v>
      </c>
      <c r="GL65" s="199" t="s">
        <v>52</v>
      </c>
      <c r="GM65" s="164" t="s">
        <v>52</v>
      </c>
      <c r="GN65" s="188" t="s">
        <v>52</v>
      </c>
      <c r="GO65" s="199" t="s">
        <v>52</v>
      </c>
      <c r="GP65" s="164" t="s">
        <v>51</v>
      </c>
      <c r="GQ65" s="188" t="s">
        <v>51</v>
      </c>
      <c r="GR65" s="199" t="s">
        <v>52</v>
      </c>
      <c r="GS65" s="188" t="s">
        <v>52</v>
      </c>
      <c r="GT65" s="188" t="s">
        <v>52</v>
      </c>
      <c r="GU65" s="188" t="s">
        <v>52</v>
      </c>
      <c r="GV65" s="60"/>
      <c r="GW65" s="60"/>
      <c r="GX65" s="60"/>
      <c r="GY65" s="60"/>
      <c r="GZ65" s="60"/>
      <c r="HA65" s="60"/>
      <c r="HC65" s="188" t="s">
        <v>52</v>
      </c>
      <c r="HD65" s="188" t="s">
        <v>52</v>
      </c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Q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53">
        <f t="shared" ref="FU66" si="106">SUM(FU51, -FU58)</f>
        <v>0.60680000000000001</v>
      </c>
      <c r="FV66" s="115">
        <f t="shared" ref="FV66" si="107">SUM(FV51, -FV58)</f>
        <v>0.61009999999999998</v>
      </c>
      <c r="FW66" s="175">
        <f t="shared" ref="FW66" si="108">SUM(FW51, -FW58)</f>
        <v>0.6119</v>
      </c>
      <c r="FX66" s="153">
        <f t="shared" ref="FX66" si="109">SUM(FX51, -FX58)</f>
        <v>0.61919999999999997</v>
      </c>
      <c r="FY66" s="115">
        <f t="shared" ref="FY66" si="110">SUM(FY51, -FY58)</f>
        <v>0.59589999999999999</v>
      </c>
      <c r="FZ66" s="175">
        <f t="shared" ref="FZ66" si="111">SUM(FZ51, -FZ58)</f>
        <v>0.51990000000000003</v>
      </c>
      <c r="GA66" s="153">
        <f t="shared" ref="GA66" si="112">SUM(GA51, -GA58)</f>
        <v>0.52099999999999991</v>
      </c>
      <c r="GB66" s="115">
        <f t="shared" ref="GB66" si="113">SUM(GB51, -GB58)</f>
        <v>0.4627</v>
      </c>
      <c r="GC66" s="175">
        <f t="shared" ref="GC66" si="114">SUM(GC51, -GC58)</f>
        <v>0.4773</v>
      </c>
      <c r="GD66" s="153">
        <f t="shared" ref="GD66" si="115">SUM(GD51, -GD58)</f>
        <v>0.50340000000000007</v>
      </c>
      <c r="GE66" s="115">
        <f t="shared" ref="GE66" si="116">SUM(GE51, -GE58)</f>
        <v>0.46730000000000005</v>
      </c>
      <c r="GF66" s="179">
        <f t="shared" ref="GF66:GO66" si="117">SUM(GF51, -GF58)</f>
        <v>0.49370000000000003</v>
      </c>
      <c r="GG66" s="224">
        <f t="shared" si="117"/>
        <v>0.48399999999999999</v>
      </c>
      <c r="GH66" s="15">
        <f t="shared" si="117"/>
        <v>0.48039999999999994</v>
      </c>
      <c r="GI66" s="151">
        <f t="shared" si="117"/>
        <v>0.4829</v>
      </c>
      <c r="GJ66" s="153">
        <f t="shared" si="117"/>
        <v>0.49329999999999996</v>
      </c>
      <c r="GK66" s="115">
        <f t="shared" si="117"/>
        <v>0.53949999999999998</v>
      </c>
      <c r="GL66" s="175">
        <f t="shared" si="117"/>
        <v>0.53489999999999993</v>
      </c>
      <c r="GM66" s="153">
        <f t="shared" si="117"/>
        <v>0.52110000000000001</v>
      </c>
      <c r="GN66" s="115">
        <f t="shared" si="117"/>
        <v>0.52790000000000004</v>
      </c>
      <c r="GO66" s="175">
        <f t="shared" si="117"/>
        <v>0.52929999999999999</v>
      </c>
      <c r="GP66" s="146">
        <f>SUM(GP51, -GP58)</f>
        <v>0.52380000000000004</v>
      </c>
      <c r="GQ66" s="120">
        <f>SUM(GQ51, -GQ58)</f>
        <v>0.48730000000000007</v>
      </c>
      <c r="GR66" s="175">
        <f>SUM(GR51, -GR58)</f>
        <v>0.45669999999999999</v>
      </c>
      <c r="GS66" s="115">
        <f>SUM(GS51, -GS58)</f>
        <v>0.48380000000000001</v>
      </c>
      <c r="GT66" s="115">
        <f>SUM(GT51, -GT58)</f>
        <v>0.504</v>
      </c>
      <c r="GU66" s="115">
        <f>SUM(GU51, -GU58)</f>
        <v>0.4587</v>
      </c>
      <c r="GV66" s="6">
        <f t="shared" ref="GV66:HA66" si="118">SUM(GV51, -GV58)</f>
        <v>0</v>
      </c>
      <c r="GW66" s="6">
        <f t="shared" si="118"/>
        <v>0</v>
      </c>
      <c r="GX66" s="6">
        <f t="shared" si="118"/>
        <v>0</v>
      </c>
      <c r="GY66" s="6">
        <f t="shared" si="118"/>
        <v>0</v>
      </c>
      <c r="GZ66" s="6">
        <f t="shared" si="118"/>
        <v>0</v>
      </c>
      <c r="HA66" s="6">
        <f t="shared" si="118"/>
        <v>0</v>
      </c>
      <c r="HC66" s="115">
        <f>SUM(HC51, -HC58)</f>
        <v>0.50760000000000005</v>
      </c>
      <c r="HD66" s="115">
        <f>SUM(HD51, -HD58)</f>
        <v>0.51239999999999997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9">SUM(JM51, -JM58)</f>
        <v>0</v>
      </c>
      <c r="JN66" s="6">
        <f t="shared" si="119"/>
        <v>0</v>
      </c>
      <c r="JO66" s="6">
        <f t="shared" si="119"/>
        <v>0</v>
      </c>
      <c r="JP66" s="6">
        <f t="shared" si="119"/>
        <v>0</v>
      </c>
      <c r="JQ66" s="6">
        <f t="shared" si="119"/>
        <v>0</v>
      </c>
      <c r="JR66" s="6">
        <f t="shared" si="119"/>
        <v>0</v>
      </c>
      <c r="JS66" s="6">
        <f t="shared" si="119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64" t="s">
        <v>51</v>
      </c>
      <c r="FV67" s="188" t="s">
        <v>51</v>
      </c>
      <c r="FW67" s="199" t="s">
        <v>51</v>
      </c>
      <c r="FX67" s="164" t="s">
        <v>51</v>
      </c>
      <c r="FY67" s="188" t="s">
        <v>51</v>
      </c>
      <c r="FZ67" s="199" t="s">
        <v>51</v>
      </c>
      <c r="GA67" s="164" t="s">
        <v>51</v>
      </c>
      <c r="GB67" s="188" t="s">
        <v>51</v>
      </c>
      <c r="GC67" s="199" t="s">
        <v>51</v>
      </c>
      <c r="GD67" s="164" t="s">
        <v>51</v>
      </c>
      <c r="GE67" s="188" t="s">
        <v>51</v>
      </c>
      <c r="GF67" s="199" t="s">
        <v>52</v>
      </c>
      <c r="GG67" s="237" t="s">
        <v>52</v>
      </c>
      <c r="GH67" s="23" t="s">
        <v>52</v>
      </c>
      <c r="GI67" s="233" t="s">
        <v>52</v>
      </c>
      <c r="GJ67" s="164" t="s">
        <v>51</v>
      </c>
      <c r="GK67" s="188" t="s">
        <v>51</v>
      </c>
      <c r="GL67" s="199" t="s">
        <v>51</v>
      </c>
      <c r="GM67" s="164" t="s">
        <v>51</v>
      </c>
      <c r="GN67" s="188" t="s">
        <v>51</v>
      </c>
      <c r="GO67" s="199" t="s">
        <v>51</v>
      </c>
      <c r="GP67" s="164" t="s">
        <v>52</v>
      </c>
      <c r="GQ67" s="188" t="s">
        <v>52</v>
      </c>
      <c r="GR67" s="199" t="s">
        <v>51</v>
      </c>
      <c r="GS67" s="188" t="s">
        <v>51</v>
      </c>
      <c r="GT67" s="188" t="s">
        <v>51</v>
      </c>
      <c r="GU67" s="188" t="s">
        <v>51</v>
      </c>
      <c r="GV67" s="60"/>
      <c r="GW67" s="60"/>
      <c r="GX67" s="60"/>
      <c r="GY67" s="60"/>
      <c r="GZ67" s="60"/>
      <c r="HA67" s="60"/>
      <c r="HC67" s="188" t="s">
        <v>51</v>
      </c>
      <c r="HD67" s="188" t="s">
        <v>51</v>
      </c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20">SUM(K51, -K57)</f>
        <v>0.16620000000000001</v>
      </c>
      <c r="L68" s="179">
        <f t="shared" si="120"/>
        <v>0.19230000000000003</v>
      </c>
      <c r="M68" s="146">
        <f t="shared" si="120"/>
        <v>0.17859999999999998</v>
      </c>
      <c r="N68" s="120">
        <f t="shared" si="120"/>
        <v>0.16650000000000001</v>
      </c>
      <c r="O68" s="179">
        <f t="shared" si="120"/>
        <v>0.18559999999999999</v>
      </c>
      <c r="P68" s="146">
        <f t="shared" si="120"/>
        <v>0.20569999999999999</v>
      </c>
      <c r="Q68" s="120">
        <f t="shared" si="120"/>
        <v>0.1983</v>
      </c>
      <c r="R68" s="179">
        <f t="shared" si="120"/>
        <v>0.21210000000000001</v>
      </c>
      <c r="S68" s="225">
        <f t="shared" si="120"/>
        <v>0.23520000000000002</v>
      </c>
      <c r="T68" s="15">
        <f t="shared" si="120"/>
        <v>0.22940000000000002</v>
      </c>
      <c r="U68" s="149">
        <f t="shared" ref="U68:Z68" si="121">SUM(U51, -U57)</f>
        <v>0.2127</v>
      </c>
      <c r="V68" s="225">
        <f t="shared" si="121"/>
        <v>0.2097</v>
      </c>
      <c r="W68" s="96">
        <f t="shared" si="121"/>
        <v>0.23599999999999999</v>
      </c>
      <c r="X68" s="151">
        <f t="shared" si="121"/>
        <v>0.2268</v>
      </c>
      <c r="Y68" s="146">
        <f t="shared" si="121"/>
        <v>0.2455</v>
      </c>
      <c r="Z68" s="120">
        <f t="shared" si="121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22">SUM(AK52, -AK58)</f>
        <v>0.23170000000000002</v>
      </c>
      <c r="AL68" s="93">
        <f t="shared" si="122"/>
        <v>0.2545</v>
      </c>
      <c r="AM68" s="150">
        <f t="shared" si="122"/>
        <v>0.29559999999999997</v>
      </c>
      <c r="AN68" s="144">
        <f t="shared" si="122"/>
        <v>0.29559999999999997</v>
      </c>
      <c r="AO68" s="116">
        <f t="shared" si="122"/>
        <v>0.30189999999999995</v>
      </c>
      <c r="AP68" s="176">
        <f t="shared" si="122"/>
        <v>0.27779999999999999</v>
      </c>
      <c r="AQ68" s="144">
        <f t="shared" si="122"/>
        <v>0.28659999999999997</v>
      </c>
      <c r="AR68" s="116">
        <f t="shared" si="122"/>
        <v>0.28660000000000002</v>
      </c>
      <c r="AS68" s="176">
        <f t="shared" si="122"/>
        <v>0.28949999999999998</v>
      </c>
      <c r="AT68" s="226">
        <f t="shared" si="122"/>
        <v>0.26090000000000002</v>
      </c>
      <c r="AU68" s="93">
        <f t="shared" si="122"/>
        <v>0.25990000000000002</v>
      </c>
      <c r="AV68" s="151">
        <f t="shared" si="122"/>
        <v>0.29270000000000002</v>
      </c>
      <c r="AW68" s="146">
        <f t="shared" si="122"/>
        <v>0.3024</v>
      </c>
      <c r="AX68" s="120">
        <f t="shared" si="122"/>
        <v>0.31730000000000003</v>
      </c>
      <c r="AY68" s="179">
        <f t="shared" si="122"/>
        <v>0.28070000000000001</v>
      </c>
      <c r="AZ68" s="146">
        <f t="shared" si="122"/>
        <v>0.26910000000000001</v>
      </c>
      <c r="BA68" s="120">
        <f t="shared" si="122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23">SUM(BD52, -BD58)</f>
        <v>0.30430000000000001</v>
      </c>
      <c r="BE68" s="179">
        <f t="shared" si="123"/>
        <v>0.3382</v>
      </c>
      <c r="BF68" s="146">
        <f t="shared" si="123"/>
        <v>0.32930000000000004</v>
      </c>
      <c r="BG68" s="120">
        <f t="shared" si="123"/>
        <v>0.31999999999999995</v>
      </c>
      <c r="BH68" s="179">
        <f t="shared" si="123"/>
        <v>0.30209999999999998</v>
      </c>
      <c r="BI68" s="146">
        <f t="shared" si="123"/>
        <v>0.30149999999999999</v>
      </c>
      <c r="BJ68" s="115">
        <f>SUM(BJ51, -BJ57)</f>
        <v>0.32200000000000001</v>
      </c>
      <c r="BK68" s="179">
        <f t="shared" ref="BK68:BQ68" si="124">SUM(BK52, -BK58)</f>
        <v>0.32019999999999998</v>
      </c>
      <c r="BL68" s="146">
        <f t="shared" si="124"/>
        <v>0.34360000000000002</v>
      </c>
      <c r="BM68" s="120">
        <f t="shared" si="124"/>
        <v>0.36709999999999998</v>
      </c>
      <c r="BN68" s="179">
        <f t="shared" si="124"/>
        <v>0.37239999999999995</v>
      </c>
      <c r="BO68" s="120">
        <f t="shared" si="124"/>
        <v>0.38129999999999997</v>
      </c>
      <c r="BP68" s="120">
        <f t="shared" si="124"/>
        <v>0.38109999999999999</v>
      </c>
      <c r="BQ68" s="116">
        <f t="shared" si="124"/>
        <v>0.39739999999999998</v>
      </c>
      <c r="BS68" s="146">
        <f t="shared" ref="BS68:CK68" si="125">SUM(BS52, -BS58)</f>
        <v>0.37659999999999999</v>
      </c>
      <c r="BT68" s="116">
        <f t="shared" si="125"/>
        <v>0.371</v>
      </c>
      <c r="BU68" s="176">
        <f t="shared" si="125"/>
        <v>0.37480000000000002</v>
      </c>
      <c r="BV68" s="146">
        <f t="shared" si="125"/>
        <v>0.37819999999999998</v>
      </c>
      <c r="BW68" s="120">
        <f t="shared" si="125"/>
        <v>0.37370000000000003</v>
      </c>
      <c r="BX68" s="176">
        <f t="shared" si="125"/>
        <v>0.372</v>
      </c>
      <c r="BY68" s="226">
        <f t="shared" si="125"/>
        <v>0.41650000000000004</v>
      </c>
      <c r="BZ68" s="93">
        <f t="shared" si="125"/>
        <v>0.42730000000000001</v>
      </c>
      <c r="CA68" s="150">
        <f t="shared" si="125"/>
        <v>0.3987</v>
      </c>
      <c r="CB68" s="146">
        <f t="shared" si="125"/>
        <v>0.33439999999999998</v>
      </c>
      <c r="CC68" s="120">
        <f t="shared" si="125"/>
        <v>0.34109999999999996</v>
      </c>
      <c r="CD68" s="179">
        <f t="shared" si="125"/>
        <v>0.34699999999999998</v>
      </c>
      <c r="CE68" s="146">
        <f t="shared" si="125"/>
        <v>0.34620000000000001</v>
      </c>
      <c r="CF68" s="120">
        <f t="shared" si="125"/>
        <v>0.32150000000000001</v>
      </c>
      <c r="CG68" s="179">
        <f t="shared" si="125"/>
        <v>0.35730000000000001</v>
      </c>
      <c r="CH68" s="146">
        <f t="shared" si="125"/>
        <v>0.34920000000000001</v>
      </c>
      <c r="CI68" s="120">
        <f t="shared" si="125"/>
        <v>0.35310000000000002</v>
      </c>
      <c r="CJ68" s="179">
        <f t="shared" si="125"/>
        <v>0.33829999999999999</v>
      </c>
      <c r="CK68" s="146">
        <f t="shared" si="125"/>
        <v>0.32700000000000001</v>
      </c>
      <c r="CL68" s="120">
        <f t="shared" ref="CL68:CR68" si="126">SUM(CL52, -CL58)</f>
        <v>0.34289999999999998</v>
      </c>
      <c r="CM68" s="179">
        <f t="shared" si="126"/>
        <v>0.31979999999999997</v>
      </c>
      <c r="CN68" s="146">
        <f t="shared" si="126"/>
        <v>0.32979999999999998</v>
      </c>
      <c r="CO68" s="120">
        <f t="shared" si="126"/>
        <v>0.35650000000000004</v>
      </c>
      <c r="CP68" s="179">
        <f t="shared" si="126"/>
        <v>0.36570000000000003</v>
      </c>
      <c r="CQ68" s="146">
        <f t="shared" si="126"/>
        <v>0.38119999999999998</v>
      </c>
      <c r="CR68" s="120">
        <f t="shared" si="126"/>
        <v>0.37290000000000001</v>
      </c>
      <c r="CS68" s="179">
        <f>SUM(CS51, -CS57)</f>
        <v>0.36199999999999999</v>
      </c>
      <c r="CT68" s="153">
        <f t="shared" ref="CT68:DN68" si="127">SUM(CT52, -CT58)</f>
        <v>0.37779999999999997</v>
      </c>
      <c r="CU68" s="115">
        <f t="shared" si="127"/>
        <v>0.37570000000000003</v>
      </c>
      <c r="CV68" s="175">
        <f t="shared" si="127"/>
        <v>0.35199999999999998</v>
      </c>
      <c r="CW68" s="153">
        <f t="shared" si="127"/>
        <v>0.3402</v>
      </c>
      <c r="CX68" s="115">
        <f t="shared" si="127"/>
        <v>0.38439999999999996</v>
      </c>
      <c r="CY68" s="175">
        <f t="shared" si="127"/>
        <v>0.3821</v>
      </c>
      <c r="CZ68" s="153">
        <f t="shared" si="127"/>
        <v>0.37609999999999999</v>
      </c>
      <c r="DA68" s="115">
        <f t="shared" si="127"/>
        <v>0.37839999999999996</v>
      </c>
      <c r="DB68" s="179">
        <f t="shared" si="127"/>
        <v>0.37219999999999998</v>
      </c>
      <c r="DC68" s="146">
        <f t="shared" si="127"/>
        <v>0.37109999999999999</v>
      </c>
      <c r="DD68" s="120">
        <f t="shared" si="127"/>
        <v>0.38900000000000001</v>
      </c>
      <c r="DE68" s="179">
        <f t="shared" si="127"/>
        <v>0.40539999999999998</v>
      </c>
      <c r="DF68" s="146">
        <f t="shared" si="127"/>
        <v>0.42230000000000001</v>
      </c>
      <c r="DG68" s="120">
        <f t="shared" si="127"/>
        <v>0.4173</v>
      </c>
      <c r="DH68" s="179">
        <f t="shared" si="127"/>
        <v>0.42520000000000002</v>
      </c>
      <c r="DI68" s="146">
        <f t="shared" si="127"/>
        <v>0.42180000000000001</v>
      </c>
      <c r="DJ68" s="120">
        <f t="shared" si="127"/>
        <v>0.4279</v>
      </c>
      <c r="DK68" s="179">
        <f t="shared" si="127"/>
        <v>0.40039999999999998</v>
      </c>
      <c r="DL68" s="120">
        <f t="shared" si="127"/>
        <v>0.40390000000000004</v>
      </c>
      <c r="DM68" s="120">
        <f t="shared" si="127"/>
        <v>0.3957</v>
      </c>
      <c r="DN68" s="330">
        <f t="shared" si="127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28">SUM(DQ51, -DQ57)</f>
        <v>0.44079999999999997</v>
      </c>
      <c r="DR68" s="153">
        <f t="shared" si="128"/>
        <v>0.45929999999999999</v>
      </c>
      <c r="DS68" s="115">
        <f t="shared" si="128"/>
        <v>0.49309999999999998</v>
      </c>
      <c r="DT68" s="175">
        <f t="shared" si="128"/>
        <v>0.50080000000000002</v>
      </c>
      <c r="DU68" s="153">
        <f t="shared" si="128"/>
        <v>0.49399999999999999</v>
      </c>
      <c r="DV68" s="115">
        <f t="shared" si="128"/>
        <v>0.5464</v>
      </c>
      <c r="DW68" s="175">
        <f t="shared" si="128"/>
        <v>0.56799999999999995</v>
      </c>
      <c r="DX68" s="115">
        <f t="shared" si="128"/>
        <v>0.53810000000000002</v>
      </c>
      <c r="DY68" s="120">
        <f t="shared" si="128"/>
        <v>0.52139999999999997</v>
      </c>
      <c r="DZ68" s="120">
        <f t="shared" si="128"/>
        <v>0.53939999999999999</v>
      </c>
      <c r="EA68" s="6">
        <f t="shared" si="128"/>
        <v>0</v>
      </c>
      <c r="EB68" s="6">
        <f t="shared" si="128"/>
        <v>0</v>
      </c>
      <c r="EC68" s="6">
        <f t="shared" si="128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29">SUM(EK51, -EK57)</f>
        <v>0.53959999999999997</v>
      </c>
      <c r="EL68" s="120">
        <f t="shared" si="129"/>
        <v>0.53439999999999999</v>
      </c>
      <c r="EM68" s="179">
        <f t="shared" si="129"/>
        <v>0.51929999999999998</v>
      </c>
      <c r="EN68" s="146">
        <f t="shared" si="129"/>
        <v>0.55420000000000003</v>
      </c>
      <c r="EO68" s="120">
        <f t="shared" si="129"/>
        <v>0.53920000000000001</v>
      </c>
      <c r="EP68" s="179">
        <f t="shared" si="129"/>
        <v>0.50639999999999996</v>
      </c>
      <c r="EQ68" s="146">
        <f t="shared" si="129"/>
        <v>0.51200000000000001</v>
      </c>
      <c r="ER68" s="120">
        <f t="shared" si="129"/>
        <v>0.49129999999999996</v>
      </c>
      <c r="ES68" s="179">
        <f t="shared" si="129"/>
        <v>0.55149999999999999</v>
      </c>
      <c r="ET68" s="146">
        <f t="shared" si="129"/>
        <v>0.53849999999999998</v>
      </c>
      <c r="EU68" s="120">
        <f t="shared" si="129"/>
        <v>0.5353</v>
      </c>
      <c r="EV68" s="179">
        <f t="shared" si="129"/>
        <v>0.55289999999999995</v>
      </c>
      <c r="EW68" s="146">
        <f t="shared" si="129"/>
        <v>0.54709999999999992</v>
      </c>
      <c r="EX68" s="115">
        <f t="shared" si="129"/>
        <v>0.53580000000000005</v>
      </c>
      <c r="EY68" s="175">
        <f t="shared" ref="EY68:FB68" si="130">SUM(EY51, -EY57)</f>
        <v>0.49740000000000001</v>
      </c>
      <c r="EZ68" s="153">
        <f t="shared" si="130"/>
        <v>0.46350000000000002</v>
      </c>
      <c r="FA68" s="115">
        <f t="shared" si="130"/>
        <v>0.45340000000000003</v>
      </c>
      <c r="FB68" s="175">
        <f t="shared" si="130"/>
        <v>0.43049999999999999</v>
      </c>
      <c r="FC68" s="420">
        <f t="shared" ref="FC68" si="131">SUM(FC51, -FC57)</f>
        <v>0.41459999999999997</v>
      </c>
      <c r="FD68" s="377">
        <f t="shared" ref="FD68:FE68" si="132">SUM(FD51, -FD57)</f>
        <v>0.42659999999999998</v>
      </c>
      <c r="FE68" s="421">
        <f t="shared" si="132"/>
        <v>0.51949999999999996</v>
      </c>
      <c r="FF68" s="153">
        <f t="shared" ref="FF68:FG68" si="133">SUM(FF51, -FF57)</f>
        <v>0.56230000000000002</v>
      </c>
      <c r="FG68" s="115">
        <f t="shared" si="133"/>
        <v>0.45320000000000005</v>
      </c>
      <c r="FH68" s="175">
        <f t="shared" ref="FH68:FI68" si="134">SUM(FH51, -FH57)</f>
        <v>0.4793</v>
      </c>
      <c r="FI68" s="153">
        <f t="shared" si="134"/>
        <v>0.48919999999999997</v>
      </c>
      <c r="FJ68" s="115">
        <f t="shared" ref="FJ68" si="135">SUM(FJ51, -FJ57)</f>
        <v>0.53710000000000002</v>
      </c>
      <c r="FK68" s="175">
        <f t="shared" ref="FK68" si="136">SUM(FK51, -FK57)</f>
        <v>0.63319999999999999</v>
      </c>
      <c r="FL68" s="146">
        <f t="shared" ref="FL68:FQ68" si="137">SUM(FL51, -FL57)</f>
        <v>0.61640000000000006</v>
      </c>
      <c r="FM68" s="120">
        <f t="shared" si="137"/>
        <v>0.59840000000000004</v>
      </c>
      <c r="FN68" s="179">
        <f t="shared" si="137"/>
        <v>0.58979999999999999</v>
      </c>
      <c r="FO68" s="146">
        <f t="shared" si="137"/>
        <v>0.58499999999999996</v>
      </c>
      <c r="FP68" s="120">
        <f t="shared" si="137"/>
        <v>0.60450000000000004</v>
      </c>
      <c r="FQ68" s="179">
        <f t="shared" si="137"/>
        <v>0.60589999999999999</v>
      </c>
      <c r="FR68" s="146">
        <f t="shared" ref="FR68" si="138">SUM(FR51, -FR57)</f>
        <v>0.60440000000000005</v>
      </c>
      <c r="FS68" s="120">
        <f t="shared" ref="FS68:FT68" si="139">SUM(FS51, -FS57)</f>
        <v>0.58129999999999993</v>
      </c>
      <c r="FT68" s="179">
        <f t="shared" si="139"/>
        <v>0.57499999999999996</v>
      </c>
      <c r="FU68" s="146">
        <f t="shared" ref="FU68" si="140">SUM(FU51, -FU57)</f>
        <v>0.58199999999999996</v>
      </c>
      <c r="FV68" s="120">
        <f t="shared" ref="FV68" si="141">SUM(FV51, -FV57)</f>
        <v>0.58099999999999996</v>
      </c>
      <c r="FW68" s="179">
        <f t="shared" ref="FW68" si="142">SUM(FW51, -FW57)</f>
        <v>0.56720000000000004</v>
      </c>
      <c r="FX68" s="146">
        <f t="shared" ref="FX68" si="143">SUM(FX51, -FX57)</f>
        <v>0.56420000000000003</v>
      </c>
      <c r="FY68" s="120">
        <f t="shared" ref="FY68" si="144">SUM(FY51, -FY57)</f>
        <v>0.53859999999999997</v>
      </c>
      <c r="FZ68" s="179">
        <f t="shared" ref="FZ68" si="145">SUM(FZ51, -FZ57)</f>
        <v>0.46939999999999998</v>
      </c>
      <c r="GA68" s="146">
        <f t="shared" ref="GA68" si="146">SUM(GA51, -GA57)</f>
        <v>0.47499999999999998</v>
      </c>
      <c r="GB68" s="120">
        <f t="shared" ref="GB68" si="147">SUM(GB51, -GB57)</f>
        <v>0.43679999999999997</v>
      </c>
      <c r="GC68" s="179">
        <f t="shared" ref="GC68" si="148">SUM(GC51, -GC57)</f>
        <v>0.41699999999999998</v>
      </c>
      <c r="GD68" s="146">
        <f t="shared" ref="GD68" si="149">SUM(GD51, -GD57)</f>
        <v>0.44890000000000002</v>
      </c>
      <c r="GE68" s="120">
        <f t="shared" ref="GE68" si="150">SUM(GE51, -GE57)</f>
        <v>0.46040000000000003</v>
      </c>
      <c r="GF68" s="175">
        <f t="shared" ref="GF68:GO68" si="151">SUM(GF51, -GF57)</f>
        <v>0.4778</v>
      </c>
      <c r="GG68" s="230">
        <f t="shared" si="151"/>
        <v>0.45589999999999997</v>
      </c>
      <c r="GH68" s="94">
        <f t="shared" si="151"/>
        <v>0.47709999999999997</v>
      </c>
      <c r="GI68" s="145">
        <f t="shared" si="151"/>
        <v>0.47989999999999999</v>
      </c>
      <c r="GJ68" s="146">
        <f t="shared" si="151"/>
        <v>0.48719999999999997</v>
      </c>
      <c r="GK68" s="120">
        <f t="shared" si="151"/>
        <v>0.5121</v>
      </c>
      <c r="GL68" s="179">
        <f t="shared" si="151"/>
        <v>0.50890000000000002</v>
      </c>
      <c r="GM68" s="146">
        <f t="shared" si="151"/>
        <v>0.51190000000000002</v>
      </c>
      <c r="GN68" s="120">
        <f t="shared" si="151"/>
        <v>0.51229999999999998</v>
      </c>
      <c r="GO68" s="179">
        <f t="shared" si="151"/>
        <v>0.51780000000000004</v>
      </c>
      <c r="GP68" s="153">
        <f>SUM(GP51, -GP57)</f>
        <v>0.50550000000000006</v>
      </c>
      <c r="GQ68" s="115">
        <f>SUM(GQ51, -GQ57)</f>
        <v>0.47660000000000002</v>
      </c>
      <c r="GR68" s="179">
        <f>SUM(GR51, -GR57)</f>
        <v>0.44069999999999998</v>
      </c>
      <c r="GS68" s="120">
        <f>SUM(GS51, -GS57)</f>
        <v>0.47020000000000001</v>
      </c>
      <c r="GT68" s="120">
        <f>SUM(GT51, -GT57)</f>
        <v>0.48019999999999996</v>
      </c>
      <c r="GU68" s="120">
        <f>SUM(GU51, -GU57)</f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20">
        <f>SUM(HC51, -HC57)</f>
        <v>0.45860000000000001</v>
      </c>
      <c r="HD68" s="120">
        <f>SUM(HD51, -HD57)</f>
        <v>0.47220000000000001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200" t="s">
        <v>67</v>
      </c>
      <c r="FV69" s="168" t="s">
        <v>67</v>
      </c>
      <c r="FW69" s="186" t="s">
        <v>67</v>
      </c>
      <c r="FX69" s="200" t="s">
        <v>67</v>
      </c>
      <c r="FY69" s="168" t="s">
        <v>67</v>
      </c>
      <c r="FZ69" s="186" t="s">
        <v>67</v>
      </c>
      <c r="GA69" s="200" t="s">
        <v>67</v>
      </c>
      <c r="GB69" s="168" t="s">
        <v>67</v>
      </c>
      <c r="GC69" s="186" t="s">
        <v>67</v>
      </c>
      <c r="GD69" s="200" t="s">
        <v>67</v>
      </c>
      <c r="GE69" s="168" t="s">
        <v>67</v>
      </c>
      <c r="GF69" s="199" t="s">
        <v>44</v>
      </c>
      <c r="GG69" s="228" t="s">
        <v>59</v>
      </c>
      <c r="GH69" s="36" t="s">
        <v>59</v>
      </c>
      <c r="GI69" s="165" t="s">
        <v>59</v>
      </c>
      <c r="GJ69" s="200" t="s">
        <v>67</v>
      </c>
      <c r="GK69" s="168" t="s">
        <v>67</v>
      </c>
      <c r="GL69" s="186" t="s">
        <v>67</v>
      </c>
      <c r="GM69" s="164" t="s">
        <v>44</v>
      </c>
      <c r="GN69" s="188" t="s">
        <v>44</v>
      </c>
      <c r="GO69" s="199" t="s">
        <v>44</v>
      </c>
      <c r="GP69" s="164" t="s">
        <v>44</v>
      </c>
      <c r="GQ69" s="188" t="s">
        <v>44</v>
      </c>
      <c r="GR69" s="199" t="s">
        <v>44</v>
      </c>
      <c r="GS69" s="188" t="s">
        <v>44</v>
      </c>
      <c r="GT69" s="188" t="s">
        <v>44</v>
      </c>
      <c r="GU69" s="188" t="s">
        <v>44</v>
      </c>
      <c r="GV69" s="60"/>
      <c r="GW69" s="60"/>
      <c r="GX69" s="60"/>
      <c r="GY69" s="60"/>
      <c r="GZ69" s="60"/>
      <c r="HA69" s="60"/>
      <c r="HC69" s="123" t="s">
        <v>63</v>
      </c>
      <c r="HD69" s="188" t="s">
        <v>44</v>
      </c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52">SUM(L51, -L56)</f>
        <v>0.16260000000000002</v>
      </c>
      <c r="M70" s="146">
        <f t="shared" si="152"/>
        <v>0.1641</v>
      </c>
      <c r="N70" s="120">
        <f t="shared" si="152"/>
        <v>0.16570000000000001</v>
      </c>
      <c r="O70" s="179">
        <f t="shared" si="152"/>
        <v>0.1774</v>
      </c>
      <c r="P70" s="146">
        <f t="shared" si="152"/>
        <v>0.20530000000000001</v>
      </c>
      <c r="Q70" s="120">
        <f t="shared" si="152"/>
        <v>0.19670000000000001</v>
      </c>
      <c r="R70" s="179">
        <f t="shared" si="152"/>
        <v>0.21190000000000001</v>
      </c>
      <c r="S70" s="224">
        <f t="shared" si="152"/>
        <v>0.23110000000000003</v>
      </c>
      <c r="T70" s="96">
        <f t="shared" si="152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53">SUM(AS53, -AS58)</f>
        <v>0.248</v>
      </c>
      <c r="AT70" s="224">
        <f t="shared" si="153"/>
        <v>0.23809999999999998</v>
      </c>
      <c r="AU70" s="15">
        <f t="shared" si="153"/>
        <v>0.25509999999999999</v>
      </c>
      <c r="AV70" s="150">
        <f t="shared" si="153"/>
        <v>0.249</v>
      </c>
      <c r="AW70" s="144">
        <f t="shared" si="153"/>
        <v>0.26829999999999998</v>
      </c>
      <c r="AX70" s="116">
        <f t="shared" si="153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54">SUM(BD51, -BD57)</f>
        <v>0.30359999999999998</v>
      </c>
      <c r="BE70" s="175">
        <f t="shared" si="154"/>
        <v>0.33729999999999999</v>
      </c>
      <c r="BF70" s="153">
        <f t="shared" si="154"/>
        <v>0.31259999999999999</v>
      </c>
      <c r="BG70" s="115">
        <f t="shared" si="154"/>
        <v>0.3034</v>
      </c>
      <c r="BH70" s="175">
        <f t="shared" si="154"/>
        <v>0.30179999999999996</v>
      </c>
      <c r="BI70" s="153">
        <f t="shared" si="154"/>
        <v>0.28360000000000002</v>
      </c>
      <c r="BJ70" s="120">
        <f>SUM(BJ52, -BJ58)</f>
        <v>0.31879999999999997</v>
      </c>
      <c r="BK70" s="176">
        <f t="shared" ref="BK70:BQ70" si="155">SUM(BK53, -BK58)</f>
        <v>0.26200000000000001</v>
      </c>
      <c r="BL70" s="144">
        <f t="shared" si="155"/>
        <v>0.3226</v>
      </c>
      <c r="BM70" s="116">
        <f t="shared" si="155"/>
        <v>0.32889999999999997</v>
      </c>
      <c r="BN70" s="176">
        <f t="shared" si="155"/>
        <v>0.3639</v>
      </c>
      <c r="BO70" s="116">
        <f t="shared" si="155"/>
        <v>0.37929999999999997</v>
      </c>
      <c r="BP70" s="120">
        <f t="shared" si="155"/>
        <v>0.37050000000000005</v>
      </c>
      <c r="BQ70" s="120">
        <f t="shared" si="155"/>
        <v>0.37329999999999997</v>
      </c>
      <c r="BS70" s="144">
        <f t="shared" ref="BS70:CC70" si="156">SUM(BS53, -BS58)</f>
        <v>0.37</v>
      </c>
      <c r="BT70" s="115">
        <f t="shared" si="156"/>
        <v>0.34289999999999998</v>
      </c>
      <c r="BU70" s="179">
        <f t="shared" si="156"/>
        <v>0.36609999999999998</v>
      </c>
      <c r="BV70" s="144">
        <f t="shared" si="156"/>
        <v>0.37419999999999998</v>
      </c>
      <c r="BW70" s="116">
        <f t="shared" si="156"/>
        <v>0.36470000000000002</v>
      </c>
      <c r="BX70" s="179">
        <f t="shared" si="156"/>
        <v>0.36280000000000001</v>
      </c>
      <c r="BY70" s="224">
        <f t="shared" si="156"/>
        <v>0.37780000000000002</v>
      </c>
      <c r="BZ70" s="94">
        <f t="shared" si="156"/>
        <v>0.38500000000000001</v>
      </c>
      <c r="CA70" s="145">
        <f t="shared" si="156"/>
        <v>0.36849999999999999</v>
      </c>
      <c r="CB70" s="153">
        <f t="shared" si="156"/>
        <v>0.3332</v>
      </c>
      <c r="CC70" s="115">
        <f t="shared" si="156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57">SUM(CV53, -CV58)</f>
        <v>0.31340000000000001</v>
      </c>
      <c r="CW70" s="146">
        <f t="shared" si="157"/>
        <v>0.30549999999999999</v>
      </c>
      <c r="CX70" s="116">
        <f t="shared" si="157"/>
        <v>0.3342</v>
      </c>
      <c r="CY70" s="176">
        <f t="shared" si="157"/>
        <v>0.35319999999999996</v>
      </c>
      <c r="CZ70" s="146">
        <f t="shared" si="157"/>
        <v>0.36080000000000001</v>
      </c>
      <c r="DA70" s="120">
        <f t="shared" si="157"/>
        <v>0.36449999999999999</v>
      </c>
      <c r="DB70" s="175">
        <f t="shared" si="157"/>
        <v>0.35870000000000002</v>
      </c>
      <c r="DC70" s="153">
        <f t="shared" si="157"/>
        <v>0.34139999999999998</v>
      </c>
      <c r="DD70" s="120">
        <f t="shared" ref="DD70:DN70" si="158">SUM(DD51, -DD57)</f>
        <v>0.34640000000000004</v>
      </c>
      <c r="DE70" s="175">
        <f t="shared" si="158"/>
        <v>0.38500000000000001</v>
      </c>
      <c r="DF70" s="153">
        <f t="shared" si="158"/>
        <v>0.40039999999999998</v>
      </c>
      <c r="DG70" s="120">
        <f t="shared" si="158"/>
        <v>0.38780000000000003</v>
      </c>
      <c r="DH70" s="179">
        <f t="shared" si="158"/>
        <v>0.3962</v>
      </c>
      <c r="DI70" s="153">
        <f t="shared" si="158"/>
        <v>0.38619999999999999</v>
      </c>
      <c r="DJ70" s="115">
        <f t="shared" si="158"/>
        <v>0.40500000000000003</v>
      </c>
      <c r="DK70" s="175">
        <f t="shared" si="158"/>
        <v>0.375</v>
      </c>
      <c r="DL70" s="115">
        <f t="shared" si="158"/>
        <v>0.38150000000000001</v>
      </c>
      <c r="DM70" s="120">
        <f t="shared" si="158"/>
        <v>0.378</v>
      </c>
      <c r="DN70" s="330">
        <f t="shared" si="158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59">SUM(DQ52, -DQ58)</f>
        <v>0.41539999999999999</v>
      </c>
      <c r="DR70" s="146">
        <f t="shared" si="159"/>
        <v>0.4042</v>
      </c>
      <c r="DS70" s="120">
        <f t="shared" si="159"/>
        <v>0.39899999999999997</v>
      </c>
      <c r="DT70" s="179">
        <f t="shared" si="159"/>
        <v>0.42180000000000001</v>
      </c>
      <c r="DU70" s="146">
        <f t="shared" si="159"/>
        <v>0.41859999999999997</v>
      </c>
      <c r="DV70" s="120">
        <f t="shared" si="159"/>
        <v>0.41359999999999997</v>
      </c>
      <c r="DW70" s="179">
        <f t="shared" si="159"/>
        <v>0.44290000000000002</v>
      </c>
      <c r="DX70" s="120">
        <f t="shared" si="159"/>
        <v>0.40010000000000001</v>
      </c>
      <c r="DY70" s="120">
        <f t="shared" si="159"/>
        <v>0.39729999999999999</v>
      </c>
      <c r="DZ70" s="120">
        <f t="shared" si="15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60">SUM(EK52, -EK58)</f>
        <v>0.49580000000000002</v>
      </c>
      <c r="EL70" s="120">
        <f t="shared" si="160"/>
        <v>0.49549999999999994</v>
      </c>
      <c r="EM70" s="179">
        <f t="shared" si="160"/>
        <v>0.40469999999999995</v>
      </c>
      <c r="EN70" s="146">
        <f t="shared" si="160"/>
        <v>0.41389999999999999</v>
      </c>
      <c r="EO70" s="120">
        <f t="shared" si="160"/>
        <v>0.39730000000000004</v>
      </c>
      <c r="EP70" s="179">
        <f t="shared" si="160"/>
        <v>0.39080000000000004</v>
      </c>
      <c r="EQ70" s="146">
        <f t="shared" si="160"/>
        <v>0.38290000000000002</v>
      </c>
      <c r="ER70" s="120">
        <f t="shared" si="160"/>
        <v>0.3775</v>
      </c>
      <c r="ES70" s="179">
        <f t="shared" si="160"/>
        <v>0.36970000000000003</v>
      </c>
      <c r="ET70" s="146">
        <f t="shared" si="160"/>
        <v>0.3548</v>
      </c>
      <c r="EU70" s="120">
        <f t="shared" si="160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61">SUM(FA52, -FA58)</f>
        <v>0.3599</v>
      </c>
      <c r="FB70" s="175">
        <f t="shared" si="161"/>
        <v>0.37009999999999998</v>
      </c>
      <c r="FC70" s="420">
        <f t="shared" si="161"/>
        <v>0.37670000000000003</v>
      </c>
      <c r="FD70" s="377">
        <f t="shared" si="161"/>
        <v>0.38179999999999997</v>
      </c>
      <c r="FE70" s="421">
        <f t="shared" si="161"/>
        <v>0.42479999999999996</v>
      </c>
      <c r="FF70" s="153">
        <f t="shared" si="161"/>
        <v>0.44109999999999999</v>
      </c>
      <c r="FG70" s="115">
        <f t="shared" si="161"/>
        <v>0.42649999999999999</v>
      </c>
      <c r="FH70" s="175">
        <f t="shared" si="161"/>
        <v>0.43640000000000001</v>
      </c>
      <c r="FI70" s="153">
        <f t="shared" si="161"/>
        <v>0.41039999999999999</v>
      </c>
      <c r="FJ70" s="115">
        <f t="shared" si="161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 t="shared" ref="FR70:GE70" si="162">SUM(FR52, -FR58)</f>
        <v>0.43690000000000001</v>
      </c>
      <c r="FS70" s="208">
        <f t="shared" si="162"/>
        <v>0.43069999999999997</v>
      </c>
      <c r="FT70" s="187">
        <f t="shared" si="162"/>
        <v>0.40890000000000004</v>
      </c>
      <c r="FU70" s="166">
        <f t="shared" si="162"/>
        <v>0.40659999999999996</v>
      </c>
      <c r="FV70" s="208">
        <f t="shared" si="162"/>
        <v>0.40600000000000003</v>
      </c>
      <c r="FW70" s="187">
        <f t="shared" si="162"/>
        <v>0.40749999999999997</v>
      </c>
      <c r="FX70" s="166">
        <f t="shared" si="162"/>
        <v>0.4007</v>
      </c>
      <c r="FY70" s="208">
        <f t="shared" si="162"/>
        <v>0.41189999999999999</v>
      </c>
      <c r="FZ70" s="187">
        <f t="shared" si="162"/>
        <v>0.3896</v>
      </c>
      <c r="GA70" s="166">
        <f t="shared" si="162"/>
        <v>0.41599999999999998</v>
      </c>
      <c r="GB70" s="208">
        <f t="shared" si="162"/>
        <v>0.39639999999999997</v>
      </c>
      <c r="GC70" s="187">
        <f t="shared" si="162"/>
        <v>0.38980000000000004</v>
      </c>
      <c r="GD70" s="166">
        <f t="shared" si="162"/>
        <v>0.40670000000000001</v>
      </c>
      <c r="GE70" s="208">
        <f t="shared" si="162"/>
        <v>0.35319999999999996</v>
      </c>
      <c r="GF70" s="179">
        <f>SUM(GF51, -GF56)</f>
        <v>0.36709999999999998</v>
      </c>
      <c r="GG70" s="230">
        <f t="shared" ref="GG70:GL70" si="163">SUM(GG52, -GG58)</f>
        <v>0.36570000000000003</v>
      </c>
      <c r="GH70" s="94">
        <f t="shared" si="163"/>
        <v>0.35509999999999997</v>
      </c>
      <c r="GI70" s="145">
        <f t="shared" si="163"/>
        <v>0.37609999999999999</v>
      </c>
      <c r="GJ70" s="166">
        <f t="shared" si="163"/>
        <v>0.37809999999999999</v>
      </c>
      <c r="GK70" s="208">
        <f t="shared" si="163"/>
        <v>0.40390000000000004</v>
      </c>
      <c r="GL70" s="187">
        <f t="shared" si="163"/>
        <v>0.41930000000000001</v>
      </c>
      <c r="GM70" s="146">
        <f>SUM(GM51, -GM56)</f>
        <v>0.38280000000000003</v>
      </c>
      <c r="GN70" s="120">
        <f>SUM(GN51, -GN56)</f>
        <v>0.39070000000000005</v>
      </c>
      <c r="GO70" s="179">
        <f>SUM(GO51, -GO56)</f>
        <v>0.4052</v>
      </c>
      <c r="GP70" s="146">
        <f>SUM(GP51, -GP56)</f>
        <v>0.3972</v>
      </c>
      <c r="GQ70" s="120">
        <f>SUM(GQ51, -GQ56)</f>
        <v>0.37430000000000002</v>
      </c>
      <c r="GR70" s="179">
        <f>SUM(GR51, -GR56)</f>
        <v>0.33329999999999999</v>
      </c>
      <c r="GS70" s="120">
        <f>SUM(GS51, -GS56)</f>
        <v>0.3493</v>
      </c>
      <c r="GT70" s="120">
        <f>SUM(GT51, -GT56)</f>
        <v>0.36109999999999998</v>
      </c>
      <c r="GU70" s="120">
        <f>SUM(GU51, -GU56)</f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16">
        <f>SUM(HC52, -HC58)</f>
        <v>0.36459999999999998</v>
      </c>
      <c r="HD70" s="120">
        <f>SUM(HD51, -HD56)</f>
        <v>0.35599999999999998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64" t="s">
        <v>37</v>
      </c>
      <c r="FV71" s="188" t="s">
        <v>37</v>
      </c>
      <c r="FW71" s="199" t="s">
        <v>37</v>
      </c>
      <c r="FX71" s="164" t="s">
        <v>37</v>
      </c>
      <c r="FY71" s="188" t="s">
        <v>37</v>
      </c>
      <c r="FZ71" s="199" t="s">
        <v>37</v>
      </c>
      <c r="GA71" s="200" t="s">
        <v>59</v>
      </c>
      <c r="GB71" s="168" t="s">
        <v>59</v>
      </c>
      <c r="GC71" s="186" t="s">
        <v>59</v>
      </c>
      <c r="GD71" s="200" t="s">
        <v>59</v>
      </c>
      <c r="GE71" s="168" t="s">
        <v>59</v>
      </c>
      <c r="GF71" s="199" t="s">
        <v>37</v>
      </c>
      <c r="GG71" s="237" t="s">
        <v>44</v>
      </c>
      <c r="GH71" s="36" t="s">
        <v>67</v>
      </c>
      <c r="GI71" s="165" t="s">
        <v>67</v>
      </c>
      <c r="GJ71" s="200" t="s">
        <v>59</v>
      </c>
      <c r="GK71" s="188" t="s">
        <v>37</v>
      </c>
      <c r="GL71" s="186" t="s">
        <v>59</v>
      </c>
      <c r="GM71" s="164" t="s">
        <v>37</v>
      </c>
      <c r="GN71" s="188" t="s">
        <v>37</v>
      </c>
      <c r="GO71" s="199" t="s">
        <v>37</v>
      </c>
      <c r="GP71" s="164" t="s">
        <v>37</v>
      </c>
      <c r="GQ71" s="188" t="s">
        <v>37</v>
      </c>
      <c r="GR71" s="199" t="s">
        <v>37</v>
      </c>
      <c r="GS71" s="188" t="s">
        <v>37</v>
      </c>
      <c r="GT71" s="188" t="s">
        <v>37</v>
      </c>
      <c r="GU71" s="168" t="s">
        <v>67</v>
      </c>
      <c r="GV71" s="60"/>
      <c r="GW71" s="60"/>
      <c r="GX71" s="60"/>
      <c r="GY71" s="60"/>
      <c r="GZ71" s="60"/>
      <c r="HA71" s="60"/>
      <c r="HC71" s="168" t="s">
        <v>67</v>
      </c>
      <c r="HD71" s="168" t="s">
        <v>67</v>
      </c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64">SUM(L51, -L55)</f>
        <v>0.15260000000000001</v>
      </c>
      <c r="M72" s="148">
        <f t="shared" si="164"/>
        <v>0.15459999999999999</v>
      </c>
      <c r="N72" s="118">
        <f t="shared" si="164"/>
        <v>0.15390000000000001</v>
      </c>
      <c r="O72" s="178">
        <f t="shared" si="164"/>
        <v>0.1736</v>
      </c>
      <c r="P72" s="148">
        <f t="shared" si="164"/>
        <v>0.18690000000000001</v>
      </c>
      <c r="Q72" s="118">
        <f t="shared" si="164"/>
        <v>0.19530000000000003</v>
      </c>
      <c r="R72" s="179">
        <f t="shared" si="164"/>
        <v>0.20900000000000002</v>
      </c>
      <c r="S72" s="224">
        <f t="shared" si="164"/>
        <v>0.21690000000000001</v>
      </c>
      <c r="T72" s="15">
        <f t="shared" si="164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65">SUM(AZ51, -AZ56)</f>
        <v>0.24559999999999998</v>
      </c>
      <c r="BA72" s="120">
        <f t="shared" si="165"/>
        <v>0.24430000000000002</v>
      </c>
      <c r="BB72" s="175">
        <f t="shared" si="165"/>
        <v>0.26329999999999998</v>
      </c>
      <c r="BC72" s="153">
        <f t="shared" si="165"/>
        <v>0.30299999999999999</v>
      </c>
      <c r="BD72" s="120">
        <f t="shared" si="165"/>
        <v>0.29220000000000002</v>
      </c>
      <c r="BE72" s="179">
        <f t="shared" si="165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66">SUM(CP53, -CP58)</f>
        <v>0.31230000000000002</v>
      </c>
      <c r="CQ72" s="153">
        <f t="shared" si="166"/>
        <v>0.36319999999999997</v>
      </c>
      <c r="CR72" s="115">
        <f t="shared" si="166"/>
        <v>0.33150000000000002</v>
      </c>
      <c r="CS72" s="175">
        <f t="shared" si="166"/>
        <v>0.33660000000000001</v>
      </c>
      <c r="CT72" s="146">
        <f t="shared" si="166"/>
        <v>0.36480000000000001</v>
      </c>
      <c r="CU72" s="116">
        <f t="shared" si="166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67">SUM(DF52, -DF57)</f>
        <v>0.3911</v>
      </c>
      <c r="DG72" s="115">
        <f t="shared" si="167"/>
        <v>0.38300000000000001</v>
      </c>
      <c r="DH72" s="175">
        <f t="shared" si="167"/>
        <v>0.39580000000000004</v>
      </c>
      <c r="DI72" s="146">
        <f t="shared" si="167"/>
        <v>0.3836</v>
      </c>
      <c r="DJ72" s="120">
        <f t="shared" si="167"/>
        <v>0.39</v>
      </c>
      <c r="DK72" s="179">
        <f t="shared" si="167"/>
        <v>0.35570000000000002</v>
      </c>
      <c r="DL72" s="120">
        <f t="shared" si="167"/>
        <v>0.3659</v>
      </c>
      <c r="DM72" s="115">
        <f t="shared" si="167"/>
        <v>0.36159999999999998</v>
      </c>
      <c r="DN72" s="332">
        <f t="shared" si="167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8">SUM(EC57, -EC68)</f>
        <v>0</v>
      </c>
      <c r="ED72" s="6">
        <f t="shared" si="168"/>
        <v>0</v>
      </c>
      <c r="EE72" s="6">
        <f t="shared" si="168"/>
        <v>0</v>
      </c>
      <c r="EF72" s="6">
        <f t="shared" si="168"/>
        <v>0</v>
      </c>
      <c r="EG72" s="6">
        <f t="shared" si="168"/>
        <v>0</v>
      </c>
      <c r="EH72" s="6">
        <f t="shared" si="168"/>
        <v>0</v>
      </c>
      <c r="EI72" s="6">
        <f t="shared" si="168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 t="shared" ref="FS72:FZ72" si="169">SUM(FS51, -FS56)</f>
        <v>0.39199999999999996</v>
      </c>
      <c r="FT72" s="179">
        <f t="shared" si="169"/>
        <v>0.37969999999999998</v>
      </c>
      <c r="FU72" s="146">
        <f t="shared" si="169"/>
        <v>0.39229999999999998</v>
      </c>
      <c r="FV72" s="120">
        <f t="shared" si="169"/>
        <v>0.39410000000000001</v>
      </c>
      <c r="FW72" s="179">
        <f t="shared" si="169"/>
        <v>0.38779999999999998</v>
      </c>
      <c r="FX72" s="146">
        <f t="shared" si="169"/>
        <v>0.38300000000000001</v>
      </c>
      <c r="FY72" s="120">
        <f t="shared" si="169"/>
        <v>0.35949999999999999</v>
      </c>
      <c r="FZ72" s="179">
        <f t="shared" si="169"/>
        <v>0.34389999999999998</v>
      </c>
      <c r="GA72" s="153">
        <f>SUM(GA52, -GA57)</f>
        <v>0.37</v>
      </c>
      <c r="GB72" s="115">
        <f>SUM(GB52, -GB57)</f>
        <v>0.3705</v>
      </c>
      <c r="GC72" s="175">
        <f>SUM(GC52, -GC57)</f>
        <v>0.32950000000000002</v>
      </c>
      <c r="GD72" s="153">
        <f>SUM(GD52, -GD57)</f>
        <v>0.35220000000000001</v>
      </c>
      <c r="GE72" s="115">
        <f>SUM(GE52, -GE57)</f>
        <v>0.3463</v>
      </c>
      <c r="GF72" s="179">
        <f>SUM(GF51, -GF55)</f>
        <v>0.3574</v>
      </c>
      <c r="GG72" s="224">
        <f>SUM(GG51, -GG56)</f>
        <v>0.34179999999999999</v>
      </c>
      <c r="GH72" s="219">
        <f>SUM(GH52, -GH57)</f>
        <v>0.3518</v>
      </c>
      <c r="GI72" s="236">
        <f>SUM(GI52, -GI57)</f>
        <v>0.37309999999999999</v>
      </c>
      <c r="GJ72" s="153">
        <f>SUM(GJ52, -GJ57)</f>
        <v>0.372</v>
      </c>
      <c r="GK72" s="120">
        <f>SUM(GK51, -GK56)</f>
        <v>0.37729999999999997</v>
      </c>
      <c r="GL72" s="175">
        <f>SUM(GL52, -GL57)</f>
        <v>0.39329999999999998</v>
      </c>
      <c r="GM72" s="146">
        <f>SUM(GM51, -GM55)</f>
        <v>0.35200000000000004</v>
      </c>
      <c r="GN72" s="120">
        <f>SUM(GN51, -GN55)</f>
        <v>0.37280000000000002</v>
      </c>
      <c r="GO72" s="179">
        <f>SUM(GO51, -GO55)</f>
        <v>0.3624</v>
      </c>
      <c r="GP72" s="146">
        <f>SUM(GP51, -GP55)</f>
        <v>0.3669</v>
      </c>
      <c r="GQ72" s="120">
        <f>SUM(GQ51, -GQ55)</f>
        <v>0.32110000000000005</v>
      </c>
      <c r="GR72" s="179">
        <f>SUM(GR51, -GR55)</f>
        <v>0.27829999999999999</v>
      </c>
      <c r="GS72" s="120">
        <f>SUM(GS51, -GS55)</f>
        <v>0.30430000000000001</v>
      </c>
      <c r="GT72" s="120">
        <f>SUM(GT51, -GT55)</f>
        <v>0.31669999999999998</v>
      </c>
      <c r="GU72" s="208">
        <f>SUM(GU52, -GU58)</f>
        <v>0.31779999999999997</v>
      </c>
      <c r="GV72" s="6">
        <f t="shared" ref="GV72:HA72" si="170">SUM(GV57, -GV68)</f>
        <v>0</v>
      </c>
      <c r="GW72" s="6">
        <f t="shared" si="170"/>
        <v>0</v>
      </c>
      <c r="GX72" s="6">
        <f t="shared" si="170"/>
        <v>0</v>
      </c>
      <c r="GY72" s="6">
        <f t="shared" si="170"/>
        <v>0</v>
      </c>
      <c r="GZ72" s="6">
        <f t="shared" si="170"/>
        <v>0</v>
      </c>
      <c r="HA72" s="6">
        <f t="shared" si="170"/>
        <v>0</v>
      </c>
      <c r="HC72" s="208">
        <f>SUM(HC53, -HC58)</f>
        <v>0.36409999999999998</v>
      </c>
      <c r="HD72" s="208">
        <f>SUM(HD52, -HD58)</f>
        <v>0.34710000000000002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71">SUM(JM57, -JM68)</f>
        <v>0</v>
      </c>
      <c r="JN72" s="6">
        <f t="shared" si="171"/>
        <v>0</v>
      </c>
      <c r="JO72" s="6">
        <f t="shared" si="171"/>
        <v>0</v>
      </c>
      <c r="JP72" s="6">
        <f t="shared" si="171"/>
        <v>0</v>
      </c>
      <c r="JQ72" s="6">
        <f t="shared" si="171"/>
        <v>0</v>
      </c>
      <c r="JR72" s="6">
        <f t="shared" si="171"/>
        <v>0</v>
      </c>
      <c r="JS72" s="6">
        <f t="shared" si="171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200" t="s">
        <v>59</v>
      </c>
      <c r="FV73" s="168" t="s">
        <v>59</v>
      </c>
      <c r="FW73" s="199" t="s">
        <v>44</v>
      </c>
      <c r="FX73" s="142" t="s">
        <v>70</v>
      </c>
      <c r="FY73" s="117" t="s">
        <v>70</v>
      </c>
      <c r="FZ73" s="186" t="s">
        <v>59</v>
      </c>
      <c r="GA73" s="164" t="s">
        <v>37</v>
      </c>
      <c r="GB73" s="123" t="s">
        <v>63</v>
      </c>
      <c r="GC73" s="182" t="s">
        <v>63</v>
      </c>
      <c r="GD73" s="164" t="s">
        <v>37</v>
      </c>
      <c r="GE73" s="188" t="s">
        <v>44</v>
      </c>
      <c r="GF73" s="186" t="s">
        <v>59</v>
      </c>
      <c r="GG73" s="237" t="s">
        <v>37</v>
      </c>
      <c r="GH73" s="23" t="s">
        <v>44</v>
      </c>
      <c r="GI73" s="233" t="s">
        <v>37</v>
      </c>
      <c r="GJ73" s="164" t="s">
        <v>37</v>
      </c>
      <c r="GK73" s="168" t="s">
        <v>59</v>
      </c>
      <c r="GL73" s="199" t="s">
        <v>44</v>
      </c>
      <c r="GM73" s="200" t="s">
        <v>67</v>
      </c>
      <c r="GN73" s="188" t="s">
        <v>55</v>
      </c>
      <c r="GO73" s="199" t="s">
        <v>55</v>
      </c>
      <c r="GP73" s="200" t="s">
        <v>59</v>
      </c>
      <c r="GQ73" s="168" t="s">
        <v>59</v>
      </c>
      <c r="GR73" s="186" t="s">
        <v>67</v>
      </c>
      <c r="GS73" s="168" t="s">
        <v>67</v>
      </c>
      <c r="GT73" s="168" t="s">
        <v>67</v>
      </c>
      <c r="GU73" s="123" t="s">
        <v>63</v>
      </c>
      <c r="GV73" s="60"/>
      <c r="GW73" s="60"/>
      <c r="GX73" s="60"/>
      <c r="GY73" s="60"/>
      <c r="GZ73" s="60"/>
      <c r="HA73" s="60"/>
      <c r="HC73" s="188" t="s">
        <v>44</v>
      </c>
      <c r="HD73" s="123" t="s">
        <v>63</v>
      </c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72">SUM(O51, -O54)</f>
        <v>0.1535</v>
      </c>
      <c r="P74" s="146">
        <f t="shared" si="172"/>
        <v>0.18510000000000001</v>
      </c>
      <c r="Q74" s="116">
        <f t="shared" si="172"/>
        <v>0.17920000000000003</v>
      </c>
      <c r="R74" s="176">
        <f t="shared" si="172"/>
        <v>0.1988</v>
      </c>
      <c r="S74" s="224">
        <f t="shared" si="172"/>
        <v>0.21400000000000002</v>
      </c>
      <c r="T74" s="15">
        <f t="shared" si="172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73">SUM(CQ54, -CQ58)</f>
        <v>0.34360000000000002</v>
      </c>
      <c r="CR74" s="116">
        <f t="shared" si="173"/>
        <v>0.32479999999999998</v>
      </c>
      <c r="CS74" s="176">
        <f t="shared" si="173"/>
        <v>0.32750000000000001</v>
      </c>
      <c r="CT74" s="144">
        <f t="shared" si="173"/>
        <v>0.3614</v>
      </c>
      <c r="CU74" s="120">
        <f t="shared" si="173"/>
        <v>0.3337</v>
      </c>
      <c r="CV74" s="179">
        <f t="shared" si="173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74">SUM(DF53, -DF58)</f>
        <v>0.35589999999999999</v>
      </c>
      <c r="DG74" s="115">
        <f t="shared" si="174"/>
        <v>0.35389999999999999</v>
      </c>
      <c r="DH74" s="176">
        <f t="shared" si="174"/>
        <v>0.35060000000000002</v>
      </c>
      <c r="DI74" s="153">
        <f t="shared" si="174"/>
        <v>0.30449999999999999</v>
      </c>
      <c r="DJ74" s="115">
        <f t="shared" si="174"/>
        <v>0.29660000000000003</v>
      </c>
      <c r="DK74" s="175">
        <f t="shared" si="174"/>
        <v>0.28620000000000001</v>
      </c>
      <c r="DL74" s="116">
        <f t="shared" si="174"/>
        <v>0.29700000000000004</v>
      </c>
      <c r="DM74" s="116">
        <f t="shared" si="174"/>
        <v>0.30230000000000001</v>
      </c>
      <c r="DN74" s="332">
        <f t="shared" si="174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53">
        <f>SUM(FU52, -FU57)</f>
        <v>0.38180000000000003</v>
      </c>
      <c r="FV74" s="115">
        <f>SUM(FV52, -FV57)</f>
        <v>0.37690000000000001</v>
      </c>
      <c r="FW74" s="179">
        <f>SUM(FW51, -FW55)</f>
        <v>0.3634</v>
      </c>
      <c r="FX74" s="146">
        <f>SUM(FX53, -FX58)</f>
        <v>0.36430000000000001</v>
      </c>
      <c r="FY74" s="120">
        <f>SUM(FY53, -FY58)</f>
        <v>0.35949999999999999</v>
      </c>
      <c r="FZ74" s="175">
        <f>SUM(FZ52, -FZ57)</f>
        <v>0.33910000000000001</v>
      </c>
      <c r="GA74" s="146">
        <f>SUM(GA51, -GA56)</f>
        <v>0.35980000000000001</v>
      </c>
      <c r="GB74" s="116">
        <f>SUM(GB53, -GB58)</f>
        <v>0.311</v>
      </c>
      <c r="GC74" s="176">
        <f>SUM(GC53, -GC58)</f>
        <v>0.30920000000000003</v>
      </c>
      <c r="GD74" s="146">
        <f>SUM(GD51, -GD56)</f>
        <v>0.31900000000000001</v>
      </c>
      <c r="GE74" s="120">
        <f>SUM(GE51, -GE56)</f>
        <v>0.32520000000000004</v>
      </c>
      <c r="GF74" s="175">
        <f>SUM(GF52, -GF58)</f>
        <v>0.34189999999999998</v>
      </c>
      <c r="GG74" s="224">
        <f>SUM(GG51, -GG55)</f>
        <v>0.33429999999999999</v>
      </c>
      <c r="GH74" s="15">
        <f>SUM(GH51, -GH56)</f>
        <v>0.34059999999999996</v>
      </c>
      <c r="GI74" s="151">
        <f>SUM(GI51, -GI56)</f>
        <v>0.35339999999999999</v>
      </c>
      <c r="GJ74" s="146">
        <f>SUM(GJ51, -GJ56)</f>
        <v>0.35389999999999999</v>
      </c>
      <c r="GK74" s="115">
        <f>SUM(GK52, -GK57)</f>
        <v>0.3765</v>
      </c>
      <c r="GL74" s="179">
        <f>SUM(GL51, -GL56)</f>
        <v>0.3896</v>
      </c>
      <c r="GM74" s="166">
        <f>SUM(GM52, -GM58)</f>
        <v>0.2949</v>
      </c>
      <c r="GN74" s="118">
        <f>SUM(GN51, -GN54)</f>
        <v>0.30080000000000001</v>
      </c>
      <c r="GO74" s="178">
        <f>SUM(GO51, -GO54)</f>
        <v>0.28959999999999997</v>
      </c>
      <c r="GP74" s="153">
        <f>SUM(GP52, -GP58)</f>
        <v>0.30759999999999998</v>
      </c>
      <c r="GQ74" s="115">
        <f>SUM(GQ52, -GQ58)</f>
        <v>0.28620000000000001</v>
      </c>
      <c r="GR74" s="187">
        <f>SUM(GR52, -GR58)</f>
        <v>0.26910000000000001</v>
      </c>
      <c r="GS74" s="208">
        <f>SUM(GS52, -GS58)</f>
        <v>0.29859999999999998</v>
      </c>
      <c r="GT74" s="208">
        <f>SUM(GT52, -GT58)</f>
        <v>0.30830000000000002</v>
      </c>
      <c r="GU74" s="116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20">
        <f>SUM(HC51, -HC56)</f>
        <v>0.33710000000000001</v>
      </c>
      <c r="HD74" s="116">
        <f>SUM(HD53, -HD58)</f>
        <v>0.34500000000000003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64" t="s">
        <v>44</v>
      </c>
      <c r="FV75" s="188" t="s">
        <v>44</v>
      </c>
      <c r="FW75" s="186" t="s">
        <v>59</v>
      </c>
      <c r="FX75" s="164" t="s">
        <v>44</v>
      </c>
      <c r="FY75" s="168" t="s">
        <v>59</v>
      </c>
      <c r="FZ75" s="177" t="s">
        <v>70</v>
      </c>
      <c r="GA75" s="163" t="s">
        <v>63</v>
      </c>
      <c r="GB75" s="188" t="s">
        <v>37</v>
      </c>
      <c r="GC75" s="199" t="s">
        <v>37</v>
      </c>
      <c r="GD75" s="163" t="s">
        <v>63</v>
      </c>
      <c r="GE75" s="188" t="s">
        <v>37</v>
      </c>
      <c r="GF75" s="186" t="s">
        <v>67</v>
      </c>
      <c r="GG75" s="228" t="s">
        <v>67</v>
      </c>
      <c r="GH75" s="23" t="s">
        <v>37</v>
      </c>
      <c r="GI75" s="233" t="s">
        <v>44</v>
      </c>
      <c r="GJ75" s="164" t="s">
        <v>44</v>
      </c>
      <c r="GK75" s="188" t="s">
        <v>44</v>
      </c>
      <c r="GL75" s="199" t="s">
        <v>37</v>
      </c>
      <c r="GM75" s="200" t="s">
        <v>59</v>
      </c>
      <c r="GN75" s="168" t="s">
        <v>67</v>
      </c>
      <c r="GO75" s="186" t="s">
        <v>67</v>
      </c>
      <c r="GP75" s="164" t="s">
        <v>55</v>
      </c>
      <c r="GQ75" s="168" t="s">
        <v>67</v>
      </c>
      <c r="GR75" s="182" t="s">
        <v>63</v>
      </c>
      <c r="GS75" s="123" t="s">
        <v>63</v>
      </c>
      <c r="GT75" s="123" t="s">
        <v>63</v>
      </c>
      <c r="GU75" s="117" t="s">
        <v>70</v>
      </c>
      <c r="GV75" s="60"/>
      <c r="GW75" s="60"/>
      <c r="GX75" s="60"/>
      <c r="GY75" s="60"/>
      <c r="GZ75" s="60"/>
      <c r="HA75" s="60"/>
      <c r="HC75" s="117" t="s">
        <v>70</v>
      </c>
      <c r="HD75" s="188" t="s">
        <v>37</v>
      </c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75">SUM(O51, -O53)</f>
        <v>0.15140000000000001</v>
      </c>
      <c r="P76" s="144">
        <f t="shared" si="175"/>
        <v>0.18140000000000001</v>
      </c>
      <c r="Q76" s="120">
        <f t="shared" si="175"/>
        <v>0.15870000000000001</v>
      </c>
      <c r="R76" s="179">
        <f t="shared" si="175"/>
        <v>0.17290000000000003</v>
      </c>
      <c r="S76" s="226">
        <f t="shared" si="175"/>
        <v>0.18450000000000003</v>
      </c>
      <c r="T76" s="93">
        <f t="shared" si="175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76">SUM(AA52, -AA56)</f>
        <v>0.18609999999999999</v>
      </c>
      <c r="AB76" s="146">
        <f t="shared" si="176"/>
        <v>0.15279999999999999</v>
      </c>
      <c r="AC76" s="120">
        <f t="shared" si="176"/>
        <v>0.1673</v>
      </c>
      <c r="AD76" s="179">
        <f t="shared" si="176"/>
        <v>0.16539999999999999</v>
      </c>
      <c r="AE76" s="224">
        <f t="shared" si="176"/>
        <v>0.18379999999999999</v>
      </c>
      <c r="AF76" s="15">
        <f t="shared" si="176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77">SUM(AJ52, -AJ57)</f>
        <v>0.184</v>
      </c>
      <c r="AK76" s="224">
        <f t="shared" si="177"/>
        <v>0.17449999999999999</v>
      </c>
      <c r="AL76" s="15">
        <f t="shared" si="177"/>
        <v>0.1774</v>
      </c>
      <c r="AM76" s="151">
        <f t="shared" si="177"/>
        <v>0.21359999999999998</v>
      </c>
      <c r="AN76" s="144">
        <f t="shared" si="177"/>
        <v>0.20939999999999998</v>
      </c>
      <c r="AO76" s="116">
        <f t="shared" si="177"/>
        <v>0.22120000000000001</v>
      </c>
      <c r="AP76" s="176">
        <f t="shared" si="177"/>
        <v>0.20449999999999999</v>
      </c>
      <c r="AQ76" s="144">
        <f t="shared" si="177"/>
        <v>0.20030000000000001</v>
      </c>
      <c r="AR76" s="116">
        <f t="shared" si="177"/>
        <v>0.18330000000000002</v>
      </c>
      <c r="AS76" s="176">
        <f t="shared" si="177"/>
        <v>0.1966</v>
      </c>
      <c r="AT76" s="224">
        <f t="shared" si="177"/>
        <v>0.16650000000000001</v>
      </c>
      <c r="AU76" s="15">
        <f t="shared" si="177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78">SUM(BV52, -BV57)</f>
        <v>0.30099999999999999</v>
      </c>
      <c r="BW76" s="115">
        <f t="shared" si="178"/>
        <v>0.29299999999999998</v>
      </c>
      <c r="BX76" s="176">
        <f t="shared" si="178"/>
        <v>0.29100000000000004</v>
      </c>
      <c r="BY76" s="226">
        <f t="shared" si="178"/>
        <v>0.32620000000000005</v>
      </c>
      <c r="BZ76" s="93">
        <f t="shared" si="178"/>
        <v>0.3236</v>
      </c>
      <c r="CA76" s="150">
        <f t="shared" si="178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79">SUM(CX52, -CX57)</f>
        <v>0.28749999999999998</v>
      </c>
      <c r="CY76" s="187">
        <f t="shared" si="179"/>
        <v>0.29159999999999997</v>
      </c>
      <c r="CZ76" s="166">
        <f t="shared" si="179"/>
        <v>0.30359999999999998</v>
      </c>
      <c r="DA76" s="208">
        <f t="shared" si="179"/>
        <v>0.3135</v>
      </c>
      <c r="DB76" s="175">
        <f t="shared" si="179"/>
        <v>0.29959999999999998</v>
      </c>
      <c r="DC76" s="153">
        <f t="shared" si="179"/>
        <v>0.29769999999999996</v>
      </c>
      <c r="DD76" s="115">
        <f t="shared" si="179"/>
        <v>0.31810000000000005</v>
      </c>
      <c r="DE76" s="176">
        <f t="shared" ref="DE76:DN76" si="180">SUM(DE54, -DE58)</f>
        <v>0.35189999999999999</v>
      </c>
      <c r="DF76" s="144">
        <f t="shared" si="180"/>
        <v>0.35470000000000002</v>
      </c>
      <c r="DG76" s="116">
        <f t="shared" si="180"/>
        <v>0.34589999999999999</v>
      </c>
      <c r="DH76" s="175">
        <f t="shared" si="180"/>
        <v>0.34189999999999998</v>
      </c>
      <c r="DI76" s="144">
        <f t="shared" si="180"/>
        <v>0.30280000000000001</v>
      </c>
      <c r="DJ76" s="116">
        <f t="shared" si="180"/>
        <v>0.28839999999999999</v>
      </c>
      <c r="DK76" s="176">
        <f t="shared" si="180"/>
        <v>0.2742</v>
      </c>
      <c r="DL76" s="115">
        <f t="shared" si="180"/>
        <v>0.2717</v>
      </c>
      <c r="DM76" s="115">
        <f t="shared" si="180"/>
        <v>0.29559999999999997</v>
      </c>
      <c r="DN76" s="335">
        <f t="shared" si="180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46">
        <f>SUM(FU51, -FU55)</f>
        <v>0.36899999999999999</v>
      </c>
      <c r="FV76" s="120">
        <f>SUM(FV51, -FV55)</f>
        <v>0.3679</v>
      </c>
      <c r="FW76" s="175">
        <f>SUM(FW52, -FW57)</f>
        <v>0.36280000000000001</v>
      </c>
      <c r="FX76" s="146">
        <f>SUM(FX51, -FX55)</f>
        <v>0.35860000000000003</v>
      </c>
      <c r="FY76" s="115">
        <f>SUM(FY52, -FY57)</f>
        <v>0.35460000000000003</v>
      </c>
      <c r="FZ76" s="179">
        <f>SUM(FZ53, -FZ58)</f>
        <v>0.317</v>
      </c>
      <c r="GA76" s="144">
        <f>SUM(GA53, -GA58)</f>
        <v>0.32419999999999999</v>
      </c>
      <c r="GB76" s="120">
        <f>SUM(GB51, -GB56)</f>
        <v>0.29820000000000002</v>
      </c>
      <c r="GC76" s="179">
        <f>SUM(GC51, -GC56)</f>
        <v>0.29370000000000002</v>
      </c>
      <c r="GD76" s="144">
        <f>SUM(GD53, -GD58)</f>
        <v>0.30549999999999999</v>
      </c>
      <c r="GE76" s="120">
        <f>SUM(GE51, -GE55)</f>
        <v>0.31460000000000005</v>
      </c>
      <c r="GF76" s="187">
        <f>SUM(GF52, -GF57)</f>
        <v>0.32599999999999996</v>
      </c>
      <c r="GG76" s="234">
        <f>SUM(GG52, -GG57)</f>
        <v>0.33760000000000001</v>
      </c>
      <c r="GH76" s="15">
        <f>SUM(GH51, -GH55)</f>
        <v>0.33889999999999998</v>
      </c>
      <c r="GI76" s="151">
        <f>SUM(GI51, -GI55)</f>
        <v>0.35189999999999999</v>
      </c>
      <c r="GJ76" s="146">
        <f>SUM(GJ51, -GJ55)</f>
        <v>0.35199999999999998</v>
      </c>
      <c r="GK76" s="120">
        <f>SUM(GK51, -GK55)</f>
        <v>0.37390000000000001</v>
      </c>
      <c r="GL76" s="179">
        <f>SUM(GL51, -GL55)</f>
        <v>0.36009999999999998</v>
      </c>
      <c r="GM76" s="153">
        <f>SUM(GM52, -GM57)</f>
        <v>0.28570000000000001</v>
      </c>
      <c r="GN76" s="208">
        <f>SUM(GN52, -GN58)</f>
        <v>0.28079999999999999</v>
      </c>
      <c r="GO76" s="187">
        <f>SUM(GO52, -GO58)</f>
        <v>0.28179999999999999</v>
      </c>
      <c r="GP76" s="148">
        <f>SUM(GP51, -GP54)</f>
        <v>0.29110000000000003</v>
      </c>
      <c r="GQ76" s="208">
        <f>SUM(GQ52, -GQ57)</f>
        <v>0.27549999999999997</v>
      </c>
      <c r="GR76" s="176">
        <f>SUM(GR53, -GR58)</f>
        <v>0.26649999999999996</v>
      </c>
      <c r="GS76" s="116">
        <f>SUM(GS53, -GS58)</f>
        <v>0.29369999999999996</v>
      </c>
      <c r="GT76" s="116">
        <f>SUM(GT53, -GT58)</f>
        <v>0.29749999999999999</v>
      </c>
      <c r="GU76" s="120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20">
        <f>SUM(HC54, -HC58)</f>
        <v>0.3196</v>
      </c>
      <c r="HD76" s="120">
        <f>SUM(HD51, -HD55)</f>
        <v>0.30910000000000004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42" t="s">
        <v>70</v>
      </c>
      <c r="FV77" s="117" t="s">
        <v>70</v>
      </c>
      <c r="FW77" s="177" t="s">
        <v>70</v>
      </c>
      <c r="FX77" s="200" t="s">
        <v>59</v>
      </c>
      <c r="FY77" s="123" t="s">
        <v>63</v>
      </c>
      <c r="FZ77" s="182" t="s">
        <v>63</v>
      </c>
      <c r="GA77" s="142" t="s">
        <v>70</v>
      </c>
      <c r="GB77" s="117" t="s">
        <v>70</v>
      </c>
      <c r="GC77" s="177" t="s">
        <v>70</v>
      </c>
      <c r="GD77" s="142" t="s">
        <v>70</v>
      </c>
      <c r="GE77" s="123" t="s">
        <v>63</v>
      </c>
      <c r="GF77" s="199" t="s">
        <v>55</v>
      </c>
      <c r="GG77" s="237" t="s">
        <v>55</v>
      </c>
      <c r="GH77" s="23" t="s">
        <v>55</v>
      </c>
      <c r="GI77" s="233" t="s">
        <v>55</v>
      </c>
      <c r="GJ77" s="163" t="s">
        <v>63</v>
      </c>
      <c r="GK77" s="123" t="s">
        <v>63</v>
      </c>
      <c r="GL77" s="182" t="s">
        <v>63</v>
      </c>
      <c r="GM77" s="163" t="s">
        <v>63</v>
      </c>
      <c r="GN77" s="168" t="s">
        <v>59</v>
      </c>
      <c r="GO77" s="186" t="s">
        <v>59</v>
      </c>
      <c r="GP77" s="200" t="s">
        <v>67</v>
      </c>
      <c r="GQ77" s="123" t="s">
        <v>84</v>
      </c>
      <c r="GR77" s="186" t="s">
        <v>59</v>
      </c>
      <c r="GS77" s="168" t="s">
        <v>59</v>
      </c>
      <c r="GT77" s="168" t="s">
        <v>59</v>
      </c>
      <c r="GU77" s="168" t="s">
        <v>59</v>
      </c>
      <c r="GV77" s="60"/>
      <c r="GW77" s="60"/>
      <c r="GX77" s="60"/>
      <c r="GY77" s="60"/>
      <c r="GZ77" s="60"/>
      <c r="HA77" s="60"/>
      <c r="HC77" s="123" t="s">
        <v>84</v>
      </c>
      <c r="HD77" s="168" t="s">
        <v>59</v>
      </c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81">SUM(CZ53, -CZ57)</f>
        <v>0.2883</v>
      </c>
      <c r="DA78" s="115">
        <f t="shared" si="181"/>
        <v>0.29959999999999998</v>
      </c>
      <c r="DB78" s="187">
        <f t="shared" si="181"/>
        <v>0.28610000000000002</v>
      </c>
      <c r="DC78" s="166">
        <f t="shared" si="181"/>
        <v>0.26800000000000002</v>
      </c>
      <c r="DD78" s="208">
        <f t="shared" si="181"/>
        <v>0.26529999999999998</v>
      </c>
      <c r="DE78" s="187">
        <f t="shared" si="181"/>
        <v>0.32490000000000002</v>
      </c>
      <c r="DF78" s="166">
        <f t="shared" si="181"/>
        <v>0.32469999999999999</v>
      </c>
      <c r="DG78" s="208">
        <f t="shared" si="181"/>
        <v>0.3196</v>
      </c>
      <c r="DH78" s="176">
        <f t="shared" si="181"/>
        <v>0.32120000000000004</v>
      </c>
      <c r="DI78" s="166">
        <f t="shared" si="181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82">SUM(EC67, -EC74)</f>
        <v>0</v>
      </c>
      <c r="ED78" s="6">
        <f t="shared" si="182"/>
        <v>0</v>
      </c>
      <c r="EE78" s="6">
        <f t="shared" si="182"/>
        <v>0</v>
      </c>
      <c r="EF78" s="6">
        <f t="shared" si="182"/>
        <v>0</v>
      </c>
      <c r="EG78" s="6">
        <f t="shared" si="182"/>
        <v>0</v>
      </c>
      <c r="EH78" s="6">
        <f t="shared" si="182"/>
        <v>0</v>
      </c>
      <c r="EI78" s="6">
        <f t="shared" si="182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 t="shared" ref="FP78:FW78" si="183">SUM(FP53, -FP58)</f>
        <v>0.38100000000000001</v>
      </c>
      <c r="FQ78" s="179">
        <f t="shared" si="183"/>
        <v>0.35270000000000001</v>
      </c>
      <c r="FR78" s="146">
        <f t="shared" si="183"/>
        <v>0.37519999999999998</v>
      </c>
      <c r="FS78" s="120">
        <f t="shared" si="183"/>
        <v>0.36569999999999997</v>
      </c>
      <c r="FT78" s="179">
        <f t="shared" si="183"/>
        <v>0.35360000000000003</v>
      </c>
      <c r="FU78" s="146">
        <f t="shared" si="183"/>
        <v>0.34229999999999999</v>
      </c>
      <c r="FV78" s="120">
        <f t="shared" si="183"/>
        <v>0.35670000000000002</v>
      </c>
      <c r="FW78" s="179">
        <f t="shared" si="183"/>
        <v>0.35670000000000002</v>
      </c>
      <c r="FX78" s="153">
        <f>SUM(FX52, -FX57)</f>
        <v>0.34570000000000001</v>
      </c>
      <c r="FY78" s="116">
        <f t="shared" ref="FY78:GD78" si="184">SUM(FY54, -FY58)</f>
        <v>0.34179999999999999</v>
      </c>
      <c r="FZ78" s="176">
        <f t="shared" si="184"/>
        <v>0.30620000000000003</v>
      </c>
      <c r="GA78" s="146">
        <f t="shared" si="184"/>
        <v>0.30419999999999997</v>
      </c>
      <c r="GB78" s="120">
        <f t="shared" si="184"/>
        <v>0.2868</v>
      </c>
      <c r="GC78" s="179">
        <f t="shared" si="184"/>
        <v>0.28289999999999998</v>
      </c>
      <c r="GD78" s="146">
        <f t="shared" si="184"/>
        <v>0.28160000000000002</v>
      </c>
      <c r="GE78" s="116">
        <f>SUM(GE53, -GE58)</f>
        <v>0.25579999999999997</v>
      </c>
      <c r="GF78" s="178">
        <f>SUM(GF51, -GF54)</f>
        <v>0.29520000000000002</v>
      </c>
      <c r="GG78" s="225">
        <f>SUM(GG51, -GG54)</f>
        <v>0.26960000000000001</v>
      </c>
      <c r="GH78" s="96">
        <f>SUM(GH51, -GH54)</f>
        <v>0.27939999999999998</v>
      </c>
      <c r="GI78" s="149">
        <f>SUM(GI51, -GI54)</f>
        <v>0.27409999999999995</v>
      </c>
      <c r="GJ78" s="144">
        <f>SUM(GJ53, -GJ58)</f>
        <v>0.27639999999999998</v>
      </c>
      <c r="GK78" s="116">
        <f>SUM(GK53, -GK58)</f>
        <v>0.30359999999999998</v>
      </c>
      <c r="GL78" s="176">
        <f>SUM(GL53, -GL58)</f>
        <v>0.32699999999999996</v>
      </c>
      <c r="GM78" s="144">
        <f>SUM(GM53, -GM58)</f>
        <v>0.28890000000000005</v>
      </c>
      <c r="GN78" s="115">
        <f>SUM(GN52, -GN57)</f>
        <v>0.26519999999999999</v>
      </c>
      <c r="GO78" s="175">
        <f>SUM(GO52, -GO57)</f>
        <v>0.27029999999999998</v>
      </c>
      <c r="GP78" s="166">
        <f>SUM(GP52, -GP57)</f>
        <v>0.2893</v>
      </c>
      <c r="GQ78" s="116">
        <f>SUM(GQ53, -GQ58)</f>
        <v>0.26329999999999998</v>
      </c>
      <c r="GR78" s="175">
        <f>SUM(GR52, -GR57)</f>
        <v>0.25309999999999999</v>
      </c>
      <c r="GS78" s="115">
        <f>SUM(GS52, -GS57)</f>
        <v>0.28499999999999998</v>
      </c>
      <c r="GT78" s="115">
        <f>SUM(GT52, -GT57)</f>
        <v>0.28449999999999998</v>
      </c>
      <c r="GU78" s="115">
        <f>SUM(GU52, -GU57)</f>
        <v>0.28600000000000003</v>
      </c>
      <c r="GV78" s="6">
        <f t="shared" ref="GU78:HA78" si="185">SUM(GV67, -GV74)</f>
        <v>0</v>
      </c>
      <c r="GW78" s="6">
        <f t="shared" si="185"/>
        <v>0</v>
      </c>
      <c r="GX78" s="6">
        <f t="shared" si="185"/>
        <v>0</v>
      </c>
      <c r="GY78" s="6">
        <f t="shared" si="185"/>
        <v>0</v>
      </c>
      <c r="GZ78" s="6">
        <f t="shared" si="185"/>
        <v>0</v>
      </c>
      <c r="HA78" s="6">
        <f t="shared" si="185"/>
        <v>0</v>
      </c>
      <c r="HC78" s="116">
        <f>SUM(HC52, -HC57)</f>
        <v>0.31559999999999999</v>
      </c>
      <c r="HD78" s="115">
        <f>SUM(HD52, -HD57)</f>
        <v>0.30690000000000001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86">SUM(JM67, -JM74)</f>
        <v>0</v>
      </c>
      <c r="JN78" s="6">
        <f t="shared" si="186"/>
        <v>0</v>
      </c>
      <c r="JO78" s="6">
        <f t="shared" si="186"/>
        <v>0</v>
      </c>
      <c r="JP78" s="6">
        <f t="shared" si="186"/>
        <v>0</v>
      </c>
      <c r="JQ78" s="6">
        <f t="shared" si="186"/>
        <v>0</v>
      </c>
      <c r="JR78" s="6">
        <f t="shared" si="186"/>
        <v>0</v>
      </c>
      <c r="JS78" s="6">
        <f t="shared" si="186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63" t="s">
        <v>63</v>
      </c>
      <c r="FV79" s="117" t="s">
        <v>60</v>
      </c>
      <c r="FW79" s="182" t="s">
        <v>63</v>
      </c>
      <c r="FX79" s="163" t="s">
        <v>63</v>
      </c>
      <c r="FY79" s="188" t="s">
        <v>44</v>
      </c>
      <c r="FZ79" s="199" t="s">
        <v>44</v>
      </c>
      <c r="GA79" s="164" t="s">
        <v>44</v>
      </c>
      <c r="GB79" s="123" t="s">
        <v>84</v>
      </c>
      <c r="GC79" s="199" t="s">
        <v>44</v>
      </c>
      <c r="GD79" s="164" t="s">
        <v>44</v>
      </c>
      <c r="GE79" s="123" t="s">
        <v>84</v>
      </c>
      <c r="GF79" s="199" t="s">
        <v>53</v>
      </c>
      <c r="GG79" s="237" t="s">
        <v>53</v>
      </c>
      <c r="GH79" s="32" t="s">
        <v>84</v>
      </c>
      <c r="GI79" s="157" t="s">
        <v>84</v>
      </c>
      <c r="GJ79" s="163" t="s">
        <v>84</v>
      </c>
      <c r="GK79" s="188" t="s">
        <v>55</v>
      </c>
      <c r="GL79" s="182" t="s">
        <v>84</v>
      </c>
      <c r="GM79" s="163" t="s">
        <v>84</v>
      </c>
      <c r="GN79" s="123" t="s">
        <v>63</v>
      </c>
      <c r="GO79" s="199" t="s">
        <v>53</v>
      </c>
      <c r="GP79" s="163" t="s">
        <v>84</v>
      </c>
      <c r="GQ79" s="188" t="s">
        <v>55</v>
      </c>
      <c r="GR79" s="182" t="s">
        <v>84</v>
      </c>
      <c r="GS79" s="123" t="s">
        <v>84</v>
      </c>
      <c r="GT79" s="123" t="s">
        <v>84</v>
      </c>
      <c r="GU79" s="123" t="s">
        <v>84</v>
      </c>
      <c r="GV79" s="60"/>
      <c r="GW79" s="60"/>
      <c r="GX79" s="60"/>
      <c r="GY79" s="60"/>
      <c r="GZ79" s="60"/>
      <c r="HA79" s="60"/>
      <c r="HC79" s="168" t="s">
        <v>59</v>
      </c>
      <c r="HD79" s="123" t="s">
        <v>84</v>
      </c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87">SUM(FK53, -FK57)</f>
        <v>0.35099999999999998</v>
      </c>
      <c r="FL80" s="146">
        <f t="shared" si="187"/>
        <v>0.36620000000000003</v>
      </c>
      <c r="FM80" s="120">
        <f t="shared" si="187"/>
        <v>0.35860000000000003</v>
      </c>
      <c r="FN80" s="179">
        <f t="shared" si="187"/>
        <v>0.35160000000000002</v>
      </c>
      <c r="FO80" s="146">
        <f t="shared" si="187"/>
        <v>0.36059999999999998</v>
      </c>
      <c r="FP80" s="120">
        <f t="shared" si="187"/>
        <v>0.35639999999999994</v>
      </c>
      <c r="FQ80" s="179">
        <f t="shared" si="187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44">
        <f>SUM(FU54, -FU58)</f>
        <v>0.33039999999999997</v>
      </c>
      <c r="FV80" s="120">
        <f>SUM(FV53, -FV57)</f>
        <v>0.3276</v>
      </c>
      <c r="FW80" s="176">
        <f>SUM(FW54, -FW58)</f>
        <v>0.32419999999999999</v>
      </c>
      <c r="FX80" s="144">
        <f>SUM(FX54, -FX58)</f>
        <v>0.32880000000000004</v>
      </c>
      <c r="FY80" s="120">
        <f>SUM(FY51, -FY55)</f>
        <v>0.33229999999999998</v>
      </c>
      <c r="FZ80" s="179">
        <f>SUM(FZ51, -FZ55)</f>
        <v>0.27509999999999996</v>
      </c>
      <c r="GA80" s="146">
        <f>SUM(GA51, -GA55)</f>
        <v>0.28399999999999997</v>
      </c>
      <c r="GB80" s="116">
        <f>SUM(GB53, -GB57)</f>
        <v>0.28510000000000002</v>
      </c>
      <c r="GC80" s="179">
        <f>SUM(GC51, -GC55)</f>
        <v>0.25159999999999999</v>
      </c>
      <c r="GD80" s="146">
        <f>SUM(GD51, -GD55)</f>
        <v>0.27150000000000002</v>
      </c>
      <c r="GE80" s="116">
        <f>SUM(GE53, -GE57)</f>
        <v>0.24890000000000001</v>
      </c>
      <c r="GF80" s="187">
        <f>SUM(GF51, -GF53)</f>
        <v>0.26740000000000003</v>
      </c>
      <c r="GG80" s="234">
        <f>SUM(GG51, -GG53)</f>
        <v>0.24249999999999999</v>
      </c>
      <c r="GH80" s="93">
        <f>SUM(GH53, -GH58)</f>
        <v>0.25009999999999999</v>
      </c>
      <c r="GI80" s="150">
        <f>SUM(GI53, -GI58)</f>
        <v>0.25590000000000002</v>
      </c>
      <c r="GJ80" s="144">
        <f>SUM(GJ53, -GJ57)</f>
        <v>0.27029999999999998</v>
      </c>
      <c r="GK80" s="118">
        <f>SUM(GK51, -GK54)</f>
        <v>0.29370000000000002</v>
      </c>
      <c r="GL80" s="176">
        <f>SUM(GL53, -GL57)</f>
        <v>0.30099999999999999</v>
      </c>
      <c r="GM80" s="144">
        <f>SUM(GM53, -GM57)</f>
        <v>0.2797</v>
      </c>
      <c r="GN80" s="116">
        <f>SUM(GN53, -GN58)</f>
        <v>0.26429999999999998</v>
      </c>
      <c r="GO80" s="187">
        <f>SUM(GO51, -GO53)</f>
        <v>0.26579999999999998</v>
      </c>
      <c r="GP80" s="144">
        <f>SUM(GP53, -GP58)</f>
        <v>0.27650000000000002</v>
      </c>
      <c r="GQ80" s="118">
        <f>SUM(GQ51, -GQ54)</f>
        <v>0.26040000000000002</v>
      </c>
      <c r="GR80" s="176">
        <f>SUM(GR53, -GR57)</f>
        <v>0.2505</v>
      </c>
      <c r="GS80" s="116">
        <f>SUM(GS53, -GS57)</f>
        <v>0.28010000000000002</v>
      </c>
      <c r="GT80" s="116">
        <f>SUM(GT53, -GT57)</f>
        <v>0.2737</v>
      </c>
      <c r="GU80" s="116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15">
        <f>SUM(HC53, -HC57)</f>
        <v>0.31509999999999999</v>
      </c>
      <c r="HD80" s="116">
        <f>SUM(HD53, -HD57)</f>
        <v>0.30480000000000002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42" t="s">
        <v>60</v>
      </c>
      <c r="FV81" s="123" t="s">
        <v>63</v>
      </c>
      <c r="FW81" s="177" t="s">
        <v>60</v>
      </c>
      <c r="FX81" s="142" t="s">
        <v>60</v>
      </c>
      <c r="FY81" s="117" t="s">
        <v>60</v>
      </c>
      <c r="FZ81" s="177" t="s">
        <v>60</v>
      </c>
      <c r="GA81" s="163" t="s">
        <v>84</v>
      </c>
      <c r="GB81" s="117" t="s">
        <v>60</v>
      </c>
      <c r="GC81" s="182" t="s">
        <v>84</v>
      </c>
      <c r="GD81" s="163" t="s">
        <v>84</v>
      </c>
      <c r="GE81" s="188" t="s">
        <v>55</v>
      </c>
      <c r="GF81" s="182" t="s">
        <v>84</v>
      </c>
      <c r="GG81" s="227" t="s">
        <v>84</v>
      </c>
      <c r="GH81" s="32" t="s">
        <v>63</v>
      </c>
      <c r="GI81" s="157" t="s">
        <v>63</v>
      </c>
      <c r="GJ81" s="164" t="s">
        <v>55</v>
      </c>
      <c r="GK81" s="123" t="s">
        <v>84</v>
      </c>
      <c r="GL81" s="186" t="s">
        <v>48</v>
      </c>
      <c r="GM81" s="164" t="s">
        <v>55</v>
      </c>
      <c r="GN81" s="188" t="s">
        <v>53</v>
      </c>
      <c r="GO81" s="182" t="s">
        <v>63</v>
      </c>
      <c r="GP81" s="163" t="s">
        <v>63</v>
      </c>
      <c r="GQ81" s="123" t="s">
        <v>63</v>
      </c>
      <c r="GR81" s="177" t="s">
        <v>70</v>
      </c>
      <c r="GS81" s="188" t="s">
        <v>55</v>
      </c>
      <c r="GT81" s="117" t="s">
        <v>70</v>
      </c>
      <c r="GU81" s="117" t="s">
        <v>60</v>
      </c>
      <c r="GV81" s="60"/>
      <c r="GW81" s="60"/>
      <c r="GX81" s="60"/>
      <c r="GY81" s="60"/>
      <c r="GZ81" s="60"/>
      <c r="HA81" s="60"/>
      <c r="HC81" s="188" t="s">
        <v>37</v>
      </c>
      <c r="HD81" s="117" t="s">
        <v>70</v>
      </c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88">SUM(Q52, -Q56)</f>
        <v>0.107</v>
      </c>
      <c r="R82" s="176">
        <f t="shared" si="188"/>
        <v>0.11929999999999999</v>
      </c>
      <c r="S82" s="226">
        <f t="shared" si="188"/>
        <v>0.1293</v>
      </c>
      <c r="T82" s="93">
        <f t="shared" si="188"/>
        <v>0.13999999999999999</v>
      </c>
      <c r="U82" s="150">
        <f t="shared" si="188"/>
        <v>9.820000000000001E-2</v>
      </c>
      <c r="V82" s="226">
        <f t="shared" si="188"/>
        <v>0.1032</v>
      </c>
      <c r="W82" s="93">
        <f t="shared" si="188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89">SUM(BE52, -BE56)</f>
        <v>0.23449999999999999</v>
      </c>
      <c r="BF82" s="146">
        <f t="shared" si="189"/>
        <v>0.22810000000000002</v>
      </c>
      <c r="BG82" s="120">
        <f t="shared" si="189"/>
        <v>0.21359999999999998</v>
      </c>
      <c r="BH82" s="179">
        <f t="shared" si="189"/>
        <v>0.19950000000000001</v>
      </c>
      <c r="BI82" s="146">
        <f t="shared" si="189"/>
        <v>0.1976</v>
      </c>
      <c r="BJ82" s="120">
        <f t="shared" si="189"/>
        <v>0.2019</v>
      </c>
      <c r="BK82" s="179">
        <f t="shared" si="189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90">SUM(CD55, -CD58)</f>
        <v>0.19339999999999999</v>
      </c>
      <c r="CE82" s="148">
        <f t="shared" si="190"/>
        <v>0.1938</v>
      </c>
      <c r="CF82" s="118">
        <f t="shared" si="190"/>
        <v>0.18729999999999999</v>
      </c>
      <c r="CG82" s="178">
        <f t="shared" si="190"/>
        <v>0.1948</v>
      </c>
      <c r="CH82" s="148">
        <f t="shared" si="190"/>
        <v>0.19270000000000001</v>
      </c>
      <c r="CI82" s="118">
        <f t="shared" si="190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91">SUM(DT53, -DT57)</f>
        <v>0.3422</v>
      </c>
      <c r="DU82" s="166">
        <f t="shared" si="191"/>
        <v>0.3332</v>
      </c>
      <c r="DV82" s="208">
        <f t="shared" si="191"/>
        <v>0.30959999999999999</v>
      </c>
      <c r="DW82" s="187">
        <f t="shared" si="191"/>
        <v>0.3236</v>
      </c>
      <c r="DX82" s="208">
        <f t="shared" si="191"/>
        <v>0.30349999999999999</v>
      </c>
      <c r="DY82" s="116">
        <f t="shared" si="191"/>
        <v>0.27749999999999997</v>
      </c>
      <c r="DZ82" s="115">
        <f t="shared" si="19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92">SUM(EK53, -EK57)</f>
        <v>0.29409999999999997</v>
      </c>
      <c r="EL82" s="115">
        <f t="shared" si="192"/>
        <v>0.31609999999999999</v>
      </c>
      <c r="EM82" s="175">
        <f t="shared" si="192"/>
        <v>0.27789999999999998</v>
      </c>
      <c r="EN82" s="153">
        <f t="shared" si="192"/>
        <v>0.30230000000000001</v>
      </c>
      <c r="EO82" s="115">
        <f t="shared" si="192"/>
        <v>0.30509999999999998</v>
      </c>
      <c r="EP82" s="175">
        <f t="shared" si="192"/>
        <v>0.31040000000000001</v>
      </c>
      <c r="EQ82" s="153">
        <f t="shared" si="192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46">
        <f>SUM(FU53, -FU57)</f>
        <v>0.3175</v>
      </c>
      <c r="FV82" s="116">
        <f>SUM(FV54, -FV58)</f>
        <v>0.32550000000000001</v>
      </c>
      <c r="FW82" s="179">
        <f>SUM(FW53, -FW57)</f>
        <v>0.312</v>
      </c>
      <c r="FX82" s="146">
        <f>SUM(FX53, -FX57)</f>
        <v>0.30930000000000002</v>
      </c>
      <c r="FY82" s="120">
        <f>SUM(FY53, -FY57)</f>
        <v>0.30220000000000002</v>
      </c>
      <c r="FZ82" s="179">
        <f>SUM(FZ53, -FZ57)</f>
        <v>0.26650000000000001</v>
      </c>
      <c r="GA82" s="144">
        <f>SUM(GA53, -GA57)</f>
        <v>0.2782</v>
      </c>
      <c r="GB82" s="120">
        <f>SUM(GB54, -GB57)</f>
        <v>0.26090000000000002</v>
      </c>
      <c r="GC82" s="176">
        <f>SUM(GC53, -GC57)</f>
        <v>0.24889999999999998</v>
      </c>
      <c r="GD82" s="144">
        <f>SUM(GD53, -GD57)</f>
        <v>0.251</v>
      </c>
      <c r="GE82" s="118">
        <f>SUM(GE51, -GE54)</f>
        <v>0.23410000000000003</v>
      </c>
      <c r="GF82" s="176">
        <f>SUM(GF53, -GF58)</f>
        <v>0.2263</v>
      </c>
      <c r="GG82" s="226">
        <f>SUM(GG53, -GG58)</f>
        <v>0.24149999999999999</v>
      </c>
      <c r="GH82" s="93">
        <f>SUM(GH53, -GH57)</f>
        <v>0.24679999999999999</v>
      </c>
      <c r="GI82" s="150">
        <f>SUM(GI53, -GI57)</f>
        <v>0.25290000000000001</v>
      </c>
      <c r="GJ82" s="148">
        <f>SUM(GJ51, -GJ54)</f>
        <v>0.26869999999999999</v>
      </c>
      <c r="GK82" s="116">
        <f>SUM(GK53, -GK57)</f>
        <v>0.2762</v>
      </c>
      <c r="GL82" s="179">
        <f>SUM(GL52, -GL56)</f>
        <v>0.27400000000000002</v>
      </c>
      <c r="GM82" s="148">
        <f>SUM(GM51, -GM54)</f>
        <v>0.2722</v>
      </c>
      <c r="GN82" s="208">
        <f>SUM(GN51, -GN53)</f>
        <v>0.26360000000000006</v>
      </c>
      <c r="GO82" s="176">
        <f>SUM(GO53, -GO58)</f>
        <v>0.26350000000000001</v>
      </c>
      <c r="GP82" s="144">
        <f>SUM(GP53, -GP57)</f>
        <v>0.25819999999999999</v>
      </c>
      <c r="GQ82" s="116">
        <f>SUM(GQ53, -GQ57)</f>
        <v>0.25259999999999999</v>
      </c>
      <c r="GR82" s="179">
        <f>SUM(GR54, -GR58)</f>
        <v>0.23309999999999997</v>
      </c>
      <c r="GS82" s="118">
        <f>SUM(GS51, -GS54)</f>
        <v>0.24590000000000001</v>
      </c>
      <c r="GT82" s="120">
        <f>SUM(GT54, -GT58)</f>
        <v>0.25700000000000001</v>
      </c>
      <c r="GU82" s="120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20">
        <f>SUM(HC51, -HC55)</f>
        <v>0.29420000000000002</v>
      </c>
      <c r="HD82" s="120">
        <f>SUM(HD54, -HD58)</f>
        <v>0.3019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63" t="s">
        <v>84</v>
      </c>
      <c r="FV83" s="123" t="s">
        <v>84</v>
      </c>
      <c r="FW83" s="199" t="s">
        <v>53</v>
      </c>
      <c r="FX83" s="164" t="s">
        <v>53</v>
      </c>
      <c r="FY83" s="123" t="s">
        <v>84</v>
      </c>
      <c r="FZ83" s="182" t="s">
        <v>84</v>
      </c>
      <c r="GA83" s="142" t="s">
        <v>60</v>
      </c>
      <c r="GB83" s="188" t="s">
        <v>44</v>
      </c>
      <c r="GC83" s="183" t="s">
        <v>46</v>
      </c>
      <c r="GD83" s="154" t="s">
        <v>46</v>
      </c>
      <c r="GE83" s="117" t="s">
        <v>70</v>
      </c>
      <c r="GF83" s="186" t="s">
        <v>48</v>
      </c>
      <c r="GG83" s="228" t="s">
        <v>48</v>
      </c>
      <c r="GH83" s="23" t="s">
        <v>53</v>
      </c>
      <c r="GI83" s="165" t="s">
        <v>41</v>
      </c>
      <c r="GJ83" s="200" t="s">
        <v>41</v>
      </c>
      <c r="GK83" s="117" t="s">
        <v>70</v>
      </c>
      <c r="GL83" s="199" t="s">
        <v>55</v>
      </c>
      <c r="GM83" s="142" t="s">
        <v>70</v>
      </c>
      <c r="GN83" s="123" t="s">
        <v>84</v>
      </c>
      <c r="GO83" s="182" t="s">
        <v>84</v>
      </c>
      <c r="GP83" s="164" t="s">
        <v>53</v>
      </c>
      <c r="GQ83" s="117" t="s">
        <v>60</v>
      </c>
      <c r="GR83" s="199" t="s">
        <v>55</v>
      </c>
      <c r="GS83" s="117" t="s">
        <v>70</v>
      </c>
      <c r="GT83" s="188" t="s">
        <v>55</v>
      </c>
      <c r="GU83" s="188" t="s">
        <v>37</v>
      </c>
      <c r="GV83" s="60"/>
      <c r="GW83" s="60"/>
      <c r="GX83" s="60"/>
      <c r="GY83" s="60"/>
      <c r="GZ83" s="60"/>
      <c r="HA83" s="60"/>
      <c r="HC83" s="117" t="s">
        <v>60</v>
      </c>
      <c r="HD83" s="117" t="s">
        <v>60</v>
      </c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93">SUM(BE52, -BE55)</f>
        <v>0.2238</v>
      </c>
      <c r="BF84" s="146">
        <f t="shared" si="193"/>
        <v>0.22100000000000003</v>
      </c>
      <c r="BG84" s="120">
        <f t="shared" si="193"/>
        <v>0.2127</v>
      </c>
      <c r="BH84" s="179">
        <f t="shared" si="193"/>
        <v>0.19350000000000001</v>
      </c>
      <c r="BI84" s="146">
        <f t="shared" si="193"/>
        <v>0.18340000000000001</v>
      </c>
      <c r="BJ84" s="120">
        <f t="shared" si="193"/>
        <v>0.19309999999999999</v>
      </c>
      <c r="BK84" s="179">
        <f t="shared" si="193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94">SUM(DS54, -DS57)</f>
        <v>0.31369999999999998</v>
      </c>
      <c r="DT84" s="176">
        <f t="shared" si="194"/>
        <v>0.33260000000000001</v>
      </c>
      <c r="DU84" s="144">
        <f t="shared" si="194"/>
        <v>0.318</v>
      </c>
      <c r="DV84" s="116">
        <f t="shared" si="194"/>
        <v>0.29580000000000001</v>
      </c>
      <c r="DW84" s="176">
        <f t="shared" si="194"/>
        <v>0.3145</v>
      </c>
      <c r="DX84" s="116">
        <f t="shared" si="194"/>
        <v>0.29530000000000001</v>
      </c>
      <c r="DY84" s="115">
        <f t="shared" si="194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95">SUM(EC73, -EC80)</f>
        <v>0</v>
      </c>
      <c r="ED84" s="6">
        <f t="shared" si="195"/>
        <v>0</v>
      </c>
      <c r="EE84" s="6">
        <f t="shared" si="195"/>
        <v>0</v>
      </c>
      <c r="EF84" s="6">
        <f t="shared" si="195"/>
        <v>0</v>
      </c>
      <c r="EG84" s="6">
        <f t="shared" si="195"/>
        <v>0</v>
      </c>
      <c r="EH84" s="6">
        <f t="shared" si="195"/>
        <v>0</v>
      </c>
      <c r="EI84" s="6">
        <f t="shared" si="195"/>
        <v>0</v>
      </c>
      <c r="EK84" s="144">
        <f t="shared" ref="EK84:ES84" si="196">SUM(EK54, -EK57)</f>
        <v>0.27239999999999998</v>
      </c>
      <c r="EL84" s="116">
        <f t="shared" si="196"/>
        <v>0.2974</v>
      </c>
      <c r="EM84" s="176">
        <f t="shared" si="196"/>
        <v>0.25990000000000002</v>
      </c>
      <c r="EN84" s="144">
        <f t="shared" si="196"/>
        <v>0.27800000000000002</v>
      </c>
      <c r="EO84" s="116">
        <f t="shared" si="196"/>
        <v>0.29089999999999999</v>
      </c>
      <c r="EP84" s="176">
        <f t="shared" si="196"/>
        <v>0.27529999999999999</v>
      </c>
      <c r="EQ84" s="144">
        <f t="shared" si="196"/>
        <v>0.26890000000000003</v>
      </c>
      <c r="ER84" s="116">
        <f t="shared" si="196"/>
        <v>0.27149999999999996</v>
      </c>
      <c r="ES84" s="176">
        <f t="shared" si="196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44">
        <f>SUM(FU54, -FU57)</f>
        <v>0.30559999999999998</v>
      </c>
      <c r="FV84" s="116">
        <f>SUM(FV54, -FV57)</f>
        <v>0.2964</v>
      </c>
      <c r="FW84" s="187">
        <f>SUM(FW51, -FW54)</f>
        <v>0.28770000000000001</v>
      </c>
      <c r="FX84" s="166">
        <f>SUM(FX51, -FX54)</f>
        <v>0.29039999999999999</v>
      </c>
      <c r="FY84" s="116">
        <f>SUM(FY54, -FY57)</f>
        <v>0.28450000000000003</v>
      </c>
      <c r="FZ84" s="176">
        <f>SUM(FZ54, -FZ57)</f>
        <v>0.25570000000000004</v>
      </c>
      <c r="GA84" s="146">
        <f>SUM(GA54, -GA57)</f>
        <v>0.25819999999999999</v>
      </c>
      <c r="GB84" s="120">
        <f>SUM(GB51, -GB55)</f>
        <v>0.24680000000000002</v>
      </c>
      <c r="GC84" s="273">
        <f>SUM(GC55, -GC58)</f>
        <v>0.22570000000000001</v>
      </c>
      <c r="GD84" s="246">
        <f>SUM(GD55, -GD58)</f>
        <v>0.2319</v>
      </c>
      <c r="GE84" s="120">
        <f>SUM(GE54, -GE58)</f>
        <v>0.23319999999999999</v>
      </c>
      <c r="GF84" s="179">
        <f>SUM(GF52, -GF56)</f>
        <v>0.21529999999999999</v>
      </c>
      <c r="GG84" s="224">
        <f>SUM(GG52, -GG56)</f>
        <v>0.2235</v>
      </c>
      <c r="GH84" s="219">
        <f>SUM(GH51, -GH53)</f>
        <v>0.23029999999999998</v>
      </c>
      <c r="GI84" s="151">
        <f>SUM(GI52, -GI56)</f>
        <v>0.24659999999999999</v>
      </c>
      <c r="GJ84" s="146">
        <f>SUM(GJ52, -GJ56)</f>
        <v>0.2387</v>
      </c>
      <c r="GK84" s="120">
        <f>SUM(GK54, -GK58)</f>
        <v>0.24580000000000002</v>
      </c>
      <c r="GL84" s="178">
        <f>SUM(GL51, -GL54)</f>
        <v>0.2702</v>
      </c>
      <c r="GM84" s="146">
        <f>SUM(GM54, -GM58)</f>
        <v>0.24890000000000001</v>
      </c>
      <c r="GN84" s="116">
        <f>SUM(GN53, -GN57)</f>
        <v>0.2487</v>
      </c>
      <c r="GO84" s="176">
        <f>SUM(GO53, -GO57)</f>
        <v>0.252</v>
      </c>
      <c r="GP84" s="166">
        <f>SUM(GP51, -GP53)</f>
        <v>0.24730000000000002</v>
      </c>
      <c r="GQ84" s="120">
        <f>SUM(GQ54, -GQ58)</f>
        <v>0.22690000000000002</v>
      </c>
      <c r="GR84" s="178">
        <f>SUM(GR51, -GR54)</f>
        <v>0.22359999999999997</v>
      </c>
      <c r="GS84" s="120">
        <f>SUM(GS54, -GS58)</f>
        <v>0.2379</v>
      </c>
      <c r="GT84" s="118">
        <f>SUM(GT51, -GT54)</f>
        <v>0.247</v>
      </c>
      <c r="GU84" s="120">
        <f>SUM(GU51, -GU55)</f>
        <v>0.26569999999999999</v>
      </c>
      <c r="GV84" s="6">
        <f t="shared" ref="GU84:HA84" si="197">SUM(GV73, -GV80)</f>
        <v>0</v>
      </c>
      <c r="GW84" s="6">
        <f t="shared" si="197"/>
        <v>0</v>
      </c>
      <c r="GX84" s="6">
        <f t="shared" si="197"/>
        <v>0</v>
      </c>
      <c r="GY84" s="6">
        <f t="shared" si="197"/>
        <v>0</v>
      </c>
      <c r="GZ84" s="6">
        <f t="shared" si="197"/>
        <v>0</v>
      </c>
      <c r="HA84" s="6">
        <f t="shared" si="197"/>
        <v>0</v>
      </c>
      <c r="HC84" s="120">
        <f>SUM(HC54, -HC57)</f>
        <v>0.27060000000000001</v>
      </c>
      <c r="HD84" s="120">
        <f>SUM(HD54, -HD57)</f>
        <v>0.26169999999999999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98">SUM(JM73, -JM80)</f>
        <v>0</v>
      </c>
      <c r="JN84" s="6">
        <f t="shared" si="198"/>
        <v>0</v>
      </c>
      <c r="JO84" s="6">
        <f t="shared" si="198"/>
        <v>0</v>
      </c>
      <c r="JP84" s="6">
        <f t="shared" si="198"/>
        <v>0</v>
      </c>
      <c r="JQ84" s="6">
        <f t="shared" si="198"/>
        <v>0</v>
      </c>
      <c r="JR84" s="6">
        <f t="shared" si="198"/>
        <v>0</v>
      </c>
      <c r="JS84" s="6">
        <f t="shared" si="198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64" t="s">
        <v>53</v>
      </c>
      <c r="FV85" s="188" t="s">
        <v>53</v>
      </c>
      <c r="FW85" s="182" t="s">
        <v>84</v>
      </c>
      <c r="FX85" s="163" t="s">
        <v>84</v>
      </c>
      <c r="FY85" s="122" t="s">
        <v>46</v>
      </c>
      <c r="FZ85" s="183" t="s">
        <v>46</v>
      </c>
      <c r="GA85" s="200" t="s">
        <v>41</v>
      </c>
      <c r="GB85" s="168" t="s">
        <v>41</v>
      </c>
      <c r="GC85" s="177" t="s">
        <v>60</v>
      </c>
      <c r="GD85" s="142" t="s">
        <v>60</v>
      </c>
      <c r="GE85" s="117" t="s">
        <v>60</v>
      </c>
      <c r="GF85" s="182" t="s">
        <v>63</v>
      </c>
      <c r="GG85" s="228" t="s">
        <v>41</v>
      </c>
      <c r="GH85" s="36" t="s">
        <v>48</v>
      </c>
      <c r="GI85" s="165" t="s">
        <v>48</v>
      </c>
      <c r="GJ85" s="200" t="s">
        <v>48</v>
      </c>
      <c r="GK85" s="168" t="s">
        <v>41</v>
      </c>
      <c r="GL85" s="177" t="s">
        <v>70</v>
      </c>
      <c r="GM85" s="142" t="s">
        <v>60</v>
      </c>
      <c r="GN85" s="260" t="s">
        <v>54</v>
      </c>
      <c r="GO85" s="263" t="s">
        <v>54</v>
      </c>
      <c r="GP85" s="142" t="s">
        <v>60</v>
      </c>
      <c r="GQ85" s="188" t="s">
        <v>53</v>
      </c>
      <c r="GR85" s="177" t="s">
        <v>60</v>
      </c>
      <c r="GS85" s="117" t="s">
        <v>60</v>
      </c>
      <c r="GT85" s="117" t="s">
        <v>60</v>
      </c>
      <c r="GU85" s="119" t="s">
        <v>39</v>
      </c>
      <c r="GV85" s="60"/>
      <c r="GW85" s="60"/>
      <c r="GX85" s="60"/>
      <c r="GY85" s="60"/>
      <c r="GZ85" s="60"/>
      <c r="HA85" s="60"/>
      <c r="HC85" s="119" t="s">
        <v>39</v>
      </c>
      <c r="HD85" s="188" t="s">
        <v>55</v>
      </c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99">SUM(BD53, -BD57)</f>
        <v>0.15740000000000001</v>
      </c>
      <c r="BE86" s="176">
        <f t="shared" si="199"/>
        <v>0.2077</v>
      </c>
      <c r="BF86" s="144">
        <f t="shared" si="199"/>
        <v>0.20429999999999998</v>
      </c>
      <c r="BG86" s="116">
        <f t="shared" si="199"/>
        <v>0.19500000000000001</v>
      </c>
      <c r="BH86" s="176">
        <f t="shared" si="199"/>
        <v>0.17849999999999999</v>
      </c>
      <c r="BI86" s="166">
        <f t="shared" si="199"/>
        <v>0.16689999999999999</v>
      </c>
      <c r="BJ86" s="116">
        <f t="shared" si="199"/>
        <v>0.18679999999999999</v>
      </c>
      <c r="BK86" s="176">
        <f t="shared" si="199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200">SUM(BV52, -BV56)</f>
        <v>0.2329</v>
      </c>
      <c r="BW86" s="120">
        <f t="shared" si="200"/>
        <v>0.22009999999999999</v>
      </c>
      <c r="BX86" s="179">
        <f t="shared" si="200"/>
        <v>0.21760000000000002</v>
      </c>
      <c r="BY86" s="224">
        <f t="shared" si="200"/>
        <v>0.25340000000000001</v>
      </c>
      <c r="BZ86" s="15">
        <f t="shared" si="200"/>
        <v>0.24309999999999998</v>
      </c>
      <c r="CA86" s="151">
        <f t="shared" si="200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201">SUM(CR52, -CR56)</f>
        <v>0.20519999999999999</v>
      </c>
      <c r="CS86" s="179">
        <f t="shared" si="201"/>
        <v>0.19850000000000001</v>
      </c>
      <c r="CT86" s="146">
        <f t="shared" si="201"/>
        <v>0.20760000000000001</v>
      </c>
      <c r="CU86" s="120">
        <f t="shared" si="201"/>
        <v>0.2117</v>
      </c>
      <c r="CV86" s="179">
        <f t="shared" si="201"/>
        <v>0.1971</v>
      </c>
      <c r="CW86" s="146">
        <f t="shared" si="201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166">
        <f>SUM(FU51, -FU54)</f>
        <v>0.27639999999999998</v>
      </c>
      <c r="FV86" s="208">
        <f>SUM(FV51, -FV54)</f>
        <v>0.28459999999999996</v>
      </c>
      <c r="FW86" s="176">
        <f>SUM(FW54, -FW57)</f>
        <v>0.27950000000000003</v>
      </c>
      <c r="FX86" s="144">
        <f>SUM(FX54, -FX57)</f>
        <v>0.27379999999999999</v>
      </c>
      <c r="FY86" s="247">
        <f>SUM(FY55, -FY58)</f>
        <v>0.2636</v>
      </c>
      <c r="FZ86" s="273">
        <f>SUM(FZ55, -FZ58)</f>
        <v>0.24479999999999999</v>
      </c>
      <c r="GA86" s="146">
        <f>SUM(GA52, -GA56)</f>
        <v>0.25480000000000003</v>
      </c>
      <c r="GB86" s="120">
        <f>SUM(GB52, -GB56)</f>
        <v>0.2319</v>
      </c>
      <c r="GC86" s="179">
        <f>SUM(GC54, -GC57)</f>
        <v>0.22259999999999999</v>
      </c>
      <c r="GD86" s="146">
        <f>SUM(GD54, -GD57)</f>
        <v>0.2271</v>
      </c>
      <c r="GE86" s="120">
        <f>SUM(GE54, -GE57)</f>
        <v>0.2263</v>
      </c>
      <c r="GF86" s="176">
        <f>SUM(GF53, -GF57)</f>
        <v>0.21039999999999998</v>
      </c>
      <c r="GG86" s="224">
        <f>SUM(GG52, -GG55)</f>
        <v>0.216</v>
      </c>
      <c r="GH86" s="15">
        <f>SUM(GH52, -GH56)</f>
        <v>0.21529999999999999</v>
      </c>
      <c r="GI86" s="151">
        <f>SUM(GI52, -GI55)</f>
        <v>0.24509999999999998</v>
      </c>
      <c r="GJ86" s="146">
        <f>SUM(GJ52, -GJ55)</f>
        <v>0.23680000000000001</v>
      </c>
      <c r="GK86" s="120">
        <f>SUM(GK52, -GK56)</f>
        <v>0.2417</v>
      </c>
      <c r="GL86" s="179">
        <f>SUM(GL54, -GL58)</f>
        <v>0.26469999999999999</v>
      </c>
      <c r="GM86" s="146">
        <f>SUM(GM54, -GM57)</f>
        <v>0.2397</v>
      </c>
      <c r="GN86" s="120">
        <f>SUM(GN51, -GN52)</f>
        <v>0.24710000000000004</v>
      </c>
      <c r="GO86" s="179">
        <f>SUM(GO51, -GO52)</f>
        <v>0.2475</v>
      </c>
      <c r="GP86" s="146">
        <f>SUM(GP54, -GP58)</f>
        <v>0.23270000000000002</v>
      </c>
      <c r="GQ86" s="208">
        <f>SUM(GQ51, -GQ53)</f>
        <v>0.22400000000000003</v>
      </c>
      <c r="GR86" s="179">
        <f>SUM(GR54, -GR57)</f>
        <v>0.21710000000000002</v>
      </c>
      <c r="GS86" s="120">
        <f>SUM(GS54, -GS57)</f>
        <v>0.2243</v>
      </c>
      <c r="GT86" s="120">
        <f>SUM(GT54, -GT57)</f>
        <v>0.23319999999999999</v>
      </c>
      <c r="GU86" s="116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16">
        <f>SUM(HC55, -HC58)</f>
        <v>0.21339999999999998</v>
      </c>
      <c r="HD86" s="118">
        <f>SUM(HD51, -HD54)</f>
        <v>0.21050000000000002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64" t="s">
        <v>55</v>
      </c>
      <c r="FV87" s="188" t="s">
        <v>55</v>
      </c>
      <c r="FW87" s="199" t="s">
        <v>55</v>
      </c>
      <c r="FX87" s="154" t="s">
        <v>46</v>
      </c>
      <c r="FY87" s="188" t="s">
        <v>53</v>
      </c>
      <c r="FZ87" s="199" t="s">
        <v>53</v>
      </c>
      <c r="GA87" s="154" t="s">
        <v>46</v>
      </c>
      <c r="GB87" s="122" t="s">
        <v>46</v>
      </c>
      <c r="GC87" s="186" t="s">
        <v>41</v>
      </c>
      <c r="GD87" s="200" t="s">
        <v>41</v>
      </c>
      <c r="GE87" s="188" t="s">
        <v>53</v>
      </c>
      <c r="GF87" s="186" t="s">
        <v>41</v>
      </c>
      <c r="GG87" s="223" t="s">
        <v>60</v>
      </c>
      <c r="GH87" s="36" t="s">
        <v>41</v>
      </c>
      <c r="GI87" s="233" t="s">
        <v>53</v>
      </c>
      <c r="GJ87" s="142" t="s">
        <v>70</v>
      </c>
      <c r="GK87" s="168" t="s">
        <v>48</v>
      </c>
      <c r="GL87" s="186" t="s">
        <v>41</v>
      </c>
      <c r="GM87" s="164" t="s">
        <v>53</v>
      </c>
      <c r="GN87" s="117" t="s">
        <v>70</v>
      </c>
      <c r="GO87" s="177" t="s">
        <v>70</v>
      </c>
      <c r="GP87" s="161" t="s">
        <v>54</v>
      </c>
      <c r="GQ87" s="117" t="s">
        <v>70</v>
      </c>
      <c r="GR87" s="199" t="s">
        <v>53</v>
      </c>
      <c r="GS87" s="188" t="s">
        <v>53</v>
      </c>
      <c r="GT87" s="188" t="s">
        <v>53</v>
      </c>
      <c r="GU87" s="168" t="s">
        <v>48</v>
      </c>
      <c r="GV87" s="60"/>
      <c r="GW87" s="60"/>
      <c r="GX87" s="60"/>
      <c r="GY87" s="60"/>
      <c r="GZ87" s="60"/>
      <c r="HA87" s="60"/>
      <c r="HC87" s="123" t="s">
        <v>47</v>
      </c>
      <c r="HD87" s="119" t="s">
        <v>39</v>
      </c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202">SUM(DE52, -DE55)</f>
        <v>0.21659999999999999</v>
      </c>
      <c r="DF88" s="146">
        <f t="shared" si="202"/>
        <v>0.23190000000000002</v>
      </c>
      <c r="DG88" s="120">
        <f t="shared" si="202"/>
        <v>0.23139999999999999</v>
      </c>
      <c r="DH88" s="179">
        <f t="shared" si="202"/>
        <v>0.23710000000000001</v>
      </c>
      <c r="DI88" s="146">
        <f t="shared" si="202"/>
        <v>0.22919999999999999</v>
      </c>
      <c r="DJ88" s="120">
        <f t="shared" si="202"/>
        <v>0.2407</v>
      </c>
      <c r="DK88" s="179">
        <f t="shared" si="202"/>
        <v>0.2074</v>
      </c>
      <c r="DL88" s="120">
        <f t="shared" si="202"/>
        <v>0.214</v>
      </c>
      <c r="DM88" s="120">
        <f t="shared" si="202"/>
        <v>0.19929999999999998</v>
      </c>
      <c r="DN88" s="330">
        <f t="shared" si="202"/>
        <v>0.23680000000000001</v>
      </c>
      <c r="DO88" s="346">
        <f>SUM(DO73, -DO78)</f>
        <v>0</v>
      </c>
      <c r="DP88" s="120">
        <f t="shared" ref="DP88:DU88" si="203">SUM(DP52, -DP55)</f>
        <v>0.25539999999999996</v>
      </c>
      <c r="DQ88" s="179">
        <f t="shared" si="203"/>
        <v>0.22369999999999998</v>
      </c>
      <c r="DR88" s="146">
        <f t="shared" si="203"/>
        <v>0.21279999999999999</v>
      </c>
      <c r="DS88" s="120">
        <f t="shared" si="203"/>
        <v>0.20549999999999999</v>
      </c>
      <c r="DT88" s="179">
        <f t="shared" si="203"/>
        <v>0.21829999999999999</v>
      </c>
      <c r="DU88" s="146">
        <f t="shared" si="203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 t="shared" ref="FP88:FW88" si="204">SUM(FP51, -FP53)</f>
        <v>0.24810000000000001</v>
      </c>
      <c r="FQ88" s="178">
        <f t="shared" si="204"/>
        <v>0.27559999999999996</v>
      </c>
      <c r="FR88" s="148">
        <f t="shared" si="204"/>
        <v>0.26170000000000004</v>
      </c>
      <c r="FS88" s="118">
        <f t="shared" si="204"/>
        <v>0.2591</v>
      </c>
      <c r="FT88" s="178">
        <f t="shared" si="204"/>
        <v>0.25209999999999999</v>
      </c>
      <c r="FU88" s="148">
        <f t="shared" si="204"/>
        <v>0.26449999999999996</v>
      </c>
      <c r="FV88" s="118">
        <f t="shared" si="204"/>
        <v>0.25339999999999996</v>
      </c>
      <c r="FW88" s="178">
        <f t="shared" si="204"/>
        <v>0.25519999999999998</v>
      </c>
      <c r="FX88" s="246">
        <f>SUM(FX55, -FX58)</f>
        <v>0.2606</v>
      </c>
      <c r="FY88" s="208">
        <f>SUM(FY51, -FY54)</f>
        <v>0.25409999999999999</v>
      </c>
      <c r="FZ88" s="187">
        <f>SUM(FZ51, -FZ54)</f>
        <v>0.21369999999999997</v>
      </c>
      <c r="GA88" s="246">
        <f>SUM(GA55, -GA58)</f>
        <v>0.23699999999999999</v>
      </c>
      <c r="GB88" s="247">
        <f>SUM(GB55, -GB58)</f>
        <v>0.21589999999999998</v>
      </c>
      <c r="GC88" s="179">
        <f>SUM(GC52, -GC56)</f>
        <v>0.20619999999999999</v>
      </c>
      <c r="GD88" s="146">
        <f>SUM(GD52, -GD56)</f>
        <v>0.2223</v>
      </c>
      <c r="GE88" s="208">
        <f>SUM(GE51, -GE53)</f>
        <v>0.21150000000000002</v>
      </c>
      <c r="GF88" s="179">
        <f>SUM(GF52, -GF55)</f>
        <v>0.2056</v>
      </c>
      <c r="GG88" s="224">
        <f>SUM(GG54, -GG58)</f>
        <v>0.21439999999999998</v>
      </c>
      <c r="GH88" s="15">
        <f>SUM(GH52, -GH55)</f>
        <v>0.21360000000000001</v>
      </c>
      <c r="GI88" s="236">
        <f>SUM(GI51, -GI53)</f>
        <v>0.22699999999999998</v>
      </c>
      <c r="GJ88" s="146">
        <f>SUM(GJ54, -GJ58)</f>
        <v>0.22459999999999999</v>
      </c>
      <c r="GK88" s="120">
        <f>SUM(GK52, -GK55)</f>
        <v>0.23830000000000001</v>
      </c>
      <c r="GL88" s="179">
        <f>SUM(GL52, -GL55)</f>
        <v>0.2445</v>
      </c>
      <c r="GM88" s="166">
        <f>SUM(GM51, -GM53)</f>
        <v>0.23220000000000002</v>
      </c>
      <c r="GN88" s="120">
        <f>SUM(GN54, -GN58)</f>
        <v>0.22710000000000002</v>
      </c>
      <c r="GO88" s="179">
        <f>SUM(GO54, -GO58)</f>
        <v>0.2397</v>
      </c>
      <c r="GP88" s="146">
        <f>SUM(GP51, -GP52)</f>
        <v>0.2162</v>
      </c>
      <c r="GQ88" s="120">
        <f>SUM(GQ54, -GQ57)</f>
        <v>0.2162</v>
      </c>
      <c r="GR88" s="187">
        <f>SUM(GR51, -GR53)</f>
        <v>0.19019999999999998</v>
      </c>
      <c r="GS88" s="208">
        <f>SUM(GS51, -GS53)</f>
        <v>0.19010000000000002</v>
      </c>
      <c r="GT88" s="208">
        <f>SUM(GT51, -GT53)</f>
        <v>0.20649999999999999</v>
      </c>
      <c r="GU88" s="120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20">
        <f>SUM(HC52, -HC56)</f>
        <v>0.19409999999999999</v>
      </c>
      <c r="HD88" s="116">
        <f>SUM(HD55, -HD58)</f>
        <v>0.20330000000000001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54" t="s">
        <v>46</v>
      </c>
      <c r="FV89" s="122" t="s">
        <v>46</v>
      </c>
      <c r="FW89" s="183" t="s">
        <v>46</v>
      </c>
      <c r="FX89" s="164" t="s">
        <v>55</v>
      </c>
      <c r="FY89" s="188" t="s">
        <v>55</v>
      </c>
      <c r="FZ89" s="186" t="s">
        <v>41</v>
      </c>
      <c r="GA89" s="164" t="s">
        <v>55</v>
      </c>
      <c r="GB89" s="122" t="s">
        <v>45</v>
      </c>
      <c r="GC89" s="199" t="s">
        <v>55</v>
      </c>
      <c r="GD89" s="164" t="s">
        <v>55</v>
      </c>
      <c r="GE89" s="168" t="s">
        <v>48</v>
      </c>
      <c r="GF89" s="177" t="s">
        <v>60</v>
      </c>
      <c r="GG89" s="227" t="s">
        <v>63</v>
      </c>
      <c r="GH89" s="42" t="s">
        <v>60</v>
      </c>
      <c r="GI89" s="147" t="s">
        <v>60</v>
      </c>
      <c r="GJ89" s="142" t="s">
        <v>60</v>
      </c>
      <c r="GK89" s="188" t="s">
        <v>53</v>
      </c>
      <c r="GL89" s="177" t="s">
        <v>60</v>
      </c>
      <c r="GM89" s="161" t="s">
        <v>54</v>
      </c>
      <c r="GN89" s="117" t="s">
        <v>60</v>
      </c>
      <c r="GO89" s="177" t="s">
        <v>60</v>
      </c>
      <c r="GP89" s="142" t="s">
        <v>70</v>
      </c>
      <c r="GQ89" s="260" t="s">
        <v>54</v>
      </c>
      <c r="GR89" s="263" t="s">
        <v>54</v>
      </c>
      <c r="GS89" s="260" t="s">
        <v>54</v>
      </c>
      <c r="GT89" s="260" t="s">
        <v>54</v>
      </c>
      <c r="GU89" s="123" t="s">
        <v>47</v>
      </c>
      <c r="GV89" s="60"/>
      <c r="GW89" s="60"/>
      <c r="GX89" s="60"/>
      <c r="GY89" s="60"/>
      <c r="GZ89" s="60"/>
      <c r="HA89" s="60"/>
      <c r="HC89" s="168" t="s">
        <v>48</v>
      </c>
      <c r="HD89" s="168" t="s">
        <v>48</v>
      </c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205">SUM(CZ53, -CZ56)</f>
        <v>0.19919999999999999</v>
      </c>
      <c r="DA90" s="120">
        <f t="shared" si="205"/>
        <v>0.1968</v>
      </c>
      <c r="DB90" s="179">
        <f t="shared" si="205"/>
        <v>0.19270000000000001</v>
      </c>
      <c r="DC90" s="146">
        <f t="shared" si="205"/>
        <v>0.17620000000000002</v>
      </c>
      <c r="DD90" s="120">
        <f t="shared" si="205"/>
        <v>0.1749</v>
      </c>
      <c r="DE90" s="179">
        <f t="shared" si="205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206">SUM(DH55, -DH58)</f>
        <v>0.18809999999999999</v>
      </c>
      <c r="DI90" s="148">
        <f t="shared" si="206"/>
        <v>0.19260000000000002</v>
      </c>
      <c r="DJ90" s="118">
        <f t="shared" si="206"/>
        <v>0.18720000000000001</v>
      </c>
      <c r="DK90" s="178">
        <f t="shared" si="206"/>
        <v>0.193</v>
      </c>
      <c r="DL90" s="118">
        <f t="shared" si="206"/>
        <v>0.18990000000000001</v>
      </c>
      <c r="DM90" s="118">
        <f t="shared" si="206"/>
        <v>0.19640000000000002</v>
      </c>
      <c r="DN90" s="338">
        <f t="shared" si="206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07">SUM(EC79, -EC86)</f>
        <v>0</v>
      </c>
      <c r="ED90" s="6">
        <f t="shared" si="207"/>
        <v>0</v>
      </c>
      <c r="EE90" s="6">
        <f t="shared" si="207"/>
        <v>0</v>
      </c>
      <c r="EF90" s="6">
        <f t="shared" si="207"/>
        <v>0</v>
      </c>
      <c r="EG90" s="6">
        <f t="shared" si="207"/>
        <v>0</v>
      </c>
      <c r="EH90" s="6">
        <f t="shared" si="207"/>
        <v>0</v>
      </c>
      <c r="EI90" s="6">
        <f t="shared" si="207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 t="shared" ref="FR90:FW90" si="208">SUM(FR55, -FR58)</f>
        <v>0.2482</v>
      </c>
      <c r="FS90" s="247">
        <f t="shared" si="208"/>
        <v>0.25769999999999998</v>
      </c>
      <c r="FT90" s="273">
        <f t="shared" si="208"/>
        <v>0.23880000000000001</v>
      </c>
      <c r="FU90" s="246">
        <f t="shared" si="208"/>
        <v>0.23779999999999998</v>
      </c>
      <c r="FV90" s="247">
        <f t="shared" si="208"/>
        <v>0.2422</v>
      </c>
      <c r="FW90" s="273">
        <f t="shared" si="208"/>
        <v>0.2485</v>
      </c>
      <c r="FX90" s="148">
        <f>SUM(FX51, -FX53)</f>
        <v>0.25490000000000002</v>
      </c>
      <c r="FY90" s="118">
        <f>SUM(FY51, -FY53)</f>
        <v>0.2364</v>
      </c>
      <c r="FZ90" s="179">
        <f>SUM(FZ52, -FZ56)</f>
        <v>0.21360000000000001</v>
      </c>
      <c r="GA90" s="148">
        <f>SUM(GA51, -GA54)</f>
        <v>0.21679999999999999</v>
      </c>
      <c r="GB90" s="208">
        <f>SUM(GB55, -GB57)</f>
        <v>0.19</v>
      </c>
      <c r="GC90" s="178">
        <f>SUM(GC51, -GC54)</f>
        <v>0.19439999999999999</v>
      </c>
      <c r="GD90" s="148">
        <f>SUM(GD51, -GD54)</f>
        <v>0.22180000000000002</v>
      </c>
      <c r="GE90" s="120">
        <f>SUM(GE52, -GE56)</f>
        <v>0.21109999999999998</v>
      </c>
      <c r="GF90" s="179">
        <f>SUM(GF54, -GF58)</f>
        <v>0.19849999999999998</v>
      </c>
      <c r="GG90" s="226">
        <f>SUM(GG53, -GG57)</f>
        <v>0.21340000000000001</v>
      </c>
      <c r="GH90" s="15">
        <f>SUM(GH54, -GH58)</f>
        <v>0.20099999999999998</v>
      </c>
      <c r="GI90" s="151">
        <f>SUM(GI54, -GI58)</f>
        <v>0.20879999999999999</v>
      </c>
      <c r="GJ90" s="146">
        <f>SUM(GJ54, -GJ57)</f>
        <v>0.2185</v>
      </c>
      <c r="GK90" s="208">
        <f>SUM(GK51, -GK53)</f>
        <v>0.2359</v>
      </c>
      <c r="GL90" s="179">
        <f>SUM(GL54, -GL57)</f>
        <v>0.2387</v>
      </c>
      <c r="GM90" s="146">
        <f>SUM(GM51, -GM52)</f>
        <v>0.22620000000000001</v>
      </c>
      <c r="GN90" s="120">
        <f>SUM(GN54, -GN57)</f>
        <v>0.21150000000000002</v>
      </c>
      <c r="GO90" s="179">
        <f>SUM(GO54, -GO57)</f>
        <v>0.22819999999999999</v>
      </c>
      <c r="GP90" s="146">
        <f>SUM(GP54, -GP57)</f>
        <v>0.21440000000000001</v>
      </c>
      <c r="GQ90" s="120">
        <f>SUM(GQ51, -GQ52)</f>
        <v>0.20110000000000003</v>
      </c>
      <c r="GR90" s="179">
        <f>SUM(GR51, -GR52)</f>
        <v>0.18759999999999999</v>
      </c>
      <c r="GS90" s="120">
        <f>SUM(GS51, -GS52)</f>
        <v>0.18520000000000003</v>
      </c>
      <c r="GT90" s="120">
        <f>SUM(GT51, -GT52)</f>
        <v>0.19569999999999999</v>
      </c>
      <c r="GU90" s="120">
        <f>SUM(GU53, -GU56)</f>
        <v>0.17380000000000001</v>
      </c>
      <c r="GV90" s="6">
        <f t="shared" ref="GU90:HA90" si="209">SUM(GV79, -GV86)</f>
        <v>0</v>
      </c>
      <c r="GW90" s="6">
        <f t="shared" si="209"/>
        <v>0</v>
      </c>
      <c r="GX90" s="6">
        <f t="shared" si="209"/>
        <v>0</v>
      </c>
      <c r="GY90" s="6">
        <f t="shared" si="209"/>
        <v>0</v>
      </c>
      <c r="GZ90" s="6">
        <f t="shared" si="209"/>
        <v>0</v>
      </c>
      <c r="HA90" s="6">
        <f t="shared" si="209"/>
        <v>0</v>
      </c>
      <c r="HC90" s="120">
        <f>SUM(HC53, -HC56)</f>
        <v>0.19359999999999999</v>
      </c>
      <c r="HD90" s="120">
        <f>SUM(HD52, -HD56)</f>
        <v>0.19069999999999998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10">SUM(JM79, -JM86)</f>
        <v>0</v>
      </c>
      <c r="JN90" s="6">
        <f t="shared" si="210"/>
        <v>0</v>
      </c>
      <c r="JO90" s="6">
        <f t="shared" si="210"/>
        <v>0</v>
      </c>
      <c r="JP90" s="6">
        <f t="shared" si="210"/>
        <v>0</v>
      </c>
      <c r="JQ90" s="6">
        <f t="shared" si="210"/>
        <v>0</v>
      </c>
      <c r="JR90" s="6">
        <f t="shared" si="210"/>
        <v>0</v>
      </c>
      <c r="JS90" s="6">
        <f t="shared" si="210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58" t="s">
        <v>39</v>
      </c>
      <c r="FV91" s="119" t="s">
        <v>39</v>
      </c>
      <c r="FW91" s="180" t="s">
        <v>39</v>
      </c>
      <c r="FX91" s="158" t="s">
        <v>39</v>
      </c>
      <c r="FY91" s="119" t="s">
        <v>39</v>
      </c>
      <c r="FZ91" s="199" t="s">
        <v>55</v>
      </c>
      <c r="GA91" s="164" t="s">
        <v>53</v>
      </c>
      <c r="GB91" s="168" t="s">
        <v>48</v>
      </c>
      <c r="GC91" s="180" t="s">
        <v>39</v>
      </c>
      <c r="GD91" s="164" t="s">
        <v>53</v>
      </c>
      <c r="GE91" s="168" t="s">
        <v>41</v>
      </c>
      <c r="GF91" s="177" t="s">
        <v>70</v>
      </c>
      <c r="GG91" s="223" t="s">
        <v>70</v>
      </c>
      <c r="GH91" s="42" t="s">
        <v>70</v>
      </c>
      <c r="GI91" s="147" t="s">
        <v>70</v>
      </c>
      <c r="GJ91" s="164" t="s">
        <v>53</v>
      </c>
      <c r="GK91" s="117" t="s">
        <v>60</v>
      </c>
      <c r="GL91" s="199" t="s">
        <v>53</v>
      </c>
      <c r="GM91" s="158" t="s">
        <v>39</v>
      </c>
      <c r="GN91" s="119" t="s">
        <v>39</v>
      </c>
      <c r="GO91" s="180" t="s">
        <v>39</v>
      </c>
      <c r="GP91" s="200" t="s">
        <v>48</v>
      </c>
      <c r="GQ91" s="168" t="s">
        <v>48</v>
      </c>
      <c r="GR91" s="180" t="s">
        <v>39</v>
      </c>
      <c r="GS91" s="119" t="s">
        <v>39</v>
      </c>
      <c r="GT91" s="119" t="s">
        <v>39</v>
      </c>
      <c r="GU91" s="117" t="s">
        <v>49</v>
      </c>
      <c r="GV91" s="60"/>
      <c r="GW91" s="60"/>
      <c r="GX91" s="60"/>
      <c r="GY91" s="60"/>
      <c r="GZ91" s="60"/>
      <c r="HA91" s="60"/>
      <c r="HC91" s="188" t="s">
        <v>55</v>
      </c>
      <c r="HD91" s="123" t="s">
        <v>47</v>
      </c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 t="shared" ref="FR92:FY92" si="211">SUM(FR56, -FR58)</f>
        <v>0.23520000000000002</v>
      </c>
      <c r="FS92" s="116">
        <f t="shared" si="211"/>
        <v>0.23280000000000001</v>
      </c>
      <c r="FT92" s="176">
        <f t="shared" si="211"/>
        <v>0.22600000000000003</v>
      </c>
      <c r="FU92" s="144">
        <f t="shared" si="211"/>
        <v>0.21449999999999997</v>
      </c>
      <c r="FV92" s="116">
        <f t="shared" si="211"/>
        <v>0.216</v>
      </c>
      <c r="FW92" s="176">
        <f t="shared" si="211"/>
        <v>0.22409999999999999</v>
      </c>
      <c r="FX92" s="144">
        <f t="shared" si="211"/>
        <v>0.23620000000000002</v>
      </c>
      <c r="FY92" s="116">
        <f t="shared" si="211"/>
        <v>0.2364</v>
      </c>
      <c r="FZ92" s="178">
        <f>SUM(FZ51, -FZ53)</f>
        <v>0.20289999999999997</v>
      </c>
      <c r="GA92" s="166">
        <f>SUM(GA51, -GA53)</f>
        <v>0.19679999999999997</v>
      </c>
      <c r="GB92" s="120">
        <f>SUM(GB52, -GB55)</f>
        <v>0.18049999999999999</v>
      </c>
      <c r="GC92" s="176">
        <f>SUM(GC56, -GC58)</f>
        <v>0.18360000000000001</v>
      </c>
      <c r="GD92" s="166">
        <f>SUM(GD51, -GD53)</f>
        <v>0.19790000000000002</v>
      </c>
      <c r="GE92" s="120">
        <f>SUM(GE52, -GE55)</f>
        <v>0.20049999999999998</v>
      </c>
      <c r="GF92" s="179">
        <f>SUM(GF54, -GF57)</f>
        <v>0.18259999999999998</v>
      </c>
      <c r="GG92" s="224">
        <f>SUM(GG54, -GG57)</f>
        <v>0.18629999999999999</v>
      </c>
      <c r="GH92" s="15">
        <f>SUM(GH54, -GH57)</f>
        <v>0.19769999999999999</v>
      </c>
      <c r="GI92" s="151">
        <f>SUM(GI54, -GI57)</f>
        <v>0.20579999999999998</v>
      </c>
      <c r="GJ92" s="166">
        <f>SUM(GJ51, -GJ53)</f>
        <v>0.21689999999999998</v>
      </c>
      <c r="GK92" s="120">
        <f>SUM(GK54, -GK57)</f>
        <v>0.21840000000000001</v>
      </c>
      <c r="GL92" s="187">
        <f>SUM(GL51, -GL53)</f>
        <v>0.2079</v>
      </c>
      <c r="GM92" s="144">
        <f>SUM(GM55, -GM58)</f>
        <v>0.16910000000000003</v>
      </c>
      <c r="GN92" s="116">
        <f>SUM(GN55, -GN58)</f>
        <v>0.15510000000000002</v>
      </c>
      <c r="GO92" s="176">
        <f>SUM(GO55, -GO58)</f>
        <v>0.16689999999999999</v>
      </c>
      <c r="GP92" s="146">
        <f>SUM(GP52, -GP56)</f>
        <v>0.18099999999999999</v>
      </c>
      <c r="GQ92" s="120">
        <f>SUM(GQ52, -GQ56)</f>
        <v>0.17319999999999999</v>
      </c>
      <c r="GR92" s="176">
        <f>SUM(GR55, -GR58)</f>
        <v>0.17839999999999998</v>
      </c>
      <c r="GS92" s="116">
        <f>SUM(GS55, -GS58)</f>
        <v>0.17949999999999999</v>
      </c>
      <c r="GT92" s="116">
        <f>SUM(GT55, -GT58)</f>
        <v>0.18730000000000002</v>
      </c>
      <c r="GU92" s="120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18">
        <f>SUM(HC51, -HC54)</f>
        <v>0.188</v>
      </c>
      <c r="HD92" s="120">
        <f>SUM(HD53, -HD56)</f>
        <v>0.18859999999999999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54" t="s">
        <v>45</v>
      </c>
      <c r="FV93" s="122" t="s">
        <v>45</v>
      </c>
      <c r="FW93" s="263" t="s">
        <v>54</v>
      </c>
      <c r="FX93" s="161" t="s">
        <v>54</v>
      </c>
      <c r="FY93" s="122" t="s">
        <v>45</v>
      </c>
      <c r="FZ93" s="183" t="s">
        <v>45</v>
      </c>
      <c r="GA93" s="154" t="s">
        <v>45</v>
      </c>
      <c r="GB93" s="188" t="s">
        <v>55</v>
      </c>
      <c r="GC93" s="199" t="s">
        <v>53</v>
      </c>
      <c r="GD93" s="158" t="s">
        <v>39</v>
      </c>
      <c r="GE93" s="119" t="s">
        <v>39</v>
      </c>
      <c r="GF93" s="263" t="s">
        <v>54</v>
      </c>
      <c r="GG93" s="228" t="s">
        <v>68</v>
      </c>
      <c r="GH93" s="36" t="s">
        <v>68</v>
      </c>
      <c r="GI93" s="165" t="s">
        <v>68</v>
      </c>
      <c r="GJ93" s="200" t="s">
        <v>68</v>
      </c>
      <c r="GK93" s="122" t="s">
        <v>46</v>
      </c>
      <c r="GL93" s="182" t="s">
        <v>47</v>
      </c>
      <c r="GM93" s="158" t="s">
        <v>38</v>
      </c>
      <c r="GN93" s="168" t="s">
        <v>48</v>
      </c>
      <c r="GO93" s="186" t="s">
        <v>48</v>
      </c>
      <c r="GP93" s="158" t="s">
        <v>38</v>
      </c>
      <c r="GQ93" s="119" t="s">
        <v>38</v>
      </c>
      <c r="GR93" s="180" t="s">
        <v>38</v>
      </c>
      <c r="GS93" s="119" t="s">
        <v>38</v>
      </c>
      <c r="GT93" s="168" t="s">
        <v>48</v>
      </c>
      <c r="GU93" s="119" t="s">
        <v>38</v>
      </c>
      <c r="GV93" s="60"/>
      <c r="GW93" s="60"/>
      <c r="GX93" s="60"/>
      <c r="GY93" s="60"/>
      <c r="GZ93" s="60"/>
      <c r="HA93" s="60"/>
      <c r="HC93" s="122" t="s">
        <v>46</v>
      </c>
      <c r="HD93" s="188" t="s">
        <v>53</v>
      </c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12">SUM(BU54, -BU56)</f>
        <v>0.1968</v>
      </c>
      <c r="BV94" s="146">
        <f t="shared" si="212"/>
        <v>0.19769999999999999</v>
      </c>
      <c r="BW94" s="120">
        <f t="shared" si="212"/>
        <v>0.17959999999999998</v>
      </c>
      <c r="BX94" s="179">
        <f t="shared" si="212"/>
        <v>0.1862</v>
      </c>
      <c r="BY94" s="224">
        <f t="shared" si="212"/>
        <v>0.19790000000000002</v>
      </c>
      <c r="BZ94" s="15">
        <f t="shared" si="212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213">SUM(DC54, -DC56)</f>
        <v>0.15679999999999999</v>
      </c>
      <c r="DD94" s="120">
        <f t="shared" si="213"/>
        <v>0.16189999999999999</v>
      </c>
      <c r="DE94" s="179">
        <f t="shared" si="213"/>
        <v>0.18730000000000002</v>
      </c>
      <c r="DF94" s="146">
        <f t="shared" si="213"/>
        <v>0.18480000000000002</v>
      </c>
      <c r="DG94" s="120">
        <f t="shared" si="213"/>
        <v>0.18049999999999999</v>
      </c>
      <c r="DH94" s="179">
        <f t="shared" si="213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166">
        <f>SUM(FU55, -FU57)</f>
        <v>0.21300000000000002</v>
      </c>
      <c r="FV94" s="208">
        <f>SUM(FV55, -FV57)</f>
        <v>0.21310000000000001</v>
      </c>
      <c r="FW94" s="179">
        <f>SUM(FW51, -FW52)</f>
        <v>0.2044</v>
      </c>
      <c r="FX94" s="146">
        <f>SUM(FX51, -FX52)</f>
        <v>0.21850000000000003</v>
      </c>
      <c r="FY94" s="208">
        <f>SUM(FY55, -FY57)</f>
        <v>0.20630000000000001</v>
      </c>
      <c r="FZ94" s="187">
        <f>SUM(FZ55, -FZ57)</f>
        <v>0.1943</v>
      </c>
      <c r="GA94" s="166">
        <f>SUM(GA55, -GA57)</f>
        <v>0.191</v>
      </c>
      <c r="GB94" s="118">
        <f>SUM(GB51, -GB54)</f>
        <v>0.1759</v>
      </c>
      <c r="GC94" s="187">
        <f>SUM(GC51, -GC53)</f>
        <v>0.1681</v>
      </c>
      <c r="GD94" s="144">
        <f>SUM(GD56, -GD58)</f>
        <v>0.18440000000000001</v>
      </c>
      <c r="GE94" s="116">
        <f>SUM(GE55, -GE58)</f>
        <v>0.1527</v>
      </c>
      <c r="GF94" s="179">
        <f>SUM(GF51, -GF52)</f>
        <v>0.15180000000000002</v>
      </c>
      <c r="GG94" s="226">
        <f>SUM(GG52, -GG54)</f>
        <v>0.15130000000000002</v>
      </c>
      <c r="GH94" s="93">
        <f>SUM(GH52, -GH54)</f>
        <v>0.15410000000000001</v>
      </c>
      <c r="GI94" s="150">
        <f>SUM(GI52, -GI54)</f>
        <v>0.1673</v>
      </c>
      <c r="GJ94" s="144">
        <f>SUM(GJ52, -GJ54)</f>
        <v>0.1535</v>
      </c>
      <c r="GK94" s="247">
        <f>SUM(GK55, -GK58)</f>
        <v>0.16560000000000002</v>
      </c>
      <c r="GL94" s="179">
        <f>SUM(GL53, -GL56)</f>
        <v>0.1817</v>
      </c>
      <c r="GM94" s="148">
        <f>SUM(GM55, -GM57)</f>
        <v>0.15989999999999999</v>
      </c>
      <c r="GN94" s="120">
        <f>SUM(GN52, -GN56)</f>
        <v>0.14360000000000001</v>
      </c>
      <c r="GO94" s="179">
        <f>SUM(GO52, -GO56)</f>
        <v>0.15770000000000001</v>
      </c>
      <c r="GP94" s="148">
        <f>SUM(GP55, -GP58)</f>
        <v>0.15690000000000001</v>
      </c>
      <c r="GQ94" s="118">
        <f>SUM(GQ55, -GQ58)</f>
        <v>0.16620000000000001</v>
      </c>
      <c r="GR94" s="178">
        <f>SUM(GR55, -GR57)</f>
        <v>0.16239999999999999</v>
      </c>
      <c r="GS94" s="118">
        <f>SUM(GS55, -GS57)</f>
        <v>0.16589999999999999</v>
      </c>
      <c r="GT94" s="120">
        <f>SUM(GT52, -GT56)</f>
        <v>0.16539999999999999</v>
      </c>
      <c r="GU94" s="118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7">
        <f>SUM(HC56, -HC58)</f>
        <v>0.17049999999999998</v>
      </c>
      <c r="HD94" s="208">
        <f>SUM(HD51, -HD53)</f>
        <v>0.16739999999999999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161" t="s">
        <v>54</v>
      </c>
      <c r="FV95" s="260" t="s">
        <v>54</v>
      </c>
      <c r="FW95" s="183" t="s">
        <v>45</v>
      </c>
      <c r="FX95" s="154" t="s">
        <v>45</v>
      </c>
      <c r="FY95" s="260" t="s">
        <v>54</v>
      </c>
      <c r="FZ95" s="180" t="s">
        <v>39</v>
      </c>
      <c r="GA95" s="200" t="s">
        <v>48</v>
      </c>
      <c r="GB95" s="119" t="s">
        <v>39</v>
      </c>
      <c r="GC95" s="183" t="s">
        <v>45</v>
      </c>
      <c r="GD95" s="154" t="s">
        <v>45</v>
      </c>
      <c r="GE95" s="119" t="s">
        <v>38</v>
      </c>
      <c r="GF95" s="186" t="s">
        <v>68</v>
      </c>
      <c r="GG95" s="259" t="s">
        <v>38</v>
      </c>
      <c r="GH95" s="11" t="s">
        <v>38</v>
      </c>
      <c r="GI95" s="162" t="s">
        <v>45</v>
      </c>
      <c r="GJ95" s="154" t="s">
        <v>46</v>
      </c>
      <c r="GK95" s="119" t="s">
        <v>39</v>
      </c>
      <c r="GL95" s="180" t="s">
        <v>39</v>
      </c>
      <c r="GM95" s="200" t="s">
        <v>48</v>
      </c>
      <c r="GN95" s="119" t="s">
        <v>38</v>
      </c>
      <c r="GO95" s="180" t="s">
        <v>38</v>
      </c>
      <c r="GP95" s="200" t="s">
        <v>41</v>
      </c>
      <c r="GQ95" s="119" t="s">
        <v>39</v>
      </c>
      <c r="GR95" s="186" t="s">
        <v>48</v>
      </c>
      <c r="GS95" s="168" t="s">
        <v>48</v>
      </c>
      <c r="GT95" s="119" t="s">
        <v>38</v>
      </c>
      <c r="GU95" s="188" t="s">
        <v>55</v>
      </c>
      <c r="GV95" s="60"/>
      <c r="GW95" s="60"/>
      <c r="GX95" s="60"/>
      <c r="GY95" s="60"/>
      <c r="GZ95" s="60"/>
      <c r="HA95" s="60"/>
      <c r="HC95" s="119" t="s">
        <v>38</v>
      </c>
      <c r="HD95" s="260" t="s">
        <v>54</v>
      </c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14">SUM(EC85, -EC92)</f>
        <v>0</v>
      </c>
      <c r="ED96" s="6">
        <f t="shared" si="214"/>
        <v>0</v>
      </c>
      <c r="EE96" s="6">
        <f t="shared" si="214"/>
        <v>0</v>
      </c>
      <c r="EF96" s="6">
        <f t="shared" si="214"/>
        <v>0</v>
      </c>
      <c r="EG96" s="6">
        <f t="shared" si="214"/>
        <v>0</v>
      </c>
      <c r="EH96" s="6">
        <f t="shared" si="214"/>
        <v>0</v>
      </c>
      <c r="EI96" s="6">
        <f t="shared" si="214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46">
        <f>SUM(FU51, -FU52)</f>
        <v>0.20019999999999999</v>
      </c>
      <c r="FV96" s="120">
        <f>SUM(FV51, -FV52)</f>
        <v>0.20409999999999998</v>
      </c>
      <c r="FW96" s="187">
        <f>SUM(FW55, -FW57)</f>
        <v>0.20380000000000001</v>
      </c>
      <c r="FX96" s="166">
        <f>SUM(FX55, -FX57)</f>
        <v>0.2056</v>
      </c>
      <c r="FY96" s="120">
        <f>SUM(FY51, -FY52)</f>
        <v>0.184</v>
      </c>
      <c r="FZ96" s="176">
        <f>SUM(FZ56, -FZ58)</f>
        <v>0.17599999999999999</v>
      </c>
      <c r="GA96" s="146">
        <f>SUM(GA52, -GA55)</f>
        <v>0.17899999999999999</v>
      </c>
      <c r="GB96" s="116">
        <f>SUM(GB56, -GB58)</f>
        <v>0.16449999999999998</v>
      </c>
      <c r="GC96" s="187">
        <f>SUM(GC55, -GC57)</f>
        <v>0.16539999999999999</v>
      </c>
      <c r="GD96" s="166">
        <f>SUM(GD55, -GD57)</f>
        <v>0.1774</v>
      </c>
      <c r="GE96" s="118">
        <f>SUM(GE55, -GE57)</f>
        <v>0.14580000000000001</v>
      </c>
      <c r="GF96" s="176">
        <f>SUM(GF52, -GF54)</f>
        <v>0.1434</v>
      </c>
      <c r="GG96" s="225">
        <f>SUM(GG55, -GG58)</f>
        <v>0.1497</v>
      </c>
      <c r="GH96" s="96">
        <f>SUM(GH55, -GH58)</f>
        <v>0.14149999999999999</v>
      </c>
      <c r="GI96" s="236">
        <f>SUM(GI55, -GI58)</f>
        <v>0.13100000000000001</v>
      </c>
      <c r="GJ96" s="246">
        <f>SUM(GJ55, -GJ58)</f>
        <v>0.14129999999999998</v>
      </c>
      <c r="GK96" s="116">
        <f>SUM(GK56, -GK58)</f>
        <v>0.16220000000000001</v>
      </c>
      <c r="GL96" s="176">
        <f>SUM(GL55, -GL58)</f>
        <v>0.17479999999999998</v>
      </c>
      <c r="GM96" s="146">
        <f>SUM(GM52, -GM56)</f>
        <v>0.15659999999999999</v>
      </c>
      <c r="GN96" s="118">
        <f>SUM(GN55, -GN57)</f>
        <v>0.13950000000000001</v>
      </c>
      <c r="GO96" s="178">
        <f>SUM(GO55, -GO57)</f>
        <v>0.15539999999999998</v>
      </c>
      <c r="GP96" s="146">
        <f>SUM(GP52, -GP55)</f>
        <v>0.1507</v>
      </c>
      <c r="GQ96" s="116">
        <f>SUM(GQ55, -GQ57)</f>
        <v>0.1555</v>
      </c>
      <c r="GR96" s="179">
        <f>SUM(GR52, -GR56)</f>
        <v>0.1457</v>
      </c>
      <c r="GS96" s="120">
        <f>SUM(GS52, -GS56)</f>
        <v>0.1641</v>
      </c>
      <c r="GT96" s="118">
        <f>SUM(GT55, -GT57)</f>
        <v>0.16350000000000001</v>
      </c>
      <c r="GU96" s="118">
        <f>SUM(GU51, -GU54)</f>
        <v>0.1598</v>
      </c>
      <c r="GV96" s="6">
        <f t="shared" ref="GU96:HA96" si="215">SUM(GV85, -GV92)</f>
        <v>0</v>
      </c>
      <c r="GW96" s="6">
        <f t="shared" si="215"/>
        <v>0</v>
      </c>
      <c r="GX96" s="6">
        <f t="shared" si="215"/>
        <v>0</v>
      </c>
      <c r="GY96" s="6">
        <f t="shared" si="215"/>
        <v>0</v>
      </c>
      <c r="GZ96" s="6">
        <f t="shared" si="215"/>
        <v>0</v>
      </c>
      <c r="HA96" s="6">
        <f t="shared" si="215"/>
        <v>0</v>
      </c>
      <c r="HC96" s="118">
        <f>SUM(HC55, -HC57)</f>
        <v>0.16439999999999999</v>
      </c>
      <c r="HD96" s="120">
        <f>SUM(HD51, -HD52)</f>
        <v>0.1653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16">SUM(JM85, -JM92)</f>
        <v>0</v>
      </c>
      <c r="JN96" s="6">
        <f t="shared" si="216"/>
        <v>0</v>
      </c>
      <c r="JO96" s="6">
        <f t="shared" si="216"/>
        <v>0</v>
      </c>
      <c r="JP96" s="6">
        <f t="shared" si="216"/>
        <v>0</v>
      </c>
      <c r="JQ96" s="6">
        <f t="shared" si="216"/>
        <v>0</v>
      </c>
      <c r="JR96" s="6">
        <f t="shared" si="216"/>
        <v>0</v>
      </c>
      <c r="JS96" s="6">
        <f t="shared" si="216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200" t="s">
        <v>41</v>
      </c>
      <c r="FV97" s="168" t="s">
        <v>41</v>
      </c>
      <c r="FW97" s="186" t="s">
        <v>41</v>
      </c>
      <c r="FX97" s="158" t="s">
        <v>38</v>
      </c>
      <c r="FY97" s="119" t="s">
        <v>38</v>
      </c>
      <c r="FZ97" s="186" t="s">
        <v>48</v>
      </c>
      <c r="GA97" s="163" t="s">
        <v>40</v>
      </c>
      <c r="GB97" s="188" t="s">
        <v>53</v>
      </c>
      <c r="GC97" s="186" t="s">
        <v>48</v>
      </c>
      <c r="GD97" s="200" t="s">
        <v>48</v>
      </c>
      <c r="GE97" s="122" t="s">
        <v>46</v>
      </c>
      <c r="GF97" s="180" t="s">
        <v>38</v>
      </c>
      <c r="GG97" s="232" t="s">
        <v>45</v>
      </c>
      <c r="GH97" s="18" t="s">
        <v>45</v>
      </c>
      <c r="GI97" s="155" t="s">
        <v>38</v>
      </c>
      <c r="GJ97" s="158" t="s">
        <v>39</v>
      </c>
      <c r="GK97" s="168" t="s">
        <v>68</v>
      </c>
      <c r="GL97" s="186" t="s">
        <v>68</v>
      </c>
      <c r="GM97" s="163" t="s">
        <v>47</v>
      </c>
      <c r="GN97" s="122" t="s">
        <v>46</v>
      </c>
      <c r="GO97" s="182" t="s">
        <v>47</v>
      </c>
      <c r="GP97" s="163" t="s">
        <v>47</v>
      </c>
      <c r="GQ97" s="123" t="s">
        <v>47</v>
      </c>
      <c r="GR97" s="182" t="s">
        <v>47</v>
      </c>
      <c r="GS97" s="123" t="s">
        <v>47</v>
      </c>
      <c r="GT97" s="123" t="s">
        <v>47</v>
      </c>
      <c r="GU97" s="188" t="s">
        <v>53</v>
      </c>
      <c r="GV97" s="60"/>
      <c r="GW97" s="60"/>
      <c r="GX97" s="60"/>
      <c r="GY97" s="60"/>
      <c r="GZ97" s="60"/>
      <c r="HA97" s="60"/>
      <c r="HC97" s="123" t="s">
        <v>40</v>
      </c>
      <c r="HD97" s="119" t="s">
        <v>38</v>
      </c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17">SUM(ES56, -ES57)</f>
        <v>0.1905</v>
      </c>
      <c r="ET98" s="166">
        <f t="shared" si="217"/>
        <v>0.1933</v>
      </c>
      <c r="EU98" s="208">
        <f t="shared" si="217"/>
        <v>0.19350000000000001</v>
      </c>
      <c r="EV98" s="187">
        <f t="shared" si="217"/>
        <v>0.1973</v>
      </c>
      <c r="EW98" s="166">
        <f t="shared" si="217"/>
        <v>0.1961</v>
      </c>
      <c r="EX98" s="247">
        <f t="shared" si="217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218">SUM(FK56, -FK57)</f>
        <v>0.2011</v>
      </c>
      <c r="FL98" s="166">
        <f t="shared" si="218"/>
        <v>0.21800000000000003</v>
      </c>
      <c r="FM98" s="208">
        <f t="shared" si="218"/>
        <v>0.20580000000000001</v>
      </c>
      <c r="FN98" s="187">
        <f t="shared" si="218"/>
        <v>0.20130000000000001</v>
      </c>
      <c r="FO98" s="166">
        <f t="shared" si="218"/>
        <v>0.2039</v>
      </c>
      <c r="FP98" s="208">
        <f t="shared" si="218"/>
        <v>0.21519999999999997</v>
      </c>
      <c r="FQ98" s="187">
        <f t="shared" si="218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46">
        <f>SUM(FU52, -FU56)</f>
        <v>0.19209999999999999</v>
      </c>
      <c r="FV98" s="120">
        <f>SUM(FV52, -FV56)</f>
        <v>0.19</v>
      </c>
      <c r="FW98" s="179">
        <f>SUM(FW52, -FW56)</f>
        <v>0.18340000000000001</v>
      </c>
      <c r="FX98" s="148">
        <f>SUM(FX56, -FX57)</f>
        <v>0.1812</v>
      </c>
      <c r="FY98" s="118">
        <f>SUM(FY56, -FY57)</f>
        <v>0.17910000000000001</v>
      </c>
      <c r="FZ98" s="179">
        <f>SUM(FZ52, -FZ55)</f>
        <v>0.14480000000000001</v>
      </c>
      <c r="GA98" s="146">
        <f>SUM(GA53, -GA56)</f>
        <v>0.16299999999999998</v>
      </c>
      <c r="GB98" s="208">
        <f>SUM(GB51, -GB53)</f>
        <v>0.1517</v>
      </c>
      <c r="GC98" s="179">
        <f>SUM(GC52, -GC55)</f>
        <v>0.1641</v>
      </c>
      <c r="GD98" s="146">
        <f>SUM(GD52, -GD55)</f>
        <v>0.17480000000000001</v>
      </c>
      <c r="GE98" s="247">
        <f>SUM(GE56, -GE58)</f>
        <v>0.1421</v>
      </c>
      <c r="GF98" s="178">
        <f>SUM(GF55, -GF58)</f>
        <v>0.13629999999999998</v>
      </c>
      <c r="GG98" s="234">
        <f>SUM(GG56, -GG58)</f>
        <v>0.14219999999999999</v>
      </c>
      <c r="GH98" s="219">
        <f>SUM(GH56, -GH58)</f>
        <v>0.13979999999999998</v>
      </c>
      <c r="GI98" s="149">
        <f>SUM(GI56, -GI58)</f>
        <v>0.1295</v>
      </c>
      <c r="GJ98" s="144">
        <f>SUM(GJ56, -GJ58)</f>
        <v>0.1394</v>
      </c>
      <c r="GK98" s="116">
        <f>SUM(GK52, -GK54)</f>
        <v>0.15809999999999999</v>
      </c>
      <c r="GL98" s="176">
        <f>SUM(GL52, -GL54)</f>
        <v>0.15459999999999999</v>
      </c>
      <c r="GM98" s="146">
        <f>SUM(GM53, -GM56)</f>
        <v>0.15060000000000001</v>
      </c>
      <c r="GN98" s="247">
        <f>SUM(GN56, -GN58)</f>
        <v>0.13720000000000002</v>
      </c>
      <c r="GO98" s="179">
        <f>SUM(GO53, -GO56)</f>
        <v>0.1394</v>
      </c>
      <c r="GP98" s="146">
        <f>SUM(GP53, -GP56)</f>
        <v>0.14990000000000001</v>
      </c>
      <c r="GQ98" s="120">
        <f>SUM(GQ53, -GQ56)</f>
        <v>0.15029999999999999</v>
      </c>
      <c r="GR98" s="179">
        <f>SUM(GR53, -GR56)</f>
        <v>0.1431</v>
      </c>
      <c r="GS98" s="120">
        <f>SUM(GS53, -GS56)</f>
        <v>0.15920000000000001</v>
      </c>
      <c r="GT98" s="120">
        <f>SUM(GT53, -GT56)</f>
        <v>0.15460000000000002</v>
      </c>
      <c r="GU98" s="208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20">
        <f>SUM(HC52, -HC55)</f>
        <v>0.1512</v>
      </c>
      <c r="HD98" s="118">
        <f>SUM(HD55, -HD57)</f>
        <v>0.16309999999999999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58" t="s">
        <v>38</v>
      </c>
      <c r="FV99" s="119" t="s">
        <v>38</v>
      </c>
      <c r="FW99" s="180" t="s">
        <v>38</v>
      </c>
      <c r="FX99" s="200" t="s">
        <v>41</v>
      </c>
      <c r="FY99" s="168" t="s">
        <v>41</v>
      </c>
      <c r="FZ99" s="177" t="s">
        <v>42</v>
      </c>
      <c r="GA99" s="158" t="s">
        <v>39</v>
      </c>
      <c r="GB99" s="123" t="s">
        <v>40</v>
      </c>
      <c r="GC99" s="182" t="s">
        <v>40</v>
      </c>
      <c r="GD99" s="158" t="s">
        <v>38</v>
      </c>
      <c r="GE99" s="122" t="s">
        <v>45</v>
      </c>
      <c r="GF99" s="183" t="s">
        <v>45</v>
      </c>
      <c r="GG99" s="228" t="s">
        <v>64</v>
      </c>
      <c r="GH99" s="11" t="s">
        <v>39</v>
      </c>
      <c r="GI99" s="162" t="s">
        <v>46</v>
      </c>
      <c r="GJ99" s="163" t="s">
        <v>40</v>
      </c>
      <c r="GK99" s="123" t="s">
        <v>40</v>
      </c>
      <c r="GL99" s="182" t="s">
        <v>40</v>
      </c>
      <c r="GM99" s="154" t="s">
        <v>46</v>
      </c>
      <c r="GN99" s="123" t="s">
        <v>47</v>
      </c>
      <c r="GO99" s="183" t="s">
        <v>46</v>
      </c>
      <c r="GP99" s="158" t="s">
        <v>39</v>
      </c>
      <c r="GQ99" s="168" t="s">
        <v>41</v>
      </c>
      <c r="GR99" s="183" t="s">
        <v>46</v>
      </c>
      <c r="GS99" s="122" t="s">
        <v>46</v>
      </c>
      <c r="GT99" s="122" t="s">
        <v>46</v>
      </c>
      <c r="GU99" s="260" t="s">
        <v>54</v>
      </c>
      <c r="GV99" s="60"/>
      <c r="GW99" s="60"/>
      <c r="GX99" s="60"/>
      <c r="GY99" s="60"/>
      <c r="GZ99" s="60"/>
      <c r="HA99" s="60"/>
      <c r="HC99" s="168" t="s">
        <v>41</v>
      </c>
      <c r="HD99" s="122" t="s">
        <v>46</v>
      </c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19">SUM(BS56, -BS58)</f>
        <v>0.1308</v>
      </c>
      <c r="BT100" s="116">
        <f t="shared" si="219"/>
        <v>0.11999999999999998</v>
      </c>
      <c r="BU100" s="178">
        <f t="shared" si="219"/>
        <v>0.13389999999999999</v>
      </c>
      <c r="BV100" s="148">
        <f t="shared" si="219"/>
        <v>0.14529999999999998</v>
      </c>
      <c r="BW100" s="118">
        <f t="shared" si="219"/>
        <v>0.15360000000000001</v>
      </c>
      <c r="BX100" s="178">
        <f t="shared" si="219"/>
        <v>0.15440000000000001</v>
      </c>
      <c r="BY100" s="225">
        <f t="shared" si="219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20">SUM(EM52, -EM56)</f>
        <v>0.1613</v>
      </c>
      <c r="EN100" s="146">
        <f t="shared" si="220"/>
        <v>0.16400000000000001</v>
      </c>
      <c r="EO100" s="120">
        <f t="shared" si="220"/>
        <v>0.16200000000000001</v>
      </c>
      <c r="EP100" s="179">
        <f t="shared" si="220"/>
        <v>0.1633</v>
      </c>
      <c r="EQ100" s="146">
        <f t="shared" si="220"/>
        <v>0.1545</v>
      </c>
      <c r="ER100" s="120">
        <f t="shared" si="220"/>
        <v>0.14460000000000001</v>
      </c>
      <c r="ES100" s="179">
        <f t="shared" si="220"/>
        <v>0.1545</v>
      </c>
      <c r="ET100" s="146">
        <f t="shared" si="220"/>
        <v>0.15029999999999999</v>
      </c>
      <c r="EU100" s="120">
        <f t="shared" si="220"/>
        <v>0.13469999999999999</v>
      </c>
      <c r="EV100" s="179">
        <f t="shared" si="220"/>
        <v>0.10389999999999999</v>
      </c>
      <c r="EW100" s="146">
        <f t="shared" si="220"/>
        <v>0.11760000000000001</v>
      </c>
      <c r="EX100" s="120">
        <f t="shared" si="220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221">SUM(FK52, -FK56)</f>
        <v>0.18160000000000001</v>
      </c>
      <c r="FL100" s="146">
        <f t="shared" si="221"/>
        <v>0.16259999999999999</v>
      </c>
      <c r="FM100" s="120">
        <f t="shared" si="221"/>
        <v>0.15740000000000001</v>
      </c>
      <c r="FN100" s="179">
        <f t="shared" si="221"/>
        <v>0.1603</v>
      </c>
      <c r="FO100" s="146">
        <f t="shared" si="221"/>
        <v>0.17699999999999999</v>
      </c>
      <c r="FP100" s="120">
        <f t="shared" si="221"/>
        <v>0.16789999999999999</v>
      </c>
      <c r="FQ100" s="179">
        <f t="shared" si="221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48">
        <f>SUM(FU56, -FU57)</f>
        <v>0.18970000000000001</v>
      </c>
      <c r="FV100" s="118">
        <f>SUM(FV56, -FV57)</f>
        <v>0.18690000000000001</v>
      </c>
      <c r="FW100" s="178">
        <f>SUM(FW56, -FW57)</f>
        <v>0.1794</v>
      </c>
      <c r="FX100" s="146">
        <f>SUM(FX52, -FX56)</f>
        <v>0.16449999999999998</v>
      </c>
      <c r="FY100" s="120">
        <f>SUM(FY52, -FY56)</f>
        <v>0.17549999999999999</v>
      </c>
      <c r="FZ100" s="179">
        <f>SUM(FZ53, -FZ56)</f>
        <v>0.14100000000000001</v>
      </c>
      <c r="GA100" s="144">
        <f>SUM(GA56, -GA58)</f>
        <v>0.16119999999999998</v>
      </c>
      <c r="GB100" s="120">
        <f>SUM(GB53, -GB56)</f>
        <v>0.14650000000000002</v>
      </c>
      <c r="GC100" s="179">
        <f>SUM(GC53, -GC56)</f>
        <v>0.12559999999999999</v>
      </c>
      <c r="GD100" s="148">
        <f>SUM(GD56, -GD57)</f>
        <v>0.12990000000000002</v>
      </c>
      <c r="GE100" s="208">
        <f>SUM(GE56, -GE57)</f>
        <v>0.13520000000000001</v>
      </c>
      <c r="GF100" s="187">
        <f>SUM(GF56, -GF58)</f>
        <v>0.12659999999999999</v>
      </c>
      <c r="GG100" s="224">
        <f>SUM(GG52, -GG53)</f>
        <v>0.1242</v>
      </c>
      <c r="GH100" s="93">
        <f>SUM(GH55, -GH57)</f>
        <v>0.13819999999999999</v>
      </c>
      <c r="GI100" s="271">
        <f>SUM(GI55, -GI57)</f>
        <v>0.128</v>
      </c>
      <c r="GJ100" s="146">
        <f>SUM(GJ53, -GJ56)</f>
        <v>0.13700000000000001</v>
      </c>
      <c r="GK100" s="120">
        <f>SUM(GK53, -GK56)</f>
        <v>0.1414</v>
      </c>
      <c r="GL100" s="179">
        <f>SUM(GL53, -GL55)</f>
        <v>0.1522</v>
      </c>
      <c r="GM100" s="246">
        <f>SUM(GM56, -GM58)</f>
        <v>0.13830000000000003</v>
      </c>
      <c r="GN100" s="120">
        <f>SUM(GN53, -GN56)</f>
        <v>0.12709999999999999</v>
      </c>
      <c r="GO100" s="273">
        <f>SUM(GO56, -GO58)</f>
        <v>0.1241</v>
      </c>
      <c r="GP100" s="144">
        <f>SUM(GP55, -GP57)</f>
        <v>0.1386</v>
      </c>
      <c r="GQ100" s="120">
        <f>SUM(GQ52, -GQ55)</f>
        <v>0.12</v>
      </c>
      <c r="GR100" s="273">
        <f>SUM(GR56, -GR58)</f>
        <v>0.12339999999999998</v>
      </c>
      <c r="GS100" s="247">
        <f>SUM(GS56, -GS58)</f>
        <v>0.13450000000000001</v>
      </c>
      <c r="GT100" s="247">
        <f>SUM(GT56, -GT58)</f>
        <v>0.14290000000000003</v>
      </c>
      <c r="GU100" s="120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20">
        <f>SUM(HC53, -HC55)</f>
        <v>0.1507</v>
      </c>
      <c r="HD100" s="247">
        <f>SUM(HD56, -HD58)</f>
        <v>0.15640000000000001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200" t="s">
        <v>48</v>
      </c>
      <c r="FV101" s="168" t="s">
        <v>48</v>
      </c>
      <c r="FW101" s="186" t="s">
        <v>48</v>
      </c>
      <c r="FX101" s="200" t="s">
        <v>48</v>
      </c>
      <c r="FY101" s="168" t="s">
        <v>48</v>
      </c>
      <c r="FZ101" s="263" t="s">
        <v>54</v>
      </c>
      <c r="GA101" s="142" t="s">
        <v>42</v>
      </c>
      <c r="GB101" s="119" t="s">
        <v>38</v>
      </c>
      <c r="GC101" s="180" t="s">
        <v>38</v>
      </c>
      <c r="GD101" s="200" t="s">
        <v>68</v>
      </c>
      <c r="GE101" s="168" t="s">
        <v>68</v>
      </c>
      <c r="GF101" s="180" t="s">
        <v>39</v>
      </c>
      <c r="GG101" s="259" t="s">
        <v>39</v>
      </c>
      <c r="GH101" s="18" t="s">
        <v>46</v>
      </c>
      <c r="GI101" s="155" t="s">
        <v>39</v>
      </c>
      <c r="GJ101" s="154" t="s">
        <v>45</v>
      </c>
      <c r="GK101" s="122" t="s">
        <v>45</v>
      </c>
      <c r="GL101" s="180" t="s">
        <v>38</v>
      </c>
      <c r="GM101" s="154" t="s">
        <v>45</v>
      </c>
      <c r="GN101" s="168" t="s">
        <v>41</v>
      </c>
      <c r="GO101" s="177" t="s">
        <v>49</v>
      </c>
      <c r="GP101" s="154" t="s">
        <v>45</v>
      </c>
      <c r="GQ101" s="117" t="s">
        <v>49</v>
      </c>
      <c r="GR101" s="177" t="s">
        <v>49</v>
      </c>
      <c r="GS101" s="122" t="s">
        <v>45</v>
      </c>
      <c r="GT101" s="168" t="s">
        <v>41</v>
      </c>
      <c r="GU101" s="122" t="s">
        <v>46</v>
      </c>
      <c r="GV101" s="60"/>
      <c r="GW101" s="60"/>
      <c r="GX101" s="60"/>
      <c r="GY101" s="60"/>
      <c r="GZ101" s="60"/>
      <c r="HA101" s="60"/>
      <c r="HC101" s="117" t="s">
        <v>49</v>
      </c>
      <c r="HD101" s="117" t="s">
        <v>49</v>
      </c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22">SUM(BL57, -BL58)</f>
        <v>0.11630000000000001</v>
      </c>
      <c r="BM102" s="116">
        <f t="shared" si="222"/>
        <v>0.11269999999999999</v>
      </c>
      <c r="BN102" s="176">
        <f t="shared" si="222"/>
        <v>0.11739999999999999</v>
      </c>
      <c r="BO102" s="118">
        <f t="shared" si="222"/>
        <v>0.1109</v>
      </c>
      <c r="BP102" s="118">
        <f t="shared" si="222"/>
        <v>0.11410000000000001</v>
      </c>
      <c r="BQ102" s="118">
        <f t="shared" si="222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23">SUM(EC91, -EC98)</f>
        <v>0</v>
      </c>
      <c r="ED102" s="6">
        <f t="shared" si="223"/>
        <v>0</v>
      </c>
      <c r="EE102" s="6">
        <f t="shared" si="223"/>
        <v>0</v>
      </c>
      <c r="EF102" s="6">
        <f t="shared" si="223"/>
        <v>0</v>
      </c>
      <c r="EG102" s="6">
        <f t="shared" si="223"/>
        <v>0</v>
      </c>
      <c r="EH102" s="6">
        <f t="shared" si="223"/>
        <v>0</v>
      </c>
      <c r="EI102" s="6">
        <f t="shared" si="223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24">SUM(ER53, -ER56)</f>
        <v>0.11599999999999999</v>
      </c>
      <c r="ES102" s="179">
        <f t="shared" si="224"/>
        <v>0.13800000000000001</v>
      </c>
      <c r="ET102" s="146">
        <f t="shared" si="224"/>
        <v>0.1168</v>
      </c>
      <c r="EU102" s="120">
        <f t="shared" si="224"/>
        <v>0.11699999999999999</v>
      </c>
      <c r="EV102" s="179">
        <f t="shared" si="224"/>
        <v>0.1008</v>
      </c>
      <c r="EW102" s="146">
        <f t="shared" si="224"/>
        <v>0.10050000000000001</v>
      </c>
      <c r="EX102" s="120">
        <f t="shared" si="224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 t="shared" ref="FO102:FY102" si="225">SUM(FO52, -FO55)</f>
        <v>0.17280000000000001</v>
      </c>
      <c r="FP102" s="120">
        <f t="shared" si="225"/>
        <v>0.16419999999999998</v>
      </c>
      <c r="FQ102" s="179">
        <f t="shared" si="225"/>
        <v>0.1719</v>
      </c>
      <c r="FR102" s="146">
        <f t="shared" si="225"/>
        <v>0.18870000000000001</v>
      </c>
      <c r="FS102" s="120">
        <f t="shared" si="225"/>
        <v>0.17300000000000001</v>
      </c>
      <c r="FT102" s="179">
        <f t="shared" si="225"/>
        <v>0.17009999999999997</v>
      </c>
      <c r="FU102" s="146">
        <f t="shared" si="225"/>
        <v>0.16879999999999998</v>
      </c>
      <c r="FV102" s="120">
        <f t="shared" si="225"/>
        <v>0.1638</v>
      </c>
      <c r="FW102" s="179">
        <f t="shared" si="225"/>
        <v>0.159</v>
      </c>
      <c r="FX102" s="146">
        <f t="shared" si="225"/>
        <v>0.1401</v>
      </c>
      <c r="FY102" s="120">
        <f t="shared" si="225"/>
        <v>0.14829999999999999</v>
      </c>
      <c r="FZ102" s="179">
        <f>SUM(FZ51, -FZ52)</f>
        <v>0.13029999999999997</v>
      </c>
      <c r="GA102" s="146">
        <f>SUM(GA54, -GA56)</f>
        <v>0.14299999999999999</v>
      </c>
      <c r="GB102" s="118">
        <f>SUM(GB56, -GB57)</f>
        <v>0.1386</v>
      </c>
      <c r="GC102" s="178">
        <f>SUM(GC56, -GC57)</f>
        <v>0.12329999999999999</v>
      </c>
      <c r="GD102" s="144">
        <f>SUM(GD52, -GD54)</f>
        <v>0.12510000000000002</v>
      </c>
      <c r="GE102" s="116">
        <f>SUM(GE52, -GE54)</f>
        <v>0.12</v>
      </c>
      <c r="GF102" s="176">
        <f>SUM(GF55, -GF57)</f>
        <v>0.12039999999999999</v>
      </c>
      <c r="GG102" s="226">
        <f>SUM(GG55, -GG57)</f>
        <v>0.12160000000000001</v>
      </c>
      <c r="GH102" s="277">
        <f>SUM(GH56, -GH57)</f>
        <v>0.13650000000000001</v>
      </c>
      <c r="GI102" s="150">
        <f>SUM(GI56, -GI57)</f>
        <v>0.1265</v>
      </c>
      <c r="GJ102" s="166">
        <f>SUM(GJ55, -GJ57)</f>
        <v>0.13519999999999999</v>
      </c>
      <c r="GK102" s="208">
        <f>SUM(GK55, -GK57)</f>
        <v>0.13819999999999999</v>
      </c>
      <c r="GL102" s="178">
        <f>SUM(GL55, -GL57)</f>
        <v>0.14879999999999999</v>
      </c>
      <c r="GM102" s="166">
        <f>SUM(GM56, -GM57)</f>
        <v>0.12909999999999999</v>
      </c>
      <c r="GN102" s="120">
        <f>SUM(GN52, -GN55)</f>
        <v>0.12570000000000001</v>
      </c>
      <c r="GO102" s="179">
        <f>SUM(GO54, -GO56)</f>
        <v>0.11560000000000001</v>
      </c>
      <c r="GP102" s="166">
        <f>SUM(GP56, -GP58)</f>
        <v>0.12659999999999999</v>
      </c>
      <c r="GQ102" s="120">
        <f>SUM(GQ54, -GQ56)</f>
        <v>0.1139</v>
      </c>
      <c r="GR102" s="179">
        <f>SUM(GR54, -GR56)</f>
        <v>0.10970000000000001</v>
      </c>
      <c r="GS102" s="208">
        <f>SUM(GS56, -GS57)</f>
        <v>0.12089999999999999</v>
      </c>
      <c r="GT102" s="120">
        <f>SUM(GT52, -GT55)</f>
        <v>0.121</v>
      </c>
      <c r="GU102" s="247">
        <f>SUM(GU56, -GU58)</f>
        <v>0.13500000000000001</v>
      </c>
      <c r="GV102" s="6">
        <f t="shared" ref="GU102:HA102" si="226">SUM(GV91, -GV98)</f>
        <v>0</v>
      </c>
      <c r="GW102" s="6">
        <f t="shared" si="226"/>
        <v>0</v>
      </c>
      <c r="GX102" s="6">
        <f t="shared" si="226"/>
        <v>0</v>
      </c>
      <c r="GY102" s="6">
        <f t="shared" si="226"/>
        <v>0</v>
      </c>
      <c r="GZ102" s="6">
        <f t="shared" si="226"/>
        <v>0</v>
      </c>
      <c r="HA102" s="6">
        <f t="shared" si="226"/>
        <v>0</v>
      </c>
      <c r="HC102" s="120">
        <f>SUM(HC54, -HC56)</f>
        <v>0.14910000000000001</v>
      </c>
      <c r="HD102" s="120">
        <f>SUM(HD54, -HD56)</f>
        <v>0.14550000000000002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27">SUM(JM91, -JM98)</f>
        <v>0</v>
      </c>
      <c r="JN102" s="6">
        <f t="shared" si="227"/>
        <v>0</v>
      </c>
      <c r="JO102" s="6">
        <f t="shared" si="227"/>
        <v>0</v>
      </c>
      <c r="JP102" s="6">
        <f t="shared" si="227"/>
        <v>0</v>
      </c>
      <c r="JQ102" s="6">
        <f t="shared" si="227"/>
        <v>0</v>
      </c>
      <c r="JR102" s="6">
        <f t="shared" si="227"/>
        <v>0</v>
      </c>
      <c r="JS102" s="6">
        <f t="shared" si="227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42" t="s">
        <v>42</v>
      </c>
      <c r="FV103" s="117" t="s">
        <v>42</v>
      </c>
      <c r="FW103" s="177" t="s">
        <v>42</v>
      </c>
      <c r="FX103" s="142" t="s">
        <v>42</v>
      </c>
      <c r="FY103" s="117" t="s">
        <v>42</v>
      </c>
      <c r="FZ103" s="182" t="s">
        <v>40</v>
      </c>
      <c r="GA103" s="158" t="s">
        <v>38</v>
      </c>
      <c r="GB103" s="117" t="s">
        <v>42</v>
      </c>
      <c r="GC103" s="186" t="s">
        <v>68</v>
      </c>
      <c r="GD103" s="163" t="s">
        <v>40</v>
      </c>
      <c r="GE103" s="260" t="s">
        <v>54</v>
      </c>
      <c r="GF103" s="186" t="s">
        <v>64</v>
      </c>
      <c r="GG103" s="270" t="s">
        <v>54</v>
      </c>
      <c r="GH103" s="264" t="s">
        <v>54</v>
      </c>
      <c r="GI103" s="157" t="s">
        <v>40</v>
      </c>
      <c r="GJ103" s="163" t="s">
        <v>47</v>
      </c>
      <c r="GK103" s="123" t="s">
        <v>47</v>
      </c>
      <c r="GL103" s="183" t="s">
        <v>46</v>
      </c>
      <c r="GM103" s="200" t="s">
        <v>41</v>
      </c>
      <c r="GN103" s="122" t="s">
        <v>45</v>
      </c>
      <c r="GO103" s="186" t="s">
        <v>41</v>
      </c>
      <c r="GP103" s="163" t="s">
        <v>40</v>
      </c>
      <c r="GQ103" s="122" t="s">
        <v>45</v>
      </c>
      <c r="GR103" s="183" t="s">
        <v>45</v>
      </c>
      <c r="GS103" s="168" t="s">
        <v>41</v>
      </c>
      <c r="GT103" s="122" t="s">
        <v>45</v>
      </c>
      <c r="GU103" s="168" t="s">
        <v>41</v>
      </c>
      <c r="GV103" s="60"/>
      <c r="GW103" s="60"/>
      <c r="GX103" s="60"/>
      <c r="GY103" s="60"/>
      <c r="GZ103" s="60"/>
      <c r="HA103" s="60"/>
      <c r="HC103" s="260" t="s">
        <v>54</v>
      </c>
      <c r="HD103" s="168" t="s">
        <v>41</v>
      </c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28">SUM(BE56, -BE58)</f>
        <v>0.1037</v>
      </c>
      <c r="BF104" s="166">
        <f t="shared" si="228"/>
        <v>0.1012</v>
      </c>
      <c r="BG104" s="208">
        <f t="shared" si="228"/>
        <v>0.10639999999999999</v>
      </c>
      <c r="BH104" s="178">
        <f t="shared" si="228"/>
        <v>0.1026</v>
      </c>
      <c r="BI104" s="148">
        <f t="shared" si="228"/>
        <v>0.10390000000000001</v>
      </c>
      <c r="BJ104" s="118">
        <f t="shared" si="228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29">SUM(ER52, -ER55)</f>
        <v>0.1143</v>
      </c>
      <c r="ES104" s="179">
        <f t="shared" si="229"/>
        <v>0.12440000000000001</v>
      </c>
      <c r="ET104" s="146">
        <f t="shared" si="229"/>
        <v>0.1167</v>
      </c>
      <c r="EU104" s="120">
        <f t="shared" si="229"/>
        <v>0.10249999999999999</v>
      </c>
      <c r="EV104" s="179">
        <f t="shared" si="229"/>
        <v>7.46E-2</v>
      </c>
      <c r="EW104" s="146">
        <f t="shared" si="229"/>
        <v>9.0200000000000002E-2</v>
      </c>
      <c r="EX104" s="120">
        <f t="shared" si="229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 t="shared" ref="FO104:FY104" si="230">SUM(FO53, -FO56)</f>
        <v>0.15670000000000001</v>
      </c>
      <c r="FP104" s="120">
        <f t="shared" si="230"/>
        <v>0.14119999999999999</v>
      </c>
      <c r="FQ104" s="179">
        <f t="shared" si="230"/>
        <v>0.1249</v>
      </c>
      <c r="FR104" s="146">
        <f t="shared" si="230"/>
        <v>0.14000000000000001</v>
      </c>
      <c r="FS104" s="120">
        <f t="shared" si="230"/>
        <v>0.13289999999999999</v>
      </c>
      <c r="FT104" s="179">
        <f t="shared" si="230"/>
        <v>0.12759999999999999</v>
      </c>
      <c r="FU104" s="146">
        <f t="shared" si="230"/>
        <v>0.1278</v>
      </c>
      <c r="FV104" s="120">
        <f t="shared" si="230"/>
        <v>0.14069999999999999</v>
      </c>
      <c r="FW104" s="179">
        <f t="shared" si="230"/>
        <v>0.1326</v>
      </c>
      <c r="FX104" s="146">
        <f t="shared" si="230"/>
        <v>0.12809999999999999</v>
      </c>
      <c r="FY104" s="120">
        <f t="shared" si="230"/>
        <v>0.1231</v>
      </c>
      <c r="FZ104" s="179">
        <f>SUM(FZ54, -FZ56)</f>
        <v>0.13019999999999998</v>
      </c>
      <c r="GA104" s="148">
        <f>SUM(GA56, -GA57)</f>
        <v>0.1152</v>
      </c>
      <c r="GB104" s="120">
        <f>SUM(GB54, -GB56)</f>
        <v>0.12230000000000001</v>
      </c>
      <c r="GC104" s="176">
        <f>SUM(GC52, -GC54)</f>
        <v>0.1069</v>
      </c>
      <c r="GD104" s="146">
        <f>SUM(GD53, -GD56)</f>
        <v>0.1211</v>
      </c>
      <c r="GE104" s="120">
        <f>SUM(GE51, -GE52)</f>
        <v>0.11410000000000003</v>
      </c>
      <c r="GF104" s="179">
        <f>SUM(GF52, -GF53)</f>
        <v>0.11559999999999999</v>
      </c>
      <c r="GG104" s="224">
        <f>SUM(GG51, -GG52)</f>
        <v>0.11829999999999999</v>
      </c>
      <c r="GH104" s="15">
        <f>SUM(GH51, -GH52)</f>
        <v>0.12529999999999997</v>
      </c>
      <c r="GI104" s="151">
        <f>SUM(GI53, -GI56)</f>
        <v>0.12640000000000001</v>
      </c>
      <c r="GJ104" s="146">
        <f>SUM(GJ53, -GJ55)</f>
        <v>0.1351</v>
      </c>
      <c r="GK104" s="120">
        <f>SUM(GK53, -GK55)</f>
        <v>0.13800000000000001</v>
      </c>
      <c r="GL104" s="273">
        <f>SUM(GL56, -GL58)</f>
        <v>0.14529999999999998</v>
      </c>
      <c r="GM104" s="146">
        <f>SUM(GM52, -GM55)</f>
        <v>0.1258</v>
      </c>
      <c r="GN104" s="208">
        <f>SUM(GN56, -GN57)</f>
        <v>0.12160000000000001</v>
      </c>
      <c r="GO104" s="179">
        <f>SUM(GO52, -GO55)</f>
        <v>0.1149</v>
      </c>
      <c r="GP104" s="146">
        <f>SUM(GP53, -GP55)</f>
        <v>0.1196</v>
      </c>
      <c r="GQ104" s="208">
        <f>SUM(GQ56, -GQ58)</f>
        <v>0.11300000000000002</v>
      </c>
      <c r="GR104" s="187">
        <f>SUM(GR56, -GR57)</f>
        <v>0.1074</v>
      </c>
      <c r="GS104" s="120">
        <f>SUM(GS52, -GS55)</f>
        <v>0.1191</v>
      </c>
      <c r="GT104" s="208">
        <f>SUM(GT56, -GT57)</f>
        <v>0.1191</v>
      </c>
      <c r="GU104" s="120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20">
        <f>SUM(HC51, -HC53)</f>
        <v>0.14350000000000002</v>
      </c>
      <c r="HD104" s="120">
        <f>SUM(HD52, -HD55)</f>
        <v>0.14379999999999998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63" t="s">
        <v>40</v>
      </c>
      <c r="FV105" s="117" t="s">
        <v>49</v>
      </c>
      <c r="FW105" s="177" t="s">
        <v>49</v>
      </c>
      <c r="FX105" s="142" t="s">
        <v>49</v>
      </c>
      <c r="FY105" s="123" t="s">
        <v>40</v>
      </c>
      <c r="FZ105" s="180" t="s">
        <v>38</v>
      </c>
      <c r="GA105" s="200" t="s">
        <v>68</v>
      </c>
      <c r="GB105" s="168" t="s">
        <v>68</v>
      </c>
      <c r="GC105" s="177" t="s">
        <v>42</v>
      </c>
      <c r="GD105" s="200" t="s">
        <v>64</v>
      </c>
      <c r="GE105" s="123" t="s">
        <v>47</v>
      </c>
      <c r="GF105" s="183" t="s">
        <v>46</v>
      </c>
      <c r="GG105" s="232" t="s">
        <v>46</v>
      </c>
      <c r="GH105" s="32" t="s">
        <v>47</v>
      </c>
      <c r="GI105" s="157" t="s">
        <v>47</v>
      </c>
      <c r="GJ105" s="158" t="s">
        <v>38</v>
      </c>
      <c r="GK105" s="260" t="s">
        <v>54</v>
      </c>
      <c r="GL105" s="177" t="s">
        <v>49</v>
      </c>
      <c r="GM105" s="163" t="s">
        <v>40</v>
      </c>
      <c r="GN105" s="123" t="s">
        <v>40</v>
      </c>
      <c r="GO105" s="183" t="s">
        <v>45</v>
      </c>
      <c r="GP105" s="154" t="s">
        <v>46</v>
      </c>
      <c r="GQ105" s="122" t="s">
        <v>46</v>
      </c>
      <c r="GR105" s="186" t="s">
        <v>41</v>
      </c>
      <c r="GS105" s="123" t="s">
        <v>40</v>
      </c>
      <c r="GT105" s="117" t="s">
        <v>49</v>
      </c>
      <c r="GU105" s="123" t="s">
        <v>40</v>
      </c>
      <c r="GV105" s="60"/>
      <c r="GW105" s="60"/>
      <c r="GX105" s="60"/>
      <c r="GY105" s="60"/>
      <c r="GZ105" s="60"/>
      <c r="HA105" s="60"/>
      <c r="HC105" s="188" t="s">
        <v>53</v>
      </c>
      <c r="HD105" s="123" t="s">
        <v>40</v>
      </c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31">SUM(FH53, -FH55)</f>
        <v>0.1164</v>
      </c>
      <c r="FI106" s="146">
        <f t="shared" si="231"/>
        <v>0.11109999999999999</v>
      </c>
      <c r="FJ106" s="120">
        <f t="shared" si="231"/>
        <v>0.1169</v>
      </c>
      <c r="FK106" s="179">
        <f t="shared" si="231"/>
        <v>0.1477</v>
      </c>
      <c r="FL106" s="146">
        <f t="shared" si="231"/>
        <v>0.14050000000000001</v>
      </c>
      <c r="FM106" s="120">
        <f t="shared" si="231"/>
        <v>0.13020000000000001</v>
      </c>
      <c r="FN106" s="179">
        <f t="shared" si="231"/>
        <v>0.13250000000000001</v>
      </c>
      <c r="FO106" s="146">
        <f t="shared" si="231"/>
        <v>0.1525</v>
      </c>
      <c r="FP106" s="120">
        <f t="shared" si="231"/>
        <v>0.13749999999999998</v>
      </c>
      <c r="FQ106" s="179">
        <f t="shared" si="231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46">
        <f>SUM(FU54, -FU56)</f>
        <v>0.1159</v>
      </c>
      <c r="FV106" s="120">
        <f>SUM(FV53, -FV55)</f>
        <v>0.1145</v>
      </c>
      <c r="FW106" s="179">
        <f>SUM(FW53, -FW55)</f>
        <v>0.1082</v>
      </c>
      <c r="FX106" s="146">
        <f>SUM(FX53, -FX55)</f>
        <v>0.10369999999999999</v>
      </c>
      <c r="FY106" s="120">
        <f>SUM(FY54, -FY56)</f>
        <v>0.10539999999999999</v>
      </c>
      <c r="FZ106" s="178">
        <f>SUM(FZ56, -FZ57)</f>
        <v>0.1255</v>
      </c>
      <c r="GA106" s="144">
        <f>SUM(GA52, -GA54)</f>
        <v>0.11180000000000001</v>
      </c>
      <c r="GB106" s="116">
        <f>SUM(GB52, -GB54)</f>
        <v>0.1096</v>
      </c>
      <c r="GC106" s="179">
        <f>SUM(GC54, -GC56)</f>
        <v>9.9299999999999999E-2</v>
      </c>
      <c r="GD106" s="146">
        <f>SUM(GD52, -GD53)</f>
        <v>0.10120000000000001</v>
      </c>
      <c r="GE106" s="120">
        <f>SUM(GE53, -GE56)</f>
        <v>0.1137</v>
      </c>
      <c r="GF106" s="273">
        <f>SUM(GF56, -GF57)</f>
        <v>0.11069999999999999</v>
      </c>
      <c r="GG106" s="238">
        <f>SUM(GG56, -GG57)</f>
        <v>0.11410000000000001</v>
      </c>
      <c r="GH106" s="15">
        <f>SUM(GH53, -GH56)</f>
        <v>0.1103</v>
      </c>
      <c r="GI106" s="151">
        <f>SUM(GI53, -GI55)</f>
        <v>0.12490000000000001</v>
      </c>
      <c r="GJ106" s="148">
        <f>SUM(GJ56, -GJ57)</f>
        <v>0.1333</v>
      </c>
      <c r="GK106" s="120">
        <f>SUM(GK51, -GK52)</f>
        <v>0.1356</v>
      </c>
      <c r="GL106" s="179">
        <f>SUM(GL54, -GL56)</f>
        <v>0.11940000000000001</v>
      </c>
      <c r="GM106" s="146">
        <f>SUM(GM53, -GM55)</f>
        <v>0.1198</v>
      </c>
      <c r="GN106" s="120">
        <f>SUM(GN53, -GN55)</f>
        <v>0.10919999999999999</v>
      </c>
      <c r="GO106" s="187">
        <f>SUM(GO56, -GO57)</f>
        <v>0.11259999999999999</v>
      </c>
      <c r="GP106" s="246">
        <f>SUM(GP56, -GP57)</f>
        <v>0.10829999999999999</v>
      </c>
      <c r="GQ106" s="247">
        <f>SUM(GQ56, -GQ57)</f>
        <v>0.1023</v>
      </c>
      <c r="GR106" s="179">
        <f>SUM(GR52, -GR55)</f>
        <v>9.0700000000000003E-2</v>
      </c>
      <c r="GS106" s="120">
        <f>SUM(GS53, -GS55)</f>
        <v>0.1142</v>
      </c>
      <c r="GT106" s="120">
        <f>SUM(GT54, -GT56)</f>
        <v>0.11410000000000001</v>
      </c>
      <c r="GU106" s="120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208">
        <f>SUM(HC51, -HC52)</f>
        <v>0.14300000000000002</v>
      </c>
      <c r="HD106" s="120">
        <f>SUM(HD53, -HD55)</f>
        <v>0.14169999999999999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42" t="s">
        <v>49</v>
      </c>
      <c r="FV107" s="123" t="s">
        <v>40</v>
      </c>
      <c r="FW107" s="182" t="s">
        <v>40</v>
      </c>
      <c r="FX107" s="163" t="s">
        <v>40</v>
      </c>
      <c r="FY107" s="117" t="s">
        <v>49</v>
      </c>
      <c r="FZ107" s="186" t="s">
        <v>64</v>
      </c>
      <c r="GA107" s="161" t="s">
        <v>54</v>
      </c>
      <c r="GB107" s="123" t="s">
        <v>47</v>
      </c>
      <c r="GC107" s="263" t="s">
        <v>54</v>
      </c>
      <c r="GD107" s="142" t="s">
        <v>42</v>
      </c>
      <c r="GE107" s="123" t="s">
        <v>40</v>
      </c>
      <c r="GF107" s="182" t="s">
        <v>47</v>
      </c>
      <c r="GG107" s="227" t="s">
        <v>47</v>
      </c>
      <c r="GH107" s="32" t="s">
        <v>40</v>
      </c>
      <c r="GI107" s="165" t="s">
        <v>64</v>
      </c>
      <c r="GJ107" s="161" t="s">
        <v>54</v>
      </c>
      <c r="GK107" s="119" t="s">
        <v>38</v>
      </c>
      <c r="GL107" s="183" t="s">
        <v>45</v>
      </c>
      <c r="GM107" s="142" t="s">
        <v>49</v>
      </c>
      <c r="GN107" s="117" t="s">
        <v>49</v>
      </c>
      <c r="GO107" s="182" t="s">
        <v>40</v>
      </c>
      <c r="GP107" s="142" t="s">
        <v>49</v>
      </c>
      <c r="GQ107" s="123" t="s">
        <v>40</v>
      </c>
      <c r="GR107" s="182" t="s">
        <v>40</v>
      </c>
      <c r="GS107" s="117" t="s">
        <v>49</v>
      </c>
      <c r="GT107" s="123" t="s">
        <v>40</v>
      </c>
      <c r="GU107" s="117" t="s">
        <v>42</v>
      </c>
      <c r="GV107" s="60"/>
      <c r="GW107" s="60"/>
      <c r="GX107" s="60"/>
      <c r="GY107" s="60"/>
      <c r="GZ107" s="60"/>
      <c r="HA107" s="60"/>
      <c r="HC107" s="122" t="s">
        <v>45</v>
      </c>
      <c r="HD107" s="122" t="s">
        <v>45</v>
      </c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32">SUM(EC97, -EC104)</f>
        <v>0</v>
      </c>
      <c r="ED108" s="6">
        <f t="shared" si="232"/>
        <v>0</v>
      </c>
      <c r="EE108" s="6">
        <f t="shared" si="232"/>
        <v>0</v>
      </c>
      <c r="EF108" s="6">
        <f t="shared" si="232"/>
        <v>0</v>
      </c>
      <c r="EG108" s="6">
        <f t="shared" si="232"/>
        <v>0</v>
      </c>
      <c r="EH108" s="6">
        <f t="shared" si="232"/>
        <v>0</v>
      </c>
      <c r="EI108" s="6">
        <f t="shared" si="232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33">SUM(FB53, -FB55)</f>
        <v>8.5100000000000009E-2</v>
      </c>
      <c r="FC108" s="418">
        <f t="shared" si="233"/>
        <v>8.0600000000000005E-2</v>
      </c>
      <c r="FD108" s="376">
        <f t="shared" si="233"/>
        <v>8.0499999999999988E-2</v>
      </c>
      <c r="FE108" s="419">
        <f t="shared" si="233"/>
        <v>9.7700000000000009E-2</v>
      </c>
      <c r="FF108" s="146">
        <f t="shared" si="233"/>
        <v>9.4500000000000001E-2</v>
      </c>
      <c r="FG108" s="120">
        <f t="shared" si="233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46">
        <f>SUM(FU53, -FU55)</f>
        <v>0.10450000000000001</v>
      </c>
      <c r="FV108" s="120">
        <f>SUM(FV54, -FV56)</f>
        <v>0.1095</v>
      </c>
      <c r="FW108" s="179">
        <f>SUM(FW54, -FW56)</f>
        <v>0.10009999999999999</v>
      </c>
      <c r="FX108" s="146">
        <f>SUM(FX54, -FX56)</f>
        <v>9.2599999999999988E-2</v>
      </c>
      <c r="FY108" s="120">
        <f>SUM(FY53, -FY55)</f>
        <v>9.5899999999999999E-2</v>
      </c>
      <c r="FZ108" s="179">
        <f>SUM(FZ52, -FZ54)</f>
        <v>8.3400000000000002E-2</v>
      </c>
      <c r="GA108" s="146">
        <f>SUM(GA51, -GA52)</f>
        <v>0.10499999999999998</v>
      </c>
      <c r="GB108" s="120">
        <f>SUM(GB53, -GB55)</f>
        <v>9.5100000000000004E-2</v>
      </c>
      <c r="GC108" s="179">
        <f>SUM(GC51, -GC52)</f>
        <v>8.7499999999999994E-2</v>
      </c>
      <c r="GD108" s="146">
        <f>SUM(GD54, -GD56)</f>
        <v>9.7200000000000009E-2</v>
      </c>
      <c r="GE108" s="120">
        <f>SUM(GE53, -GE55)</f>
        <v>0.1031</v>
      </c>
      <c r="GF108" s="179">
        <f>SUM(GF53, -GF56)</f>
        <v>9.9699999999999997E-2</v>
      </c>
      <c r="GG108" s="224">
        <f>SUM(GG53, -GG56)</f>
        <v>9.9299999999999999E-2</v>
      </c>
      <c r="GH108" s="15">
        <f>SUM(GH53, -GH55)</f>
        <v>0.1086</v>
      </c>
      <c r="GI108" s="151">
        <f>SUM(GI52, -GI53)</f>
        <v>0.1202</v>
      </c>
      <c r="GJ108" s="146">
        <f>SUM(GJ51, -GJ52)</f>
        <v>0.1152</v>
      </c>
      <c r="GK108" s="118">
        <f>SUM(GK56, -GK57)</f>
        <v>0.1348</v>
      </c>
      <c r="GL108" s="187">
        <f>SUM(GL56, -GL57)</f>
        <v>0.11929999999999999</v>
      </c>
      <c r="GM108" s="146">
        <f>SUM(GM54, -GM56)</f>
        <v>0.11059999999999999</v>
      </c>
      <c r="GN108" s="120">
        <f>SUM(GN54, -GN56)</f>
        <v>8.9899999999999994E-2</v>
      </c>
      <c r="GO108" s="179">
        <f>SUM(GO53, -GO55)</f>
        <v>9.6600000000000005E-2</v>
      </c>
      <c r="GP108" s="146">
        <f>SUM(GP54, -GP56)</f>
        <v>0.1061</v>
      </c>
      <c r="GQ108" s="120">
        <f>SUM(GQ53, -GQ55)</f>
        <v>9.7099999999999992E-2</v>
      </c>
      <c r="GR108" s="179">
        <f>SUM(GR53, -GR55)</f>
        <v>8.8099999999999998E-2</v>
      </c>
      <c r="GS108" s="120">
        <f>SUM(GS54, -GS56)</f>
        <v>0.10339999999999999</v>
      </c>
      <c r="GT108" s="120">
        <f>SUM(GT53, -GT55)</f>
        <v>0.11019999999999999</v>
      </c>
      <c r="GU108" s="120">
        <f>SUM(GU54, -GU55)</f>
        <v>0.10589999999999999</v>
      </c>
      <c r="GV108" s="6">
        <f t="shared" ref="GU108:HA108" si="234">SUM(GV97, -GV104)</f>
        <v>0</v>
      </c>
      <c r="GW108" s="6">
        <f t="shared" si="234"/>
        <v>0</v>
      </c>
      <c r="GX108" s="6">
        <f t="shared" si="234"/>
        <v>0</v>
      </c>
      <c r="GY108" s="6">
        <f t="shared" si="234"/>
        <v>0</v>
      </c>
      <c r="GZ108" s="6">
        <f t="shared" si="234"/>
        <v>0</v>
      </c>
      <c r="HA108" s="6">
        <f t="shared" si="234"/>
        <v>0</v>
      </c>
      <c r="HC108" s="208">
        <f>SUM(HC56, -HC57)</f>
        <v>0.1215</v>
      </c>
      <c r="HD108" s="208">
        <f>SUM(HD56, -HD57)</f>
        <v>0.1162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35">SUM(JM97, -JM104)</f>
        <v>0</v>
      </c>
      <c r="JN108" s="6">
        <f t="shared" si="235"/>
        <v>0</v>
      </c>
      <c r="JO108" s="6">
        <f t="shared" si="235"/>
        <v>0</v>
      </c>
      <c r="JP108" s="6">
        <f t="shared" si="235"/>
        <v>0</v>
      </c>
      <c r="JQ108" s="6">
        <f t="shared" si="235"/>
        <v>0</v>
      </c>
      <c r="JR108" s="6">
        <f t="shared" si="235"/>
        <v>0</v>
      </c>
      <c r="JS108" s="6">
        <f t="shared" si="235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63" t="s">
        <v>47</v>
      </c>
      <c r="FV109" s="123" t="s">
        <v>47</v>
      </c>
      <c r="FW109" s="186" t="s">
        <v>64</v>
      </c>
      <c r="FX109" s="200" t="s">
        <v>64</v>
      </c>
      <c r="FY109" s="123" t="s">
        <v>47</v>
      </c>
      <c r="FZ109" s="186" t="s">
        <v>68</v>
      </c>
      <c r="GA109" s="200" t="s">
        <v>64</v>
      </c>
      <c r="GB109" s="168" t="s">
        <v>64</v>
      </c>
      <c r="GC109" s="182" t="s">
        <v>47</v>
      </c>
      <c r="GD109" s="161" t="s">
        <v>54</v>
      </c>
      <c r="GE109" s="168" t="s">
        <v>64</v>
      </c>
      <c r="GF109" s="182" t="s">
        <v>40</v>
      </c>
      <c r="GG109" s="227" t="s">
        <v>40</v>
      </c>
      <c r="GH109" s="36" t="s">
        <v>64</v>
      </c>
      <c r="GI109" s="269" t="s">
        <v>54</v>
      </c>
      <c r="GJ109" s="200" t="s">
        <v>64</v>
      </c>
      <c r="GK109" s="168" t="s">
        <v>64</v>
      </c>
      <c r="GL109" s="263" t="s">
        <v>54</v>
      </c>
      <c r="GM109" s="142" t="s">
        <v>42</v>
      </c>
      <c r="GN109" s="117" t="s">
        <v>42</v>
      </c>
      <c r="GO109" s="177" t="s">
        <v>42</v>
      </c>
      <c r="GP109" s="142" t="s">
        <v>42</v>
      </c>
      <c r="GQ109" s="117" t="s">
        <v>42</v>
      </c>
      <c r="GR109" s="180" t="s">
        <v>36</v>
      </c>
      <c r="GS109" s="168" t="s">
        <v>68</v>
      </c>
      <c r="GT109" s="117" t="s">
        <v>42</v>
      </c>
      <c r="GU109" s="122" t="s">
        <v>45</v>
      </c>
      <c r="GV109" s="60"/>
      <c r="GW109" s="60"/>
      <c r="GX109" s="60"/>
      <c r="GY109" s="60"/>
      <c r="GZ109" s="60"/>
      <c r="HA109" s="60"/>
      <c r="HC109" s="117" t="s">
        <v>42</v>
      </c>
      <c r="HD109" s="117" t="s">
        <v>42</v>
      </c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36">SUM(CX51, -CX53)</f>
        <v>7.51E-2</v>
      </c>
      <c r="CY110" s="179">
        <f t="shared" si="236"/>
        <v>6.6400000000000015E-2</v>
      </c>
      <c r="CZ110" s="148">
        <f t="shared" si="236"/>
        <v>5.7499999999999996E-2</v>
      </c>
      <c r="DA110" s="118">
        <f t="shared" si="236"/>
        <v>4.3099999999999986E-2</v>
      </c>
      <c r="DB110" s="176">
        <f t="shared" si="236"/>
        <v>5.4799999999999988E-2</v>
      </c>
      <c r="DC110" s="144">
        <f t="shared" si="236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37">SUM(EN54, -EN55)</f>
        <v>8.5300000000000001E-2</v>
      </c>
      <c r="EO110" s="120">
        <f t="shared" si="237"/>
        <v>9.2700000000000005E-2</v>
      </c>
      <c r="EP110" s="179">
        <f t="shared" si="237"/>
        <v>9.9199999999999997E-2</v>
      </c>
      <c r="EQ110" s="146">
        <f t="shared" si="237"/>
        <v>8.1199999999999994E-2</v>
      </c>
      <c r="ER110" s="120">
        <f t="shared" si="237"/>
        <v>6.25E-2</v>
      </c>
      <c r="ES110" s="179">
        <f t="shared" si="237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 t="shared" ref="FO110:FV110" si="238">SUM(FO54, -FO55)</f>
        <v>9.4799999999999995E-2</v>
      </c>
      <c r="FP110" s="120">
        <f t="shared" si="238"/>
        <v>8.5999999999999993E-2</v>
      </c>
      <c r="FQ110" s="179">
        <f t="shared" si="238"/>
        <v>9.5299999999999996E-2</v>
      </c>
      <c r="FR110" s="146">
        <f t="shared" si="238"/>
        <v>0.12130000000000001</v>
      </c>
      <c r="FS110" s="120">
        <f t="shared" si="238"/>
        <v>9.8299999999999998E-2</v>
      </c>
      <c r="FT110" s="179">
        <f t="shared" si="238"/>
        <v>0.1055</v>
      </c>
      <c r="FU110" s="146">
        <f t="shared" si="238"/>
        <v>9.2599999999999988E-2</v>
      </c>
      <c r="FV110" s="120">
        <f t="shared" si="238"/>
        <v>8.3299999999999999E-2</v>
      </c>
      <c r="FW110" s="179">
        <f>SUM(FW52, -FW54)</f>
        <v>8.3299999999999999E-2</v>
      </c>
      <c r="FX110" s="146">
        <f>SUM(FX52, -FX54)</f>
        <v>7.1899999999999992E-2</v>
      </c>
      <c r="FY110" s="120">
        <f>SUM(FY54, -FY55)</f>
        <v>7.8200000000000006E-2</v>
      </c>
      <c r="FZ110" s="176">
        <f>SUM(FZ52, -FZ53)</f>
        <v>7.2599999999999998E-2</v>
      </c>
      <c r="GA110" s="146">
        <f>SUM(GA52, -GA53)</f>
        <v>9.1800000000000007E-2</v>
      </c>
      <c r="GB110" s="120">
        <f>SUM(GB52, -GB53)</f>
        <v>8.5400000000000004E-2</v>
      </c>
      <c r="GC110" s="179">
        <f>SUM(GC53, -GC55)</f>
        <v>8.3499999999999991E-2</v>
      </c>
      <c r="GD110" s="146">
        <f>SUM(GD51, -GD52)</f>
        <v>9.6700000000000008E-2</v>
      </c>
      <c r="GE110" s="120">
        <f>SUM(GE52, -GE53)</f>
        <v>9.7399999999999987E-2</v>
      </c>
      <c r="GF110" s="179">
        <f>SUM(GF53, -GF55)</f>
        <v>0.09</v>
      </c>
      <c r="GG110" s="224">
        <f>SUM(GG53, -GG55)</f>
        <v>9.1799999999999993E-2</v>
      </c>
      <c r="GH110" s="15">
        <f>SUM(GH52, -GH53)</f>
        <v>0.10500000000000001</v>
      </c>
      <c r="GI110" s="151">
        <f>SUM(GI51, -GI52)</f>
        <v>0.10679999999999998</v>
      </c>
      <c r="GJ110" s="146">
        <f>SUM(GJ52, -GJ53)</f>
        <v>0.10169999999999998</v>
      </c>
      <c r="GK110" s="120">
        <f>SUM(GK52, -GK53)</f>
        <v>0.1003</v>
      </c>
      <c r="GL110" s="179">
        <f>SUM(GL51, -GL52)</f>
        <v>0.11560000000000001</v>
      </c>
      <c r="GM110" s="146">
        <f>SUM(GM54, -GM55)</f>
        <v>7.9799999999999996E-2</v>
      </c>
      <c r="GN110" s="120">
        <f>SUM(GN54, -GN55)</f>
        <v>7.2000000000000008E-2</v>
      </c>
      <c r="GO110" s="179">
        <f>SUM(GO54, -GO55)</f>
        <v>7.2800000000000004E-2</v>
      </c>
      <c r="GP110" s="146">
        <f>SUM(GP54, -GP55)</f>
        <v>7.5800000000000006E-2</v>
      </c>
      <c r="GQ110" s="120">
        <f>SUM(GQ54, -GQ55)</f>
        <v>6.0700000000000004E-2</v>
      </c>
      <c r="GR110" s="176">
        <f>SUM(GR55, -GR56)</f>
        <v>5.5000000000000007E-2</v>
      </c>
      <c r="GS110" s="116">
        <f>SUM(GS52, -GS54)</f>
        <v>6.0699999999999997E-2</v>
      </c>
      <c r="GT110" s="120">
        <f>SUM(GT54, -GT55)</f>
        <v>6.9699999999999998E-2</v>
      </c>
      <c r="GU110" s="208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20">
        <f>SUM(HC54, -HC55)</f>
        <v>0.10619999999999999</v>
      </c>
      <c r="HD110" s="120">
        <f>SUM(HD54, -HD55)</f>
        <v>9.8600000000000007E-2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200" t="s">
        <v>64</v>
      </c>
      <c r="FV111" s="168" t="s">
        <v>64</v>
      </c>
      <c r="FW111" s="182" t="s">
        <v>47</v>
      </c>
      <c r="FX111" s="163" t="s">
        <v>47</v>
      </c>
      <c r="FY111" s="168" t="s">
        <v>64</v>
      </c>
      <c r="FZ111" s="177" t="s">
        <v>49</v>
      </c>
      <c r="GA111" s="163" t="s">
        <v>47</v>
      </c>
      <c r="GB111" s="117" t="s">
        <v>49</v>
      </c>
      <c r="GC111" s="186" t="s">
        <v>64</v>
      </c>
      <c r="GD111" s="163" t="s">
        <v>47</v>
      </c>
      <c r="GE111" s="117" t="s">
        <v>49</v>
      </c>
      <c r="GF111" s="177" t="s">
        <v>49</v>
      </c>
      <c r="GG111" s="223" t="s">
        <v>49</v>
      </c>
      <c r="GH111" s="42" t="s">
        <v>49</v>
      </c>
      <c r="GI111" s="147" t="s">
        <v>42</v>
      </c>
      <c r="GJ111" s="142" t="s">
        <v>42</v>
      </c>
      <c r="GK111" s="117" t="s">
        <v>42</v>
      </c>
      <c r="GL111" s="186" t="s">
        <v>64</v>
      </c>
      <c r="GM111" s="200" t="s">
        <v>68</v>
      </c>
      <c r="GN111" s="168" t="s">
        <v>68</v>
      </c>
      <c r="GO111" s="180" t="s">
        <v>36</v>
      </c>
      <c r="GP111" s="200" t="s">
        <v>68</v>
      </c>
      <c r="GQ111" s="168" t="s">
        <v>68</v>
      </c>
      <c r="GR111" s="177" t="s">
        <v>42</v>
      </c>
      <c r="GS111" s="117" t="s">
        <v>42</v>
      </c>
      <c r="GT111" s="168" t="s">
        <v>68</v>
      </c>
      <c r="GU111" s="119" t="s">
        <v>36</v>
      </c>
      <c r="GV111" s="60"/>
      <c r="GW111" s="60"/>
      <c r="GX111" s="60"/>
      <c r="GY111" s="60"/>
      <c r="GZ111" s="60"/>
      <c r="HA111" s="60"/>
      <c r="HC111" s="121" t="s">
        <v>57</v>
      </c>
      <c r="HD111" s="119" t="s">
        <v>36</v>
      </c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 t="shared" ref="FO112:FV112" si="239">SUM(FO52, -FO54)</f>
        <v>7.8E-2</v>
      </c>
      <c r="FP112" s="120">
        <f t="shared" si="239"/>
        <v>7.8199999999999992E-2</v>
      </c>
      <c r="FQ112" s="179">
        <f t="shared" si="239"/>
        <v>7.6599999999999988E-2</v>
      </c>
      <c r="FR112" s="146">
        <f t="shared" si="239"/>
        <v>6.7400000000000002E-2</v>
      </c>
      <c r="FS112" s="120">
        <f t="shared" si="239"/>
        <v>7.4700000000000003E-2</v>
      </c>
      <c r="FT112" s="179">
        <f t="shared" si="239"/>
        <v>6.4599999999999991E-2</v>
      </c>
      <c r="FU112" s="146">
        <f t="shared" si="239"/>
        <v>7.619999999999999E-2</v>
      </c>
      <c r="FV112" s="120">
        <f t="shared" si="239"/>
        <v>8.0500000000000002E-2</v>
      </c>
      <c r="FW112" s="179">
        <f>SUM(FW54, -FW55)</f>
        <v>7.5700000000000003E-2</v>
      </c>
      <c r="FX112" s="146">
        <f>SUM(FX54, -FX55)</f>
        <v>6.8199999999999997E-2</v>
      </c>
      <c r="FY112" s="120">
        <f>SUM(FY52, -FY54)</f>
        <v>7.0099999999999996E-2</v>
      </c>
      <c r="FZ112" s="179">
        <f>SUM(FZ53, -FZ55)</f>
        <v>7.22E-2</v>
      </c>
      <c r="GA112" s="146">
        <f>SUM(GA53, -GA55)</f>
        <v>8.72E-2</v>
      </c>
      <c r="GB112" s="120">
        <f>SUM(GB54, -GB55)</f>
        <v>7.0900000000000005E-2</v>
      </c>
      <c r="GC112" s="179">
        <f>SUM(GC52, -GC53)</f>
        <v>8.0600000000000005E-2</v>
      </c>
      <c r="GD112" s="146">
        <f>SUM(GD53, -GD55)</f>
        <v>7.3599999999999999E-2</v>
      </c>
      <c r="GE112" s="120">
        <f t="shared" ref="GE112:GK112" si="240">SUM(GE54, -GE56)</f>
        <v>9.11E-2</v>
      </c>
      <c r="GF112" s="179">
        <f t="shared" si="240"/>
        <v>7.1899999999999992E-2</v>
      </c>
      <c r="GG112" s="224">
        <f t="shared" si="240"/>
        <v>7.22E-2</v>
      </c>
      <c r="GH112" s="15">
        <f t="shared" si="240"/>
        <v>6.1199999999999997E-2</v>
      </c>
      <c r="GI112" s="151">
        <f t="shared" si="240"/>
        <v>7.9300000000000009E-2</v>
      </c>
      <c r="GJ112" s="146">
        <f t="shared" si="240"/>
        <v>8.5199999999999998E-2</v>
      </c>
      <c r="GK112" s="120">
        <f t="shared" si="240"/>
        <v>8.3600000000000008E-2</v>
      </c>
      <c r="GL112" s="179">
        <f>SUM(GL52, -GL53)</f>
        <v>9.2299999999999993E-2</v>
      </c>
      <c r="GM112" s="144">
        <f>SUM(GM52, -GM54)</f>
        <v>4.5999999999999999E-2</v>
      </c>
      <c r="GN112" s="116">
        <f>SUM(GN52, -GN54)</f>
        <v>5.3699999999999998E-2</v>
      </c>
      <c r="GO112" s="176">
        <f>SUM(GO55, -GO56)</f>
        <v>4.2799999999999998E-2</v>
      </c>
      <c r="GP112" s="144">
        <f>SUM(GP52, -GP54)</f>
        <v>7.4899999999999994E-2</v>
      </c>
      <c r="GQ112" s="116">
        <f>SUM(GQ52, -GQ54)</f>
        <v>5.9299999999999999E-2</v>
      </c>
      <c r="GR112" s="179">
        <f>SUM(GR54, -GR55)</f>
        <v>5.4699999999999999E-2</v>
      </c>
      <c r="GS112" s="120">
        <f>SUM(GS54, -GS55)</f>
        <v>5.8400000000000001E-2</v>
      </c>
      <c r="GT112" s="116">
        <f>SUM(GT52, -GT54)</f>
        <v>5.1300000000000005E-2</v>
      </c>
      <c r="GU112" s="116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16">
        <f>SUM(HC57, -HC58)</f>
        <v>4.8999999999999988E-2</v>
      </c>
      <c r="HD112" s="116">
        <f>SUM(HD55, -HD56)</f>
        <v>4.6899999999999997E-2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200" t="s">
        <v>68</v>
      </c>
      <c r="FV113" s="168" t="s">
        <v>68</v>
      </c>
      <c r="FW113" s="186" t="s">
        <v>68</v>
      </c>
      <c r="FX113" s="156" t="s">
        <v>57</v>
      </c>
      <c r="FY113" s="121" t="s">
        <v>57</v>
      </c>
      <c r="FZ113" s="183" t="s">
        <v>36</v>
      </c>
      <c r="GA113" s="154" t="s">
        <v>36</v>
      </c>
      <c r="GB113" s="260" t="s">
        <v>54</v>
      </c>
      <c r="GC113" s="184" t="s">
        <v>57</v>
      </c>
      <c r="GD113" s="156" t="s">
        <v>57</v>
      </c>
      <c r="GE113" s="117" t="s">
        <v>42</v>
      </c>
      <c r="GF113" s="177" t="s">
        <v>42</v>
      </c>
      <c r="GG113" s="223" t="s">
        <v>42</v>
      </c>
      <c r="GH113" s="42" t="s">
        <v>42</v>
      </c>
      <c r="GI113" s="147" t="s">
        <v>49</v>
      </c>
      <c r="GJ113" s="142" t="s">
        <v>49</v>
      </c>
      <c r="GK113" s="117" t="s">
        <v>49</v>
      </c>
      <c r="GL113" s="177" t="s">
        <v>42</v>
      </c>
      <c r="GM113" s="163" t="s">
        <v>65</v>
      </c>
      <c r="GN113" s="123" t="s">
        <v>65</v>
      </c>
      <c r="GO113" s="186" t="s">
        <v>68</v>
      </c>
      <c r="GP113" s="163" t="s">
        <v>65</v>
      </c>
      <c r="GQ113" s="119" t="s">
        <v>36</v>
      </c>
      <c r="GR113" s="186" t="s">
        <v>68</v>
      </c>
      <c r="GS113" s="123" t="s">
        <v>65</v>
      </c>
      <c r="GT113" s="119" t="s">
        <v>36</v>
      </c>
      <c r="GU113" s="121" t="s">
        <v>57</v>
      </c>
      <c r="GV113" s="60"/>
      <c r="GW113" s="60"/>
      <c r="GX113" s="60"/>
      <c r="GY113" s="60"/>
      <c r="GZ113" s="60"/>
      <c r="HA113" s="60"/>
      <c r="HC113" s="123" t="s">
        <v>65</v>
      </c>
      <c r="HD113" s="168" t="s">
        <v>68</v>
      </c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41">SUM(BE55, -BE57)</f>
        <v>4.1400000000000006E-2</v>
      </c>
      <c r="BF114" s="144">
        <f t="shared" si="241"/>
        <v>3.209999999999999E-2</v>
      </c>
      <c r="BG114" s="116">
        <f t="shared" si="241"/>
        <v>3.8699999999999998E-2</v>
      </c>
      <c r="BH114" s="273">
        <f t="shared" si="241"/>
        <v>3.3799999999999997E-2</v>
      </c>
      <c r="BI114" s="246">
        <f t="shared" si="241"/>
        <v>3.5799999999999998E-2</v>
      </c>
      <c r="BJ114" s="247">
        <f t="shared" si="241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42">SUM(DF57, -DF58)</f>
        <v>3.1200000000000006E-2</v>
      </c>
      <c r="DG114" s="116">
        <f t="shared" si="242"/>
        <v>3.4299999999999997E-2</v>
      </c>
      <c r="DH114" s="176">
        <f t="shared" si="242"/>
        <v>2.9399999999999982E-2</v>
      </c>
      <c r="DI114" s="144">
        <f t="shared" si="242"/>
        <v>3.8200000000000012E-2</v>
      </c>
      <c r="DJ114" s="116">
        <f t="shared" si="242"/>
        <v>3.7900000000000017E-2</v>
      </c>
      <c r="DK114" s="176">
        <f t="shared" si="242"/>
        <v>4.4700000000000017E-2</v>
      </c>
      <c r="DL114" s="116">
        <f t="shared" si="242"/>
        <v>3.8000000000000006E-2</v>
      </c>
      <c r="DM114" s="116">
        <f t="shared" si="242"/>
        <v>3.4100000000000019E-2</v>
      </c>
      <c r="DN114" s="335">
        <f t="shared" si="242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 t="shared" ref="FQ114:FW114" si="243">SUM(FQ52, -FQ53)</f>
        <v>4.7199999999999992E-2</v>
      </c>
      <c r="FR114" s="144">
        <f t="shared" si="243"/>
        <v>6.1700000000000005E-2</v>
      </c>
      <c r="FS114" s="116">
        <f t="shared" si="243"/>
        <v>6.5000000000000016E-2</v>
      </c>
      <c r="FT114" s="176">
        <f t="shared" si="243"/>
        <v>5.5299999999999988E-2</v>
      </c>
      <c r="FU114" s="144">
        <f t="shared" si="243"/>
        <v>6.4299999999999982E-2</v>
      </c>
      <c r="FV114" s="116">
        <f t="shared" si="243"/>
        <v>4.9299999999999997E-2</v>
      </c>
      <c r="FW114" s="176">
        <f t="shared" si="243"/>
        <v>5.0799999999999998E-2</v>
      </c>
      <c r="FX114" s="144">
        <f>SUM(FX57, -FX58)</f>
        <v>5.5000000000000021E-2</v>
      </c>
      <c r="FY114" s="116">
        <f>SUM(FY57, -FY58)</f>
        <v>5.729999999999999E-2</v>
      </c>
      <c r="FZ114" s="176">
        <f>SUM(FZ55, -FZ56)</f>
        <v>6.88E-2</v>
      </c>
      <c r="GA114" s="144">
        <f>SUM(GA55, -GA56)</f>
        <v>7.5799999999999992E-2</v>
      </c>
      <c r="GB114" s="120">
        <f>SUM(GB51, -GB52)</f>
        <v>6.6299999999999998E-2</v>
      </c>
      <c r="GC114" s="176">
        <f>SUM(GC57, -GC58)</f>
        <v>6.030000000000002E-2</v>
      </c>
      <c r="GD114" s="144">
        <f>SUM(GD57, -GD58)</f>
        <v>5.4499999999999993E-2</v>
      </c>
      <c r="GE114" s="120">
        <f t="shared" ref="GE114:GL114" si="244">SUM(GE54, -GE55)</f>
        <v>8.0500000000000002E-2</v>
      </c>
      <c r="GF114" s="179">
        <f t="shared" si="244"/>
        <v>6.2199999999999998E-2</v>
      </c>
      <c r="GG114" s="224">
        <f t="shared" si="244"/>
        <v>6.4699999999999994E-2</v>
      </c>
      <c r="GH114" s="15">
        <f t="shared" si="244"/>
        <v>5.9499999999999997E-2</v>
      </c>
      <c r="GI114" s="151">
        <f t="shared" si="244"/>
        <v>7.7800000000000008E-2</v>
      </c>
      <c r="GJ114" s="146">
        <f t="shared" si="244"/>
        <v>8.3300000000000013E-2</v>
      </c>
      <c r="GK114" s="120">
        <f t="shared" si="244"/>
        <v>8.0199999999999994E-2</v>
      </c>
      <c r="GL114" s="179">
        <f t="shared" si="244"/>
        <v>8.9899999999999994E-2</v>
      </c>
      <c r="GM114" s="146">
        <f>SUM(GM53, -GM54)</f>
        <v>4.0000000000000008E-2</v>
      </c>
      <c r="GN114" s="120">
        <f>SUM(GN53, -GN54)</f>
        <v>3.7199999999999997E-2</v>
      </c>
      <c r="GO114" s="176">
        <f>SUM(GO52, -GO54)</f>
        <v>4.2099999999999992E-2</v>
      </c>
      <c r="GP114" s="146">
        <f>SUM(GP53, -GP54)</f>
        <v>4.3799999999999999E-2</v>
      </c>
      <c r="GQ114" s="116">
        <f>SUM(GQ55, -GQ56)</f>
        <v>5.3199999999999997E-2</v>
      </c>
      <c r="GR114" s="176">
        <f>SUM(GR52, -GR54)</f>
        <v>3.6000000000000004E-2</v>
      </c>
      <c r="GS114" s="120">
        <f>SUM(GS53, -GS54)</f>
        <v>5.5799999999999995E-2</v>
      </c>
      <c r="GT114" s="116">
        <f>SUM(GT55, -GT56)</f>
        <v>4.4400000000000002E-2</v>
      </c>
      <c r="GU114" s="116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20">
        <f>SUM(HC52, -HC54)</f>
        <v>4.5000000000000012E-2</v>
      </c>
      <c r="HD114" s="116">
        <f>SUM(HD52, -HD54)</f>
        <v>4.519999999999999E-2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56" t="s">
        <v>57</v>
      </c>
      <c r="FV115" s="117" t="s">
        <v>65</v>
      </c>
      <c r="FW115" s="184" t="s">
        <v>57</v>
      </c>
      <c r="FX115" s="200" t="s">
        <v>68</v>
      </c>
      <c r="FY115" s="168" t="s">
        <v>68</v>
      </c>
      <c r="FZ115" s="182" t="s">
        <v>47</v>
      </c>
      <c r="GA115" s="142" t="s">
        <v>49</v>
      </c>
      <c r="GB115" s="122" t="s">
        <v>36</v>
      </c>
      <c r="GC115" s="177" t="s">
        <v>49</v>
      </c>
      <c r="GD115" s="142" t="s">
        <v>49</v>
      </c>
      <c r="GE115" s="123" t="s">
        <v>65</v>
      </c>
      <c r="GF115" s="182" t="s">
        <v>65</v>
      </c>
      <c r="GG115" s="231" t="s">
        <v>57</v>
      </c>
      <c r="GH115" s="32" t="s">
        <v>65</v>
      </c>
      <c r="GI115" s="157" t="s">
        <v>65</v>
      </c>
      <c r="GJ115" s="163" t="s">
        <v>65</v>
      </c>
      <c r="GK115" s="123" t="s">
        <v>65</v>
      </c>
      <c r="GL115" s="182" t="s">
        <v>65</v>
      </c>
      <c r="GM115" s="158" t="s">
        <v>36</v>
      </c>
      <c r="GN115" s="119" t="s">
        <v>36</v>
      </c>
      <c r="GO115" s="182" t="s">
        <v>65</v>
      </c>
      <c r="GP115" s="200" t="s">
        <v>64</v>
      </c>
      <c r="GQ115" s="123" t="s">
        <v>65</v>
      </c>
      <c r="GR115" s="182" t="s">
        <v>65</v>
      </c>
      <c r="GS115" s="119" t="s">
        <v>36</v>
      </c>
      <c r="GT115" s="123" t="s">
        <v>65</v>
      </c>
      <c r="GU115" s="168" t="s">
        <v>68</v>
      </c>
      <c r="GV115" s="60"/>
      <c r="GW115" s="60"/>
      <c r="GX115" s="60"/>
      <c r="GY115" s="60"/>
      <c r="GZ115" s="60"/>
      <c r="HA115" s="60"/>
      <c r="HC115" s="168" t="s">
        <v>68</v>
      </c>
      <c r="HD115" s="123" t="s">
        <v>65</v>
      </c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45">SUM(EC105, -EC112)</f>
        <v>0</v>
      </c>
      <c r="ED116" s="6">
        <f t="shared" si="245"/>
        <v>0</v>
      </c>
      <c r="EE116" s="6">
        <f t="shared" si="245"/>
        <v>0</v>
      </c>
      <c r="EF116" s="6">
        <f t="shared" si="245"/>
        <v>0</v>
      </c>
      <c r="EG116" s="6">
        <f t="shared" si="245"/>
        <v>0</v>
      </c>
      <c r="EH116" s="6">
        <f t="shared" si="245"/>
        <v>0</v>
      </c>
      <c r="EI116" s="6">
        <f t="shared" si="245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44">
        <f>SUM(FU57, -FU58)</f>
        <v>2.4799999999999961E-2</v>
      </c>
      <c r="FV116" s="120">
        <f>SUM(FV53, -FV54)</f>
        <v>3.1200000000000006E-2</v>
      </c>
      <c r="FW116" s="176">
        <f>SUM(FW57, -FW58)</f>
        <v>4.469999999999999E-2</v>
      </c>
      <c r="FX116" s="144">
        <f>SUM(FX52, -FX53)</f>
        <v>3.6400000000000002E-2</v>
      </c>
      <c r="FY116" s="116">
        <f>SUM(FY52, -FY53)</f>
        <v>5.2399999999999988E-2</v>
      </c>
      <c r="FZ116" s="179">
        <f>SUM(FZ54, -FZ55)</f>
        <v>6.1399999999999996E-2</v>
      </c>
      <c r="GA116" s="146">
        <f>SUM(GA54, -GA55)</f>
        <v>6.7199999999999996E-2</v>
      </c>
      <c r="GB116" s="116">
        <f>SUM(GB55, -GB56)</f>
        <v>5.1400000000000001E-2</v>
      </c>
      <c r="GC116" s="179">
        <f>SUM(GC54, -GC55)</f>
        <v>5.7200000000000001E-2</v>
      </c>
      <c r="GD116" s="146">
        <f>SUM(GD54, -GD55)</f>
        <v>4.9700000000000001E-2</v>
      </c>
      <c r="GE116" s="120">
        <f>SUM(GE53, -GE54)</f>
        <v>2.2599999999999995E-2</v>
      </c>
      <c r="GF116" s="179">
        <f>SUM(GF53, -GF54)</f>
        <v>2.7799999999999998E-2</v>
      </c>
      <c r="GG116" s="226">
        <f>SUM(GG57, -GG58)</f>
        <v>2.8099999999999986E-2</v>
      </c>
      <c r="GH116" s="15">
        <f>SUM(GH53, -GH54)</f>
        <v>4.9099999999999998E-2</v>
      </c>
      <c r="GI116" s="151">
        <f>SUM(GI53, -GI54)</f>
        <v>4.7100000000000003E-2</v>
      </c>
      <c r="GJ116" s="146">
        <f>SUM(GJ53, -GJ54)</f>
        <v>5.1800000000000006E-2</v>
      </c>
      <c r="GK116" s="120">
        <f>SUM(GK53, -GK54)</f>
        <v>5.7799999999999997E-2</v>
      </c>
      <c r="GL116" s="179">
        <f>SUM(GL53, -GL54)</f>
        <v>6.2299999999999994E-2</v>
      </c>
      <c r="GM116" s="144">
        <f>SUM(GM55, -GM56)</f>
        <v>3.0799999999999994E-2</v>
      </c>
      <c r="GN116" s="116">
        <f>SUM(GN55, -GN56)</f>
        <v>1.7899999999999992E-2</v>
      </c>
      <c r="GO116" s="179">
        <f>SUM(GO53, -GO54)</f>
        <v>2.3800000000000002E-2</v>
      </c>
      <c r="GP116" s="146">
        <f>SUM(GP52, -GP53)</f>
        <v>3.1100000000000003E-2</v>
      </c>
      <c r="GQ116" s="120">
        <f>SUM(GQ53, -GQ54)</f>
        <v>3.6399999999999995E-2</v>
      </c>
      <c r="GR116" s="179">
        <f>SUM(GR53, -GR54)</f>
        <v>3.3399999999999999E-2</v>
      </c>
      <c r="GS116" s="116">
        <f>SUM(GS55, -GS56)</f>
        <v>4.4999999999999998E-2</v>
      </c>
      <c r="GT116" s="120">
        <f>SUM(GT53, -GT54)</f>
        <v>4.0500000000000001E-2</v>
      </c>
      <c r="GU116" s="116">
        <f>SUM(GU52, -GU54)</f>
        <v>1.89E-2</v>
      </c>
      <c r="GV116" s="6">
        <f t="shared" ref="GU116:HA116" si="246">SUM(GV105, -GV112)</f>
        <v>0</v>
      </c>
      <c r="GW116" s="6">
        <f t="shared" si="246"/>
        <v>0</v>
      </c>
      <c r="GX116" s="6">
        <f t="shared" si="246"/>
        <v>0</v>
      </c>
      <c r="GY116" s="6">
        <f t="shared" si="246"/>
        <v>0</v>
      </c>
      <c r="GZ116" s="6">
        <f t="shared" si="246"/>
        <v>0</v>
      </c>
      <c r="HA116" s="6">
        <f t="shared" si="246"/>
        <v>0</v>
      </c>
      <c r="HC116" s="116">
        <f>SUM(HC53, -HC54)</f>
        <v>4.4500000000000012E-2</v>
      </c>
      <c r="HD116" s="120">
        <f>SUM(HD53, -HD54)</f>
        <v>4.3099999999999999E-2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47">SUM(JM105, -JM112)</f>
        <v>0</v>
      </c>
      <c r="JN116" s="6">
        <f t="shared" si="247"/>
        <v>0</v>
      </c>
      <c r="JO116" s="6">
        <f t="shared" si="247"/>
        <v>0</v>
      </c>
      <c r="JP116" s="6">
        <f t="shared" si="247"/>
        <v>0</v>
      </c>
      <c r="JQ116" s="6">
        <f t="shared" si="247"/>
        <v>0</v>
      </c>
      <c r="JR116" s="6">
        <f t="shared" si="247"/>
        <v>0</v>
      </c>
      <c r="JS116" s="6">
        <f t="shared" si="247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54" t="s">
        <v>36</v>
      </c>
      <c r="FV117" s="121" t="s">
        <v>57</v>
      </c>
      <c r="FW117" s="177" t="s">
        <v>65</v>
      </c>
      <c r="FX117" s="142" t="s">
        <v>65</v>
      </c>
      <c r="FY117" s="122" t="s">
        <v>36</v>
      </c>
      <c r="FZ117" s="184" t="s">
        <v>57</v>
      </c>
      <c r="GA117" s="156" t="s">
        <v>57</v>
      </c>
      <c r="GB117" s="121" t="s">
        <v>57</v>
      </c>
      <c r="GC117" s="183" t="s">
        <v>36</v>
      </c>
      <c r="GD117" s="154" t="s">
        <v>36</v>
      </c>
      <c r="GE117" s="119" t="s">
        <v>36</v>
      </c>
      <c r="GF117" s="174" t="s">
        <v>57</v>
      </c>
      <c r="GG117" s="227" t="s">
        <v>65</v>
      </c>
      <c r="GH117" s="45" t="s">
        <v>57</v>
      </c>
      <c r="GI117" s="143" t="s">
        <v>57</v>
      </c>
      <c r="GJ117" s="156" t="s">
        <v>57</v>
      </c>
      <c r="GK117" s="121" t="s">
        <v>57</v>
      </c>
      <c r="GL117" s="180" t="s">
        <v>36</v>
      </c>
      <c r="GM117" s="156" t="s">
        <v>57</v>
      </c>
      <c r="GN117" s="168" t="s">
        <v>64</v>
      </c>
      <c r="GO117" s="186" t="s">
        <v>64</v>
      </c>
      <c r="GP117" s="158" t="s">
        <v>36</v>
      </c>
      <c r="GQ117" s="168" t="s">
        <v>64</v>
      </c>
      <c r="GR117" s="184" t="s">
        <v>57</v>
      </c>
      <c r="GS117" s="121" t="s">
        <v>57</v>
      </c>
      <c r="GT117" s="121" t="s">
        <v>57</v>
      </c>
      <c r="GU117" s="123" t="s">
        <v>65</v>
      </c>
      <c r="GV117" s="60"/>
      <c r="GW117" s="60"/>
      <c r="GX117" s="60"/>
      <c r="GY117" s="60"/>
      <c r="GZ117" s="60"/>
      <c r="HA117" s="60"/>
      <c r="HC117" s="119" t="s">
        <v>36</v>
      </c>
      <c r="HD117" s="121" t="s">
        <v>57</v>
      </c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44">
        <f>SUM(FU55, -FU56)</f>
        <v>2.3300000000000001E-2</v>
      </c>
      <c r="FV118" s="116">
        <f>SUM(FV57, -FV58)</f>
        <v>2.9099999999999987E-2</v>
      </c>
      <c r="FW118" s="179">
        <f>SUM(FW53, -FW54)</f>
        <v>3.2500000000000001E-2</v>
      </c>
      <c r="FX118" s="146">
        <f>SUM(FX53, -FX54)</f>
        <v>3.5499999999999997E-2</v>
      </c>
      <c r="FY118" s="116">
        <f>SUM(FY55, -FY56)</f>
        <v>2.7199999999999998E-2</v>
      </c>
      <c r="FZ118" s="176">
        <f>SUM(FZ57, -FZ58)</f>
        <v>5.0499999999999989E-2</v>
      </c>
      <c r="GA118" s="144">
        <f>SUM(GA57, -GA58)</f>
        <v>4.5999999999999985E-2</v>
      </c>
      <c r="GB118" s="116">
        <f>SUM(GB57, -GB58)</f>
        <v>2.5900000000000006E-2</v>
      </c>
      <c r="GC118" s="176">
        <f>SUM(GC55, -GC56)</f>
        <v>4.2099999999999999E-2</v>
      </c>
      <c r="GD118" s="144">
        <f>SUM(GD55, -GD56)</f>
        <v>4.7500000000000001E-2</v>
      </c>
      <c r="GE118" s="116">
        <f>SUM(GE55, -GE56)</f>
        <v>1.0599999999999998E-2</v>
      </c>
      <c r="GF118" s="176">
        <f>SUM(GF57, -GF58)</f>
        <v>1.5899999999999997E-2</v>
      </c>
      <c r="GG118" s="224">
        <f>SUM(GG53, -GG54)</f>
        <v>2.7099999999999999E-2</v>
      </c>
      <c r="GH118" s="93">
        <f>SUM(GH57, -GH58)</f>
        <v>3.2999999999999974E-3</v>
      </c>
      <c r="GI118" s="150">
        <f>SUM(GI57, -GI58)</f>
        <v>3.0000000000000027E-3</v>
      </c>
      <c r="GJ118" s="144">
        <f>SUM(GJ57, -GJ58)</f>
        <v>6.0999999999999943E-3</v>
      </c>
      <c r="GK118" s="116">
        <f>SUM(GK57, -GK58)</f>
        <v>2.7400000000000008E-2</v>
      </c>
      <c r="GL118" s="176">
        <f>SUM(GL55, -GL56)</f>
        <v>2.9500000000000005E-2</v>
      </c>
      <c r="GM118" s="144">
        <f>SUM(GM57, -GM58)</f>
        <v>9.2000000000000137E-3</v>
      </c>
      <c r="GN118" s="120">
        <f>SUM(GN52, -GN53)</f>
        <v>1.6500000000000001E-2</v>
      </c>
      <c r="GO118" s="179">
        <f>SUM(GO52, -GO53)</f>
        <v>1.829999999999999E-2</v>
      </c>
      <c r="GP118" s="144">
        <f>SUM(GP55, -GP56)</f>
        <v>3.0300000000000007E-2</v>
      </c>
      <c r="GQ118" s="120">
        <f>SUM(GQ52, -GQ53)</f>
        <v>2.2900000000000004E-2</v>
      </c>
      <c r="GR118" s="176">
        <f>SUM(GR57, -GR58)</f>
        <v>1.5999999999999986E-2</v>
      </c>
      <c r="GS118" s="116">
        <f>SUM(GS57, -GS58)</f>
        <v>1.3600000000000001E-2</v>
      </c>
      <c r="GT118" s="116">
        <f>SUM(GT57, -GT58)</f>
        <v>2.3800000000000016E-2</v>
      </c>
      <c r="GU118" s="120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16">
        <f>SUM(HC55, -HC56)</f>
        <v>4.2900000000000001E-2</v>
      </c>
      <c r="HD118" s="116">
        <f>SUM(HD57, -HD58)</f>
        <v>4.0200000000000014E-2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42" t="s">
        <v>65</v>
      </c>
      <c r="FV119" s="122" t="s">
        <v>36</v>
      </c>
      <c r="FW119" s="183" t="s">
        <v>36</v>
      </c>
      <c r="FX119" s="154" t="s">
        <v>36</v>
      </c>
      <c r="FY119" s="117" t="s">
        <v>65</v>
      </c>
      <c r="FZ119" s="177" t="s">
        <v>65</v>
      </c>
      <c r="GA119" s="163" t="s">
        <v>65</v>
      </c>
      <c r="GB119" s="123" t="s">
        <v>65</v>
      </c>
      <c r="GC119" s="182" t="s">
        <v>65</v>
      </c>
      <c r="GD119" s="163" t="s">
        <v>65</v>
      </c>
      <c r="GE119" s="121" t="s">
        <v>57</v>
      </c>
      <c r="GF119" s="180" t="s">
        <v>36</v>
      </c>
      <c r="GG119" s="259" t="s">
        <v>36</v>
      </c>
      <c r="GH119" s="11" t="s">
        <v>36</v>
      </c>
      <c r="GI119" s="162" t="s">
        <v>36</v>
      </c>
      <c r="GJ119" s="154" t="s">
        <v>36</v>
      </c>
      <c r="GK119" s="122" t="s">
        <v>36</v>
      </c>
      <c r="GL119" s="184" t="s">
        <v>57</v>
      </c>
      <c r="GM119" s="200" t="s">
        <v>64</v>
      </c>
      <c r="GN119" s="121" t="s">
        <v>57</v>
      </c>
      <c r="GO119" s="184" t="s">
        <v>57</v>
      </c>
      <c r="GP119" s="152" t="s">
        <v>57</v>
      </c>
      <c r="GQ119" s="114" t="s">
        <v>57</v>
      </c>
      <c r="GR119" s="186" t="s">
        <v>64</v>
      </c>
      <c r="GS119" s="168" t="s">
        <v>64</v>
      </c>
      <c r="GT119" s="168" t="s">
        <v>64</v>
      </c>
      <c r="GU119" s="168" t="s">
        <v>64</v>
      </c>
      <c r="GV119" s="60"/>
      <c r="GW119" s="60"/>
      <c r="GX119" s="60"/>
      <c r="GY119" s="60"/>
      <c r="GZ119" s="60"/>
      <c r="HA119" s="60"/>
      <c r="HC119" s="123" t="s">
        <v>64</v>
      </c>
      <c r="HD119" s="168" t="s">
        <v>64</v>
      </c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48">SUM(AM56, -AM57)</f>
        <v>1.6199999999999992E-2</v>
      </c>
      <c r="AN120" s="246">
        <f t="shared" si="248"/>
        <v>1.1999999999999927E-3</v>
      </c>
      <c r="AO120" s="247">
        <f t="shared" si="248"/>
        <v>1.1200000000000002E-2</v>
      </c>
      <c r="AP120" s="273">
        <f t="shared" si="248"/>
        <v>5.3999999999999881E-3</v>
      </c>
      <c r="AQ120" s="246">
        <f t="shared" si="248"/>
        <v>8.3000000000000018E-3</v>
      </c>
      <c r="AR120" s="247">
        <f t="shared" si="248"/>
        <v>1.1000000000000038E-3</v>
      </c>
      <c r="AS120" s="273">
        <f t="shared" si="248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49">SUM(CR53, -CR54)</f>
        <v>6.6999999999999976E-3</v>
      </c>
      <c r="CS120" s="178">
        <f t="shared" si="249"/>
        <v>9.099999999999997E-3</v>
      </c>
      <c r="CT120" s="166">
        <f t="shared" si="249"/>
        <v>3.4000000000000002E-3</v>
      </c>
      <c r="CU120" s="208">
        <f t="shared" si="249"/>
        <v>1.0500000000000009E-2</v>
      </c>
      <c r="CV120" s="187">
        <f t="shared" si="249"/>
        <v>1.2800000000000006E-2</v>
      </c>
      <c r="CW120" s="166">
        <f t="shared" si="249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50">SUM(FC53, -FC54)</f>
        <v>3.6000000000000004E-2</v>
      </c>
      <c r="FD120" s="384">
        <f t="shared" si="250"/>
        <v>3.1399999999999997E-2</v>
      </c>
      <c r="FE120" s="435">
        <f t="shared" si="250"/>
        <v>2.3800000000000002E-2</v>
      </c>
      <c r="FF120" s="148">
        <f t="shared" si="250"/>
        <v>2.3400000000000004E-2</v>
      </c>
      <c r="FG120" s="118">
        <f t="shared" si="250"/>
        <v>1.8700000000000008E-2</v>
      </c>
      <c r="FH120" s="178">
        <f t="shared" si="250"/>
        <v>3.2399999999999998E-2</v>
      </c>
      <c r="FI120" s="148">
        <f t="shared" si="250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48">
        <f>SUM(FU53, -FU54)</f>
        <v>1.1900000000000008E-2</v>
      </c>
      <c r="FV120" s="208">
        <f>SUM(FV55, -FV56)</f>
        <v>2.6200000000000001E-2</v>
      </c>
      <c r="FW120" s="187">
        <f>SUM(FW55, -FW56)</f>
        <v>2.4400000000000002E-2</v>
      </c>
      <c r="FX120" s="166">
        <f>SUM(FX55, -FX56)</f>
        <v>2.4399999999999998E-2</v>
      </c>
      <c r="FY120" s="118">
        <f t="shared" ref="FY120:GD120" si="251">SUM(FY53, -FY54)</f>
        <v>1.77E-2</v>
      </c>
      <c r="FZ120" s="178">
        <f t="shared" si="251"/>
        <v>1.0800000000000004E-2</v>
      </c>
      <c r="GA120" s="148">
        <f t="shared" si="251"/>
        <v>1.9999999999999997E-2</v>
      </c>
      <c r="GB120" s="118">
        <f t="shared" si="251"/>
        <v>2.4199999999999999E-2</v>
      </c>
      <c r="GC120" s="178">
        <f t="shared" si="251"/>
        <v>2.6299999999999997E-2</v>
      </c>
      <c r="GD120" s="148">
        <f t="shared" si="251"/>
        <v>2.3899999999999998E-2</v>
      </c>
      <c r="GE120" s="208">
        <f>SUM(GE57, -GE58)</f>
        <v>6.8999999999999895E-3</v>
      </c>
      <c r="GF120" s="187">
        <f t="shared" ref="GF120:GK120" si="252">SUM(GF55, -GF56)</f>
        <v>9.7000000000000003E-3</v>
      </c>
      <c r="GG120" s="234">
        <f t="shared" si="252"/>
        <v>7.4999999999999997E-3</v>
      </c>
      <c r="GH120" s="219">
        <f t="shared" si="252"/>
        <v>1.7000000000000001E-3</v>
      </c>
      <c r="GI120" s="236">
        <f t="shared" si="252"/>
        <v>1.5000000000000013E-3</v>
      </c>
      <c r="GJ120" s="166">
        <f t="shared" si="252"/>
        <v>1.8999999999999989E-3</v>
      </c>
      <c r="GK120" s="208">
        <f t="shared" si="252"/>
        <v>3.4000000000000002E-3</v>
      </c>
      <c r="GL120" s="187">
        <f>SUM(GL57, -GL58)</f>
        <v>2.5999999999999995E-2</v>
      </c>
      <c r="GM120" s="148">
        <f>SUM(GM52, -GM53)</f>
        <v>5.9999999999999915E-3</v>
      </c>
      <c r="GN120" s="208">
        <f>SUM(GN57, -GN58)</f>
        <v>1.5600000000000003E-2</v>
      </c>
      <c r="GO120" s="187">
        <f>SUM(GO57, -GO58)</f>
        <v>1.150000000000001E-2</v>
      </c>
      <c r="GP120" s="166">
        <f>SUM(GP57, -GP58)</f>
        <v>1.8300000000000011E-2</v>
      </c>
      <c r="GQ120" s="208">
        <f>SUM(GQ57, -GQ58)</f>
        <v>1.0700000000000015E-2</v>
      </c>
      <c r="GR120" s="178">
        <f>SUM(GR52, -GR53)</f>
        <v>2.6000000000000051E-3</v>
      </c>
      <c r="GS120" s="120">
        <f>SUM(GS52, -GS53)</f>
        <v>4.9000000000000016E-3</v>
      </c>
      <c r="GT120" s="120">
        <f>SUM(GT52, -GT53)</f>
        <v>1.0800000000000004E-2</v>
      </c>
      <c r="GU120" s="120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20">
        <f>SUM(HC52, -HC53)</f>
        <v>5.0000000000000044E-4</v>
      </c>
      <c r="HD120" s="120">
        <f>SUM(HD52, -HD53)</f>
        <v>2.0999999999999908E-3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9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2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92">
        <v>3.6400000000000002E-2</v>
      </c>
      <c r="GF125" s="92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2">
        <v>2.7E-2</v>
      </c>
      <c r="FY126" s="16">
        <v>3.1E-2</v>
      </c>
      <c r="FZ126" s="92">
        <v>3.4599999999999999E-2</v>
      </c>
      <c r="GA126" s="6"/>
      <c r="GC126" s="92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92">
        <v>1.6500000000000001E-2</v>
      </c>
      <c r="GE127" s="7">
        <v>2.12E-2</v>
      </c>
      <c r="GF127" s="31">
        <v>3.2399999999999998E-2</v>
      </c>
      <c r="GG127" s="92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2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275"/>
      <c r="FV133" s="77">
        <v>43543</v>
      </c>
      <c r="FW133" s="276"/>
      <c r="FX133" s="275"/>
      <c r="FY133" s="77">
        <v>43544</v>
      </c>
      <c r="FZ133" s="276"/>
      <c r="GA133" s="275"/>
      <c r="GB133" s="77">
        <v>43545</v>
      </c>
      <c r="GC133" s="276"/>
      <c r="GD133" s="275"/>
      <c r="GE133" s="77">
        <v>43546</v>
      </c>
      <c r="GF133" s="276"/>
      <c r="GG133" s="248"/>
      <c r="GH133" s="65">
        <v>43549</v>
      </c>
      <c r="GI133" s="250"/>
      <c r="GJ133" s="248"/>
      <c r="GK133" s="65">
        <v>43550</v>
      </c>
      <c r="GL133" s="250"/>
      <c r="GM133" s="248"/>
      <c r="GN133" s="65">
        <v>43551</v>
      </c>
      <c r="GO133" s="250"/>
      <c r="GP133" s="248"/>
      <c r="GQ133" s="65">
        <v>43552</v>
      </c>
      <c r="GR133" s="250"/>
      <c r="GS133" s="67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125" t="s">
        <v>78</v>
      </c>
      <c r="FV134" s="56" t="s">
        <v>79</v>
      </c>
      <c r="FW134" s="126" t="s">
        <v>80</v>
      </c>
      <c r="FX134" s="125" t="s">
        <v>78</v>
      </c>
      <c r="FY134" s="56" t="s">
        <v>79</v>
      </c>
      <c r="FZ134" s="126" t="s">
        <v>80</v>
      </c>
      <c r="GA134" s="125" t="s">
        <v>78</v>
      </c>
      <c r="GB134" s="56" t="s">
        <v>79</v>
      </c>
      <c r="GC134" s="126" t="s">
        <v>80</v>
      </c>
      <c r="GD134" s="125" t="s">
        <v>78</v>
      </c>
      <c r="GE134" s="56" t="s">
        <v>79</v>
      </c>
      <c r="GF134" s="126" t="s">
        <v>80</v>
      </c>
      <c r="GG134" s="125" t="s">
        <v>78</v>
      </c>
      <c r="GH134" s="56" t="s">
        <v>79</v>
      </c>
      <c r="GI134" s="126" t="s">
        <v>80</v>
      </c>
      <c r="GJ134" s="125" t="s">
        <v>78</v>
      </c>
      <c r="GK134" s="56" t="s">
        <v>79</v>
      </c>
      <c r="GL134" s="126" t="s">
        <v>80</v>
      </c>
      <c r="GM134" s="125" t="s">
        <v>78</v>
      </c>
      <c r="GN134" s="56" t="s">
        <v>79</v>
      </c>
      <c r="GO134" s="126" t="s">
        <v>80</v>
      </c>
      <c r="GP134" s="125" t="s">
        <v>78</v>
      </c>
      <c r="GQ134" s="56" t="s">
        <v>79</v>
      </c>
      <c r="GR134" s="126" t="s">
        <v>80</v>
      </c>
      <c r="GS134" s="26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27" t="s">
        <v>81</v>
      </c>
      <c r="FV135" s="55" t="s">
        <v>82</v>
      </c>
      <c r="FW135" s="128" t="s">
        <v>83</v>
      </c>
      <c r="FX135" s="127" t="s">
        <v>81</v>
      </c>
      <c r="FY135" s="55" t="s">
        <v>82</v>
      </c>
      <c r="FZ135" s="128" t="s">
        <v>83</v>
      </c>
      <c r="GA135" s="127" t="s">
        <v>81</v>
      </c>
      <c r="GB135" s="55" t="s">
        <v>82</v>
      </c>
      <c r="GC135" s="128" t="s">
        <v>83</v>
      </c>
      <c r="GD135" s="127" t="s">
        <v>81</v>
      </c>
      <c r="GE135" s="55" t="s">
        <v>82</v>
      </c>
      <c r="GF135" s="128" t="s">
        <v>83</v>
      </c>
      <c r="GG135" s="127" t="s">
        <v>81</v>
      </c>
      <c r="GH135" s="55" t="s">
        <v>82</v>
      </c>
      <c r="GI135" s="128" t="s">
        <v>83</v>
      </c>
      <c r="GJ135" s="127" t="s">
        <v>81</v>
      </c>
      <c r="GK135" s="55" t="s">
        <v>82</v>
      </c>
      <c r="GL135" s="128" t="s">
        <v>83</v>
      </c>
      <c r="GM135" s="127" t="s">
        <v>81</v>
      </c>
      <c r="GN135" s="55" t="s">
        <v>82</v>
      </c>
      <c r="GO135" s="128" t="s">
        <v>83</v>
      </c>
      <c r="GP135" s="127" t="s">
        <v>81</v>
      </c>
      <c r="GQ135" s="55" t="s">
        <v>82</v>
      </c>
      <c r="GR135" s="128" t="s">
        <v>83</v>
      </c>
      <c r="GS135" s="104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37">
        <v>8.2699999999999996E-2</v>
      </c>
      <c r="FV136" s="35">
        <v>7.9299999999999995E-2</v>
      </c>
      <c r="FW136" s="89">
        <v>7.6799999999999993E-2</v>
      </c>
      <c r="FX136" s="137">
        <v>6.4100000000000004E-2</v>
      </c>
      <c r="FY136" s="35">
        <v>7.51E-2</v>
      </c>
      <c r="FZ136" s="89">
        <v>8.5599999999999996E-2</v>
      </c>
      <c r="GA136" s="137">
        <v>0.1113</v>
      </c>
      <c r="GB136" s="35">
        <v>0.11</v>
      </c>
      <c r="GC136" s="89">
        <v>9.5200000000000007E-2</v>
      </c>
      <c r="GD136" s="137">
        <v>0.1072</v>
      </c>
      <c r="GE136" s="35">
        <v>9.8299999999999998E-2</v>
      </c>
      <c r="GF136" s="89">
        <v>9.6000000000000002E-2</v>
      </c>
      <c r="GG136" s="137">
        <v>0.109</v>
      </c>
      <c r="GH136" s="35">
        <v>0.1052</v>
      </c>
      <c r="GI136" s="89">
        <v>0.1242</v>
      </c>
      <c r="GJ136" s="137">
        <v>0.1172</v>
      </c>
      <c r="GK136" s="35">
        <v>0.11940000000000001</v>
      </c>
      <c r="GL136" s="89">
        <v>0.1293</v>
      </c>
      <c r="GM136" s="130">
        <v>5.0500000000000003E-2</v>
      </c>
      <c r="GN136" s="48">
        <v>5.8299999999999998E-2</v>
      </c>
      <c r="GO136" s="85">
        <v>5.7200000000000001E-2</v>
      </c>
      <c r="GP136" s="130">
        <v>7.2300000000000003E-2</v>
      </c>
      <c r="GQ136" s="48">
        <v>7.5800000000000006E-2</v>
      </c>
      <c r="GR136" s="85">
        <v>6.6400000000000001E-2</v>
      </c>
      <c r="GS136" s="105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31">
        <v>2.52E-2</v>
      </c>
      <c r="HD136" s="22">
        <v>3.3399999999999999E-2</v>
      </c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54" t="s">
        <v>62</v>
      </c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34">
        <v>2.4E-2</v>
      </c>
      <c r="FV137" s="22">
        <v>2.4500000000000001E-2</v>
      </c>
      <c r="FW137" s="87">
        <v>2.23E-2</v>
      </c>
      <c r="FX137" s="131">
        <v>2.3900000000000001E-2</v>
      </c>
      <c r="FY137" s="16">
        <v>2.6700000000000002E-2</v>
      </c>
      <c r="FZ137" s="136">
        <v>4.07E-2</v>
      </c>
      <c r="GA137" s="131">
        <v>3.2199999999999999E-2</v>
      </c>
      <c r="GB137" s="31">
        <v>3.6900000000000002E-2</v>
      </c>
      <c r="GC137" s="86">
        <v>4.6199999999999998E-2</v>
      </c>
      <c r="GD137" s="132">
        <v>3.5499999999999997E-2</v>
      </c>
      <c r="GE137" s="48">
        <v>5.79E-2</v>
      </c>
      <c r="GF137" s="85">
        <v>8.2799999999999999E-2</v>
      </c>
      <c r="GG137" s="130">
        <v>8.4199999999999997E-2</v>
      </c>
      <c r="GH137" s="48">
        <v>6.6199999999999995E-2</v>
      </c>
      <c r="GI137" s="85">
        <v>6.3899999999999998E-2</v>
      </c>
      <c r="GJ137" s="130">
        <v>5.1900000000000002E-2</v>
      </c>
      <c r="GK137" s="31">
        <v>3.1399999999999997E-2</v>
      </c>
      <c r="GL137" s="91">
        <v>4.9299999999999997E-2</v>
      </c>
      <c r="GM137" s="135">
        <v>3.8899999999999997E-2</v>
      </c>
      <c r="GN137" s="92">
        <v>4.1599999999999998E-2</v>
      </c>
      <c r="GO137" s="86">
        <v>3.6400000000000002E-2</v>
      </c>
      <c r="GP137" s="137">
        <v>4.8800000000000003E-2</v>
      </c>
      <c r="GQ137" s="35">
        <v>3.85E-2</v>
      </c>
      <c r="GR137" s="86">
        <v>5.0099999999999999E-2</v>
      </c>
      <c r="GS137" s="110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22">
        <v>1.83E-2</v>
      </c>
      <c r="HD137" s="31">
        <v>1.5900000000000001E-2</v>
      </c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35">
        <v>1.8800000000000001E-2</v>
      </c>
      <c r="FV138" s="16">
        <v>1.54E-2</v>
      </c>
      <c r="FW138" s="136">
        <v>1.77E-2</v>
      </c>
      <c r="FX138" s="134">
        <v>2.3699999999999999E-2</v>
      </c>
      <c r="FY138" s="31">
        <v>1.7299999999999999E-2</v>
      </c>
      <c r="FZ138" s="86">
        <v>2.7E-2</v>
      </c>
      <c r="GA138" s="135">
        <v>3.1800000000000002E-2</v>
      </c>
      <c r="GB138" s="16">
        <v>2.9399999999999999E-2</v>
      </c>
      <c r="GC138" s="136">
        <v>3.1E-2</v>
      </c>
      <c r="GD138" s="131">
        <v>3.2300000000000002E-2</v>
      </c>
      <c r="GE138" s="92">
        <v>3.2500000000000001E-2</v>
      </c>
      <c r="GF138" s="86">
        <v>3.4599999999999999E-2</v>
      </c>
      <c r="GG138" s="132">
        <v>2.3800000000000002E-2</v>
      </c>
      <c r="GH138" s="92">
        <v>3.0599999999999999E-2</v>
      </c>
      <c r="GI138" s="86">
        <v>2.86E-2</v>
      </c>
      <c r="GJ138" s="135">
        <v>2.7799999999999998E-2</v>
      </c>
      <c r="GK138" s="48">
        <v>2.8299999999999999E-2</v>
      </c>
      <c r="GL138" s="85">
        <v>2.2800000000000001E-2</v>
      </c>
      <c r="GM138" s="137">
        <v>3.2599999999999997E-2</v>
      </c>
      <c r="GN138" s="35">
        <v>2.63E-2</v>
      </c>
      <c r="GO138" s="89">
        <v>2.6200000000000001E-2</v>
      </c>
      <c r="GP138" s="135">
        <v>0.03</v>
      </c>
      <c r="GQ138" s="92">
        <v>3.2800000000000003E-2</v>
      </c>
      <c r="GR138" s="88">
        <v>4.19E-2</v>
      </c>
      <c r="GS138" s="111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35">
        <v>1.5699999999999999E-2</v>
      </c>
      <c r="HD138" s="35">
        <v>8.9999999999999993E-3</v>
      </c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31">
        <v>1.38E-2</v>
      </c>
      <c r="FV139" s="31">
        <v>1.11E-2</v>
      </c>
      <c r="FW139" s="91">
        <v>5.7999999999999996E-3</v>
      </c>
      <c r="FX139" s="133">
        <v>9.4999999999999998E-3</v>
      </c>
      <c r="FY139" s="7">
        <v>9.4999999999999998E-3</v>
      </c>
      <c r="FZ139" s="91">
        <v>1.4500000000000001E-2</v>
      </c>
      <c r="GA139" s="132">
        <v>2.18E-2</v>
      </c>
      <c r="GB139" s="48">
        <v>2.64E-2</v>
      </c>
      <c r="GC139" s="91">
        <v>2.69E-2</v>
      </c>
      <c r="GD139" s="135">
        <v>1.83E-2</v>
      </c>
      <c r="GE139" s="31">
        <v>1.32E-2</v>
      </c>
      <c r="GF139" s="88">
        <v>2.9999999999999997E-4</v>
      </c>
      <c r="GG139" s="133">
        <v>2.8999999999999998E-3</v>
      </c>
      <c r="GH139" s="31">
        <v>1.2500000000000001E-2</v>
      </c>
      <c r="GI139" s="91">
        <v>1.6299999999999999E-2</v>
      </c>
      <c r="GJ139" s="132">
        <v>2.5700000000000001E-2</v>
      </c>
      <c r="GK139" s="92">
        <v>2.3400000000000001E-2</v>
      </c>
      <c r="GL139" s="86">
        <v>1.6500000000000001E-2</v>
      </c>
      <c r="GM139" s="132">
        <v>2.7400000000000001E-2</v>
      </c>
      <c r="GN139" s="31">
        <v>2.2100000000000002E-2</v>
      </c>
      <c r="GO139" s="88">
        <v>2.12E-2</v>
      </c>
      <c r="GP139" s="132">
        <v>2.1700000000000001E-2</v>
      </c>
      <c r="GQ139" s="7">
        <v>2.8400000000000002E-2</v>
      </c>
      <c r="GR139" s="91">
        <v>3.2399999999999998E-2</v>
      </c>
      <c r="GS139" s="108">
        <v>3.5400000000000001E-2</v>
      </c>
      <c r="GT139" s="92">
        <v>3.5700000000000003E-2</v>
      </c>
      <c r="GU139" s="92">
        <v>4.0800000000000003E-2</v>
      </c>
      <c r="GV139" s="54"/>
      <c r="GW139" s="54"/>
      <c r="GX139" s="54"/>
      <c r="GY139" s="54"/>
      <c r="GZ139" s="54"/>
      <c r="HA139" s="54"/>
      <c r="HC139" s="16">
        <v>4.8999999999999998E-3</v>
      </c>
      <c r="HD139" s="16">
        <v>1.1999999999999999E-3</v>
      </c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33">
        <v>5.0000000000000001E-4</v>
      </c>
      <c r="FV140" s="7">
        <v>-8.0000000000000004E-4</v>
      </c>
      <c r="FW140" s="88">
        <v>3.3E-3</v>
      </c>
      <c r="FX140" s="135">
        <v>4.4999999999999997E-3</v>
      </c>
      <c r="FY140" s="92">
        <v>1E-3</v>
      </c>
      <c r="FZ140" s="85">
        <v>8.8000000000000005E-3</v>
      </c>
      <c r="GA140" s="130">
        <v>8.0999999999999996E-3</v>
      </c>
      <c r="GB140" s="92">
        <v>0.02</v>
      </c>
      <c r="GC140" s="85">
        <v>1.8200000000000001E-2</v>
      </c>
      <c r="GD140" s="130">
        <v>1.3299999999999999E-2</v>
      </c>
      <c r="GE140" s="7">
        <v>7.7000000000000002E-3</v>
      </c>
      <c r="GF140" s="91">
        <v>-7.3000000000000001E-3</v>
      </c>
      <c r="GG140" s="135">
        <v>-2.8999999999999998E-3</v>
      </c>
      <c r="GH140" s="7">
        <v>1.5E-3</v>
      </c>
      <c r="GI140" s="88">
        <v>-1.2500000000000001E-2</v>
      </c>
      <c r="GJ140" s="133">
        <v>-1.1599999999999999E-2</v>
      </c>
      <c r="GK140" s="22">
        <v>-3.8999999999999998E-3</v>
      </c>
      <c r="GL140" s="88">
        <v>-5.3E-3</v>
      </c>
      <c r="GM140" s="133">
        <v>1.67E-2</v>
      </c>
      <c r="GN140" s="22">
        <v>1.4500000000000001E-2</v>
      </c>
      <c r="GO140" s="91">
        <v>2.0199999999999999E-2</v>
      </c>
      <c r="GP140" s="133">
        <v>8.0000000000000002E-3</v>
      </c>
      <c r="GQ140" s="31">
        <v>2.7900000000000001E-2</v>
      </c>
      <c r="GR140" s="89">
        <v>2.2700000000000001E-2</v>
      </c>
      <c r="GS140" s="107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41">
        <v>-9.9000000000000008E-3</v>
      </c>
      <c r="HD140" s="7">
        <v>-0.01</v>
      </c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30">
        <v>-1.11E-2</v>
      </c>
      <c r="FV141" s="48">
        <v>-1.3899999999999999E-2</v>
      </c>
      <c r="FW141" s="86">
        <v>-5.4999999999999997E-3</v>
      </c>
      <c r="FX141" s="132">
        <v>-1.1000000000000001E-3</v>
      </c>
      <c r="FY141" s="22">
        <v>2.0000000000000001E-4</v>
      </c>
      <c r="FZ141" s="88">
        <v>-1.8100000000000002E-2</v>
      </c>
      <c r="GA141" s="133">
        <v>-3.3599999999999998E-2</v>
      </c>
      <c r="GB141" s="7">
        <v>-1.2E-2</v>
      </c>
      <c r="GC141" s="88">
        <v>-1.1000000000000001E-3</v>
      </c>
      <c r="GD141" s="133">
        <v>-5.1999999999999998E-3</v>
      </c>
      <c r="GE141" s="16">
        <v>-1.29E-2</v>
      </c>
      <c r="GF141" s="87">
        <v>-1.11E-2</v>
      </c>
      <c r="GG141" s="131">
        <v>-1.46E-2</v>
      </c>
      <c r="GH141" s="16">
        <v>-1.0200000000000001E-2</v>
      </c>
      <c r="GI141" s="136">
        <v>-2.1000000000000001E-2</v>
      </c>
      <c r="GJ141" s="131">
        <v>-1.9699999999999999E-2</v>
      </c>
      <c r="GK141" s="7">
        <v>-1.24E-2</v>
      </c>
      <c r="GL141" s="87">
        <v>-1.4E-2</v>
      </c>
      <c r="GM141" s="134">
        <v>-1E-4</v>
      </c>
      <c r="GN141" s="7">
        <v>1.0500000000000001E-2</v>
      </c>
      <c r="GO141" s="87">
        <v>1.4800000000000001E-2</v>
      </c>
      <c r="GP141" s="134">
        <v>6.1000000000000004E-3</v>
      </c>
      <c r="GQ141" s="22">
        <v>-1.9300000000000001E-2</v>
      </c>
      <c r="GR141" s="136">
        <v>-2.3099999999999999E-2</v>
      </c>
      <c r="GS141" s="109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7">
        <v>-1.0200000000000001E-2</v>
      </c>
      <c r="HD141" s="92">
        <v>-1.1900000000000001E-2</v>
      </c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32">
        <v>-1.8599999999999998E-2</v>
      </c>
      <c r="FV142" s="92">
        <v>-1.7100000000000001E-2</v>
      </c>
      <c r="FW142" s="85">
        <v>-1.7899999999999999E-2</v>
      </c>
      <c r="FX142" s="130">
        <v>-2.3800000000000002E-2</v>
      </c>
      <c r="FY142" s="48">
        <v>-2.4E-2</v>
      </c>
      <c r="FZ142" s="87">
        <v>-4.2999999999999997E-2</v>
      </c>
      <c r="GA142" s="134">
        <v>-4.2599999999999999E-2</v>
      </c>
      <c r="GB142" s="22">
        <v>-8.2600000000000007E-2</v>
      </c>
      <c r="GC142" s="87">
        <v>-7.6200000000000004E-2</v>
      </c>
      <c r="GD142" s="134">
        <v>-5.5E-2</v>
      </c>
      <c r="GE142" s="22">
        <v>-4.65E-2</v>
      </c>
      <c r="GF142" s="136">
        <v>-1.9400000000000001E-2</v>
      </c>
      <c r="GG142" s="134">
        <v>-3.1600000000000003E-2</v>
      </c>
      <c r="GH142" s="22">
        <v>-2.8400000000000002E-2</v>
      </c>
      <c r="GI142" s="87">
        <v>-2.7900000000000001E-2</v>
      </c>
      <c r="GJ142" s="134">
        <v>-2.6499999999999999E-2</v>
      </c>
      <c r="GK142" s="16">
        <v>-1.9E-2</v>
      </c>
      <c r="GL142" s="136">
        <v>-4.48E-2</v>
      </c>
      <c r="GM142" s="131">
        <v>-2.41E-2</v>
      </c>
      <c r="GN142" s="16">
        <v>-1.7399999999999999E-2</v>
      </c>
      <c r="GO142" s="136">
        <v>-3.1600000000000003E-2</v>
      </c>
      <c r="GP142" s="131">
        <v>-3.2300000000000002E-2</v>
      </c>
      <c r="GQ142" s="16">
        <v>-3.4799999999999998E-2</v>
      </c>
      <c r="GR142" s="87">
        <v>-4.8599999999999997E-2</v>
      </c>
      <c r="GS142" s="112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92">
        <v>-1.34E-2</v>
      </c>
      <c r="HD142" s="41">
        <v>-1.7299999999999999E-2</v>
      </c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29">
        <v>-0.1101</v>
      </c>
      <c r="FV143" s="41">
        <v>-9.8500000000000004E-2</v>
      </c>
      <c r="FW143" s="90">
        <v>-0.10249999999999999</v>
      </c>
      <c r="FX143" s="129">
        <v>-0.1008</v>
      </c>
      <c r="FY143" s="41">
        <v>-0.10580000000000001</v>
      </c>
      <c r="FZ143" s="90">
        <v>-0.11550000000000001</v>
      </c>
      <c r="GA143" s="129">
        <v>-0.129</v>
      </c>
      <c r="GB143" s="41">
        <v>-0.12809999999999999</v>
      </c>
      <c r="GC143" s="90">
        <v>-0.14019999999999999</v>
      </c>
      <c r="GD143" s="129">
        <v>-0.1464</v>
      </c>
      <c r="GE143" s="41">
        <v>-0.1502</v>
      </c>
      <c r="GF143" s="90">
        <v>-0.1759</v>
      </c>
      <c r="GG143" s="129">
        <v>-0.17080000000000001</v>
      </c>
      <c r="GH143" s="41">
        <v>-0.1774</v>
      </c>
      <c r="GI143" s="90">
        <v>-0.1716</v>
      </c>
      <c r="GJ143" s="129">
        <v>-0.1648</v>
      </c>
      <c r="GK143" s="41">
        <v>-0.16719999999999999</v>
      </c>
      <c r="GL143" s="90">
        <v>-0.15379999999999999</v>
      </c>
      <c r="GM143" s="129">
        <v>-0.1419</v>
      </c>
      <c r="GN143" s="41">
        <v>-0.15590000000000001</v>
      </c>
      <c r="GO143" s="90">
        <v>-0.1444</v>
      </c>
      <c r="GP143" s="129">
        <v>-0.15459999999999999</v>
      </c>
      <c r="GQ143" s="41">
        <v>-0.14929999999999999</v>
      </c>
      <c r="GR143" s="90">
        <v>-0.14180000000000001</v>
      </c>
      <c r="GS143" s="106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48">
        <v>-3.0599999999999999E-2</v>
      </c>
      <c r="HD143" s="48">
        <v>-2.0299999999999999E-2</v>
      </c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11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6">
        <v>1.89E-2</v>
      </c>
      <c r="FM145" s="453">
        <v>1.0200000000000001E-2</v>
      </c>
      <c r="FN145" s="455">
        <v>1.14E-2</v>
      </c>
      <c r="FO145" s="460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411">
        <v>6.7000000000000002E-3</v>
      </c>
      <c r="FV145" s="457">
        <v>1.1599999999999999E-2</v>
      </c>
      <c r="FW145" s="465">
        <v>1.1599999999999999E-2</v>
      </c>
      <c r="FX145" s="456">
        <v>6.1999999999999998E-3</v>
      </c>
      <c r="FY145" s="459">
        <v>1.2800000000000001E-2</v>
      </c>
      <c r="FZ145" s="449">
        <v>3.2800000000000003E-2</v>
      </c>
      <c r="GA145" s="460">
        <v>2.5700000000000001E-2</v>
      </c>
      <c r="GB145" s="453">
        <v>2.1600000000000001E-2</v>
      </c>
      <c r="GC145" s="465">
        <v>2.6200000000000001E-2</v>
      </c>
      <c r="GD145" s="411">
        <v>2.12E-2</v>
      </c>
      <c r="GE145" s="450">
        <v>4.4600000000000001E-2</v>
      </c>
      <c r="GF145" s="451">
        <v>3.5400000000000001E-2</v>
      </c>
      <c r="GG145" s="460">
        <v>1.2999999999999999E-2</v>
      </c>
      <c r="GH145" s="459">
        <v>1.54E-2</v>
      </c>
      <c r="GI145" s="462">
        <v>1.9E-2</v>
      </c>
      <c r="GJ145" s="454">
        <v>1.15E-2</v>
      </c>
      <c r="GK145" s="370">
        <v>2.2599999999999999E-2</v>
      </c>
      <c r="GL145" s="455">
        <v>1.7899999999999999E-2</v>
      </c>
      <c r="GM145" s="464">
        <v>2.7699999999999999E-2</v>
      </c>
      <c r="GN145" s="370">
        <v>1.46E-2</v>
      </c>
      <c r="GO145" s="448">
        <v>1.15E-2</v>
      </c>
      <c r="GP145" s="460">
        <v>2.2599999999999999E-2</v>
      </c>
      <c r="GQ145" s="453">
        <v>2.0400000000000001E-2</v>
      </c>
      <c r="GR145" s="465">
        <v>1.7299999999999999E-2</v>
      </c>
      <c r="GS145" s="470">
        <v>1.72E-2</v>
      </c>
      <c r="GT145" s="370">
        <v>1.03E-2</v>
      </c>
      <c r="GU145" s="448">
        <v>3.9E-2</v>
      </c>
      <c r="HC145" s="459">
        <v>2.52E-2</v>
      </c>
      <c r="HD145" s="370">
        <v>1.5100000000000001E-2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6">
        <v>-1.3599999999999999E-2</v>
      </c>
      <c r="FP146" s="457">
        <v>-1.04E-2</v>
      </c>
      <c r="FQ146" s="448">
        <v>-1.9199999999999998E-2</v>
      </c>
      <c r="FR146" s="464">
        <v>-1.9E-2</v>
      </c>
      <c r="FS146" s="459">
        <v>-1.06E-2</v>
      </c>
      <c r="FT146" s="462">
        <v>-8.8999999999999999E-3</v>
      </c>
      <c r="FU146" s="454">
        <v>-8.3000000000000001E-3</v>
      </c>
      <c r="FV146" s="459">
        <v>-7.7000000000000002E-3</v>
      </c>
      <c r="FW146" s="455">
        <v>-5.3E-3</v>
      </c>
      <c r="FX146" s="460">
        <v>-1.2699999999999999E-2</v>
      </c>
      <c r="FY146" s="370">
        <v>-2.35E-2</v>
      </c>
      <c r="FZ146" s="451">
        <v>-4.3200000000000002E-2</v>
      </c>
      <c r="GA146" s="456">
        <v>-1.55E-2</v>
      </c>
      <c r="GB146" s="370">
        <v>-0.04</v>
      </c>
      <c r="GC146" s="462">
        <v>-1.4800000000000001E-2</v>
      </c>
      <c r="GD146" s="467">
        <v>-1.0699999999999999E-2</v>
      </c>
      <c r="GE146" s="461">
        <v>-4.5199999999999997E-2</v>
      </c>
      <c r="GF146" s="448">
        <v>-2.5700000000000001E-2</v>
      </c>
      <c r="GG146" s="411">
        <v>-2.0500000000000001E-2</v>
      </c>
      <c r="GH146" s="450">
        <v>-1.7999999999999999E-2</v>
      </c>
      <c r="GI146" s="452">
        <v>-1.4E-2</v>
      </c>
      <c r="GJ146" s="464">
        <v>-1.2E-2</v>
      </c>
      <c r="GK146" s="450">
        <v>-2.3599999999999999E-2</v>
      </c>
      <c r="GL146" s="469">
        <v>-2.58E-2</v>
      </c>
      <c r="GM146" s="460">
        <v>-9.6699999999999994E-2</v>
      </c>
      <c r="GN146" s="459">
        <v>-1.6799999999999999E-2</v>
      </c>
      <c r="GO146" s="469">
        <v>-1.4200000000000001E-2</v>
      </c>
      <c r="GP146" s="467">
        <v>-1.47E-2</v>
      </c>
      <c r="GQ146" s="370">
        <v>-2.5399999999999999E-2</v>
      </c>
      <c r="GR146" s="451">
        <v>-2.93E-2</v>
      </c>
      <c r="GS146" s="372">
        <v>-1.47E-2</v>
      </c>
      <c r="GT146" s="450">
        <v>-9.9000000000000008E-3</v>
      </c>
      <c r="GU146" s="451">
        <v>-4.82E-2</v>
      </c>
      <c r="HC146" s="450">
        <v>-3.0599999999999999E-2</v>
      </c>
      <c r="HD146" s="459">
        <v>-9.2999999999999992E-3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3">
        <v>1.78E-2</v>
      </c>
      <c r="FU147" s="138"/>
      <c r="FV147" s="139"/>
      <c r="FW147" s="373">
        <v>1.2800000000000001E-2</v>
      </c>
      <c r="FX147" s="138"/>
      <c r="FY147" s="139"/>
      <c r="FZ147" s="373">
        <v>3.2500000000000001E-2</v>
      </c>
      <c r="GA147" s="138"/>
      <c r="GB147" s="139"/>
      <c r="GC147" s="373">
        <v>1.9199999999999998E-2</v>
      </c>
      <c r="GD147" s="138"/>
      <c r="GE147" s="139"/>
      <c r="GF147" s="371">
        <v>6.5100000000000005E-2</v>
      </c>
      <c r="GG147" s="138"/>
      <c r="GH147" s="139"/>
      <c r="GI147" s="446">
        <v>2.8199999999999999E-2</v>
      </c>
      <c r="GJ147" s="138"/>
      <c r="GK147" s="139"/>
      <c r="GL147" s="463">
        <v>3.3000000000000002E-2</v>
      </c>
      <c r="GM147" s="138"/>
      <c r="GN147" s="139"/>
      <c r="GO147" s="468">
        <v>3.44E-2</v>
      </c>
      <c r="GP147" s="138"/>
      <c r="GQ147" s="139"/>
      <c r="GR147" s="447">
        <v>2.07E-2</v>
      </c>
      <c r="GU147" s="458">
        <v>4.07E-2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8">
        <v>-2.3199999999999998E-2</v>
      </c>
      <c r="FR148" s="138" t="s">
        <v>62</v>
      </c>
      <c r="FS148" s="139" t="s">
        <v>62</v>
      </c>
      <c r="FT148" s="371">
        <v>-2.58E-2</v>
      </c>
      <c r="FU148" s="138" t="s">
        <v>62</v>
      </c>
      <c r="FV148" s="139" t="s">
        <v>62</v>
      </c>
      <c r="FW148" s="463">
        <v>-2.1299999999999999E-2</v>
      </c>
      <c r="FX148" s="138" t="s">
        <v>62</v>
      </c>
      <c r="FY148" s="139" t="s">
        <v>62</v>
      </c>
      <c r="FZ148" s="371">
        <v>-6.5299999999999997E-2</v>
      </c>
      <c r="GA148" s="138" t="s">
        <v>62</v>
      </c>
      <c r="GB148" s="139" t="s">
        <v>62</v>
      </c>
      <c r="GC148" s="371">
        <v>-3.32E-2</v>
      </c>
      <c r="GD148" s="138" t="s">
        <v>62</v>
      </c>
      <c r="GE148" s="139" t="s">
        <v>62</v>
      </c>
      <c r="GF148" s="466">
        <v>-5.04E-2</v>
      </c>
      <c r="GG148" s="138" t="s">
        <v>62</v>
      </c>
      <c r="GH148" s="139" t="s">
        <v>62</v>
      </c>
      <c r="GI148" s="468">
        <v>-1.89E-2</v>
      </c>
      <c r="GJ148" s="138" t="s">
        <v>62</v>
      </c>
      <c r="GK148" s="139" t="s">
        <v>62</v>
      </c>
      <c r="GL148" s="468">
        <v>-4.1099999999999998E-2</v>
      </c>
      <c r="GM148" s="138" t="s">
        <v>62</v>
      </c>
      <c r="GN148" s="139" t="s">
        <v>62</v>
      </c>
      <c r="GO148" s="446">
        <v>-0.1031</v>
      </c>
      <c r="GP148" s="138" t="s">
        <v>62</v>
      </c>
      <c r="GQ148" s="139" t="s">
        <v>62</v>
      </c>
      <c r="GR148" s="371">
        <v>-6.3399999999999998E-2</v>
      </c>
      <c r="GS148" t="s">
        <v>62</v>
      </c>
      <c r="GT148" t="s">
        <v>62</v>
      </c>
      <c r="GU148" s="468">
        <v>-2.5100000000000001E-2</v>
      </c>
      <c r="GV148" t="s">
        <v>62</v>
      </c>
      <c r="HC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61">
        <v>0.91449999999999998</v>
      </c>
      <c r="FV149" s="257">
        <v>0.91290000000000004</v>
      </c>
      <c r="FW149" s="262">
        <v>0.9133</v>
      </c>
      <c r="FX149" s="261">
        <v>0.91159999999999997</v>
      </c>
      <c r="FY149" s="257">
        <v>0.9133</v>
      </c>
      <c r="FZ149" s="262">
        <v>0.91559999999999997</v>
      </c>
      <c r="GA149" s="261">
        <v>0.92020000000000002</v>
      </c>
      <c r="GB149" s="257">
        <v>0.92010000000000003</v>
      </c>
      <c r="GC149" s="262">
        <v>0.91910000000000003</v>
      </c>
      <c r="GD149" s="261">
        <v>0.92090000000000005</v>
      </c>
      <c r="GE149" s="257">
        <v>0.92090000000000005</v>
      </c>
      <c r="GF149" s="262">
        <v>0.92359999999999998</v>
      </c>
      <c r="GG149" s="268">
        <v>0.92430000000000001</v>
      </c>
      <c r="GH149" s="218">
        <v>0.92449999999999999</v>
      </c>
      <c r="GI149" s="258">
        <v>0.92579999999999996</v>
      </c>
      <c r="GJ149" s="261">
        <v>0.92410000000000003</v>
      </c>
      <c r="GK149" s="257">
        <v>0.92500000000000004</v>
      </c>
      <c r="GL149" s="262">
        <v>0.92410000000000003</v>
      </c>
      <c r="GM149" s="261">
        <v>82.49</v>
      </c>
      <c r="GN149" s="257">
        <v>82.34</v>
      </c>
      <c r="GO149" s="262">
        <v>82.4</v>
      </c>
      <c r="GP149" s="261">
        <v>82.12</v>
      </c>
      <c r="GQ149" s="257">
        <v>82.19</v>
      </c>
      <c r="GR149" s="262">
        <v>82.31</v>
      </c>
      <c r="GS149" s="257">
        <v>82.34</v>
      </c>
      <c r="GT149" s="257">
        <v>82.55</v>
      </c>
      <c r="GU149" s="257">
        <v>0.94730000000000003</v>
      </c>
      <c r="GV149" s="50"/>
      <c r="GW149" s="50"/>
      <c r="GX149" s="50"/>
      <c r="GY149" s="50"/>
      <c r="GZ149" s="50"/>
      <c r="HA149" s="50"/>
      <c r="HC149" s="257">
        <v>79.16</v>
      </c>
      <c r="HD149" s="257">
        <v>145.53</v>
      </c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200" t="s">
        <v>68</v>
      </c>
      <c r="FV150" s="168" t="s">
        <v>68</v>
      </c>
      <c r="FW150" s="186" t="s">
        <v>68</v>
      </c>
      <c r="FX150" s="200" t="s">
        <v>68</v>
      </c>
      <c r="FY150" s="168" t="s">
        <v>68</v>
      </c>
      <c r="FZ150" s="186" t="s">
        <v>68</v>
      </c>
      <c r="GA150" s="200" t="s">
        <v>68</v>
      </c>
      <c r="GB150" s="168" t="s">
        <v>68</v>
      </c>
      <c r="GC150" s="186" t="s">
        <v>68</v>
      </c>
      <c r="GD150" s="200" t="s">
        <v>68</v>
      </c>
      <c r="GE150" s="168" t="s">
        <v>68</v>
      </c>
      <c r="GF150" s="186" t="s">
        <v>68</v>
      </c>
      <c r="GG150" s="228" t="s">
        <v>68</v>
      </c>
      <c r="GH150" s="36" t="s">
        <v>68</v>
      </c>
      <c r="GI150" s="165" t="s">
        <v>68</v>
      </c>
      <c r="GJ150" s="200" t="s">
        <v>68</v>
      </c>
      <c r="GK150" s="168" t="s">
        <v>68</v>
      </c>
      <c r="GL150" s="186" t="s">
        <v>68</v>
      </c>
      <c r="GM150" s="152" t="s">
        <v>70</v>
      </c>
      <c r="GN150" s="114" t="s">
        <v>70</v>
      </c>
      <c r="GO150" s="174" t="s">
        <v>70</v>
      </c>
      <c r="GP150" s="152" t="s">
        <v>70</v>
      </c>
      <c r="GQ150" s="114" t="s">
        <v>70</v>
      </c>
      <c r="GR150" s="174" t="s">
        <v>70</v>
      </c>
      <c r="GS150" s="114" t="s">
        <v>70</v>
      </c>
      <c r="GT150" s="114" t="s">
        <v>70</v>
      </c>
      <c r="GU150" s="123" t="s">
        <v>65</v>
      </c>
      <c r="GV150" s="60"/>
      <c r="GW150" s="60"/>
      <c r="GX150" s="60"/>
      <c r="GY150" s="60"/>
      <c r="GZ150" s="60"/>
      <c r="HA150" s="60"/>
      <c r="HC150" s="123" t="s">
        <v>63</v>
      </c>
      <c r="HD150" s="188" t="s">
        <v>52</v>
      </c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53">SUM(BS136, -BS143)</f>
        <v>3.2199999999999999E-2</v>
      </c>
      <c r="BT151" s="120">
        <f t="shared" si="253"/>
        <v>4.6799999999999994E-2</v>
      </c>
      <c r="BU151" s="179">
        <f t="shared" si="253"/>
        <v>6.4299999999999996E-2</v>
      </c>
      <c r="BV151" s="146">
        <f t="shared" si="253"/>
        <v>8.9200000000000002E-2</v>
      </c>
      <c r="BW151" s="120">
        <f t="shared" si="253"/>
        <v>8.8700000000000001E-2</v>
      </c>
      <c r="BX151" s="179">
        <f t="shared" si="253"/>
        <v>8.77E-2</v>
      </c>
      <c r="BY151" s="224">
        <f t="shared" si="253"/>
        <v>8.2400000000000001E-2</v>
      </c>
      <c r="BZ151" s="15">
        <f t="shared" si="253"/>
        <v>9.1600000000000001E-2</v>
      </c>
      <c r="CA151" s="151">
        <f t="shared" si="253"/>
        <v>9.0400000000000008E-2</v>
      </c>
      <c r="CB151" s="146">
        <f t="shared" si="253"/>
        <v>0.15129999999999999</v>
      </c>
      <c r="CC151" s="120">
        <f t="shared" si="253"/>
        <v>0.15250000000000002</v>
      </c>
      <c r="CD151" s="179">
        <f t="shared" si="253"/>
        <v>0.184</v>
      </c>
      <c r="CE151" s="146">
        <f t="shared" si="253"/>
        <v>0.1986</v>
      </c>
      <c r="CF151" s="120">
        <f t="shared" si="253"/>
        <v>0.18729999999999999</v>
      </c>
      <c r="CG151" s="179">
        <f t="shared" si="253"/>
        <v>0.19839999999999999</v>
      </c>
      <c r="CH151" s="146">
        <f t="shared" si="253"/>
        <v>0.20330000000000001</v>
      </c>
      <c r="CI151" s="120">
        <f t="shared" si="253"/>
        <v>0.2079</v>
      </c>
      <c r="CJ151" s="179">
        <f t="shared" si="253"/>
        <v>0.20080000000000001</v>
      </c>
      <c r="CK151" s="146">
        <f t="shared" si="253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54">SUM(CN136, -CN143)</f>
        <v>0.214</v>
      </c>
      <c r="CO151" s="120">
        <f t="shared" si="254"/>
        <v>0.21229999999999999</v>
      </c>
      <c r="CP151" s="179">
        <f t="shared" si="254"/>
        <v>0.2079</v>
      </c>
      <c r="CQ151" s="146">
        <f t="shared" si="254"/>
        <v>0.1575</v>
      </c>
      <c r="CR151" s="120">
        <f t="shared" si="254"/>
        <v>0.1694</v>
      </c>
      <c r="CS151" s="179">
        <f t="shared" si="254"/>
        <v>0.1953</v>
      </c>
      <c r="CT151" s="144">
        <f t="shared" si="254"/>
        <v>0.17520000000000002</v>
      </c>
      <c r="CU151" s="120">
        <f t="shared" si="254"/>
        <v>0.1759</v>
      </c>
      <c r="CV151" s="179">
        <f t="shared" si="254"/>
        <v>0.1782</v>
      </c>
      <c r="CW151" s="146">
        <f t="shared" si="254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55">SUM(CZ136, -CZ143)</f>
        <v>0.14529999999999998</v>
      </c>
      <c r="DA151" s="116">
        <f t="shared" si="255"/>
        <v>0.14479999999999998</v>
      </c>
      <c r="DB151" s="179">
        <f t="shared" si="255"/>
        <v>0.14679999999999999</v>
      </c>
      <c r="DC151" s="146">
        <f t="shared" si="255"/>
        <v>0.1696</v>
      </c>
      <c r="DD151" s="120">
        <f t="shared" si="255"/>
        <v>0.17349999999999999</v>
      </c>
      <c r="DE151" s="176">
        <f t="shared" si="255"/>
        <v>0.1449</v>
      </c>
      <c r="DF151" s="144">
        <f t="shared" si="255"/>
        <v>0.16470000000000001</v>
      </c>
      <c r="DG151" s="116">
        <f t="shared" si="255"/>
        <v>0.15709999999999999</v>
      </c>
      <c r="DH151" s="176">
        <f t="shared" si="255"/>
        <v>0.16420000000000001</v>
      </c>
      <c r="DI151" s="146">
        <f t="shared" si="255"/>
        <v>0.16120000000000001</v>
      </c>
      <c r="DJ151" s="116">
        <f t="shared" si="255"/>
        <v>0.17860000000000001</v>
      </c>
      <c r="DK151" s="179">
        <f t="shared" si="255"/>
        <v>0.19020000000000001</v>
      </c>
      <c r="DL151" s="120">
        <f t="shared" si="255"/>
        <v>0.1643</v>
      </c>
      <c r="DM151" s="116">
        <f t="shared" si="255"/>
        <v>0.1678</v>
      </c>
      <c r="DN151" s="335">
        <f t="shared" si="255"/>
        <v>0.1502</v>
      </c>
      <c r="DO151" s="346">
        <f>SUM(DO136, -DO143,)</f>
        <v>0</v>
      </c>
      <c r="DP151" s="115">
        <f t="shared" ref="DP151:DZ151" si="256">SUM(DP136, -DP143)</f>
        <v>0.17080000000000001</v>
      </c>
      <c r="DQ151" s="175">
        <f t="shared" si="256"/>
        <v>0.19900000000000001</v>
      </c>
      <c r="DR151" s="153">
        <f t="shared" si="256"/>
        <v>0.2175</v>
      </c>
      <c r="DS151" s="115">
        <f t="shared" si="256"/>
        <v>0.25130000000000002</v>
      </c>
      <c r="DT151" s="175">
        <f t="shared" si="256"/>
        <v>0.25900000000000001</v>
      </c>
      <c r="DU151" s="153">
        <f t="shared" si="256"/>
        <v>0.25219999999999998</v>
      </c>
      <c r="DV151" s="115">
        <f t="shared" si="256"/>
        <v>0.30459999999999998</v>
      </c>
      <c r="DW151" s="175">
        <f t="shared" si="256"/>
        <v>0.32619999999999999</v>
      </c>
      <c r="DX151" s="115">
        <f t="shared" si="256"/>
        <v>0.29630000000000001</v>
      </c>
      <c r="DY151" s="115">
        <f t="shared" si="256"/>
        <v>0.30780000000000002</v>
      </c>
      <c r="DZ151" s="115">
        <f t="shared" si="25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57">SUM(EC136, -EC143)</f>
        <v>0</v>
      </c>
      <c r="ED151" s="6">
        <f t="shared" si="257"/>
        <v>0</v>
      </c>
      <c r="EE151" s="6">
        <f t="shared" si="257"/>
        <v>0</v>
      </c>
      <c r="EF151" s="6">
        <f t="shared" si="257"/>
        <v>0</v>
      </c>
      <c r="EG151" s="6">
        <f t="shared" si="257"/>
        <v>0</v>
      </c>
      <c r="EH151" s="6">
        <f t="shared" si="257"/>
        <v>0</v>
      </c>
      <c r="EI151" s="6">
        <f t="shared" si="257"/>
        <v>0</v>
      </c>
      <c r="EK151" s="146">
        <f t="shared" ref="EK151:EX151" si="258">SUM(EK136, -EK143)</f>
        <v>5.45E-2</v>
      </c>
      <c r="EL151" s="208">
        <f t="shared" si="258"/>
        <v>6.4100000000000004E-2</v>
      </c>
      <c r="EM151" s="179">
        <f t="shared" si="258"/>
        <v>7.7100000000000002E-2</v>
      </c>
      <c r="EN151" s="144">
        <f t="shared" si="258"/>
        <v>7.7899999999999997E-2</v>
      </c>
      <c r="EO151" s="120">
        <f t="shared" si="258"/>
        <v>8.8499999999999995E-2</v>
      </c>
      <c r="EP151" s="176">
        <f t="shared" si="258"/>
        <v>0.10680000000000001</v>
      </c>
      <c r="EQ151" s="146">
        <f t="shared" si="258"/>
        <v>0.1021</v>
      </c>
      <c r="ER151" s="120">
        <f t="shared" si="258"/>
        <v>0.10980000000000001</v>
      </c>
      <c r="ES151" s="179">
        <f t="shared" si="258"/>
        <v>0.114</v>
      </c>
      <c r="ET151" s="146">
        <f t="shared" si="258"/>
        <v>0.1217</v>
      </c>
      <c r="EU151" s="120">
        <f t="shared" si="258"/>
        <v>0.13589999999999999</v>
      </c>
      <c r="EV151" s="179">
        <f t="shared" si="258"/>
        <v>0.16689999999999999</v>
      </c>
      <c r="EW151" s="146">
        <f t="shared" si="258"/>
        <v>0.1653</v>
      </c>
      <c r="EX151" s="120">
        <f t="shared" si="258"/>
        <v>0.15570000000000001</v>
      </c>
      <c r="EY151" s="179">
        <f t="shared" ref="EY151:FQ151" si="259">SUM(EY136, -EY143)</f>
        <v>0.17480000000000001</v>
      </c>
      <c r="EZ151" s="146">
        <f t="shared" si="259"/>
        <v>0.19219999999999998</v>
      </c>
      <c r="FA151" s="120">
        <f t="shared" si="259"/>
        <v>0.18240000000000001</v>
      </c>
      <c r="FB151" s="176">
        <f t="shared" si="259"/>
        <v>0.16189999999999999</v>
      </c>
      <c r="FC151" s="144">
        <f t="shared" si="259"/>
        <v>0.1686</v>
      </c>
      <c r="FD151" s="116">
        <f t="shared" si="259"/>
        <v>0.1686</v>
      </c>
      <c r="FE151" s="176">
        <f t="shared" si="259"/>
        <v>0.18159999999999998</v>
      </c>
      <c r="FF151" s="144">
        <f t="shared" si="259"/>
        <v>0.19919999999999999</v>
      </c>
      <c r="FG151" s="116">
        <f t="shared" si="259"/>
        <v>0.20219999999999999</v>
      </c>
      <c r="FH151" s="176">
        <f t="shared" si="259"/>
        <v>0.1968</v>
      </c>
      <c r="FI151" s="144">
        <f t="shared" si="259"/>
        <v>0.1757</v>
      </c>
      <c r="FJ151" s="116">
        <f t="shared" si="259"/>
        <v>0.17130000000000001</v>
      </c>
      <c r="FK151" s="176">
        <f t="shared" si="259"/>
        <v>0.16020000000000001</v>
      </c>
      <c r="FL151" s="144">
        <f t="shared" si="259"/>
        <v>0.1429</v>
      </c>
      <c r="FM151" s="116">
        <f t="shared" si="259"/>
        <v>0.1331</v>
      </c>
      <c r="FN151" s="176">
        <f t="shared" si="259"/>
        <v>0.13850000000000001</v>
      </c>
      <c r="FO151" s="144">
        <f t="shared" si="259"/>
        <v>0.14879999999999999</v>
      </c>
      <c r="FP151" s="116">
        <f t="shared" si="259"/>
        <v>0.1552</v>
      </c>
      <c r="FQ151" s="176">
        <f t="shared" si="259"/>
        <v>0.1757</v>
      </c>
      <c r="FR151" s="144">
        <f t="shared" ref="FR151" si="260">SUM(FR136, -FR143)</f>
        <v>0.19019999999999998</v>
      </c>
      <c r="FS151" s="116">
        <f t="shared" ref="FS151" si="261">SUM(FS136, -FS143)</f>
        <v>0.19350000000000001</v>
      </c>
      <c r="FT151" s="176">
        <f t="shared" ref="FT151" si="262">SUM(FT136, -FT143)</f>
        <v>0.18380000000000002</v>
      </c>
      <c r="FU151" s="144">
        <f t="shared" ref="FU151" si="263">SUM(FU136, -FU143)</f>
        <v>0.1928</v>
      </c>
      <c r="FV151" s="116">
        <f t="shared" ref="FV151" si="264">SUM(FV136, -FV143)</f>
        <v>0.17780000000000001</v>
      </c>
      <c r="FW151" s="176">
        <f t="shared" ref="FW151:FX151" si="265">SUM(FW136, -FW143)</f>
        <v>0.17929999999999999</v>
      </c>
      <c r="FX151" s="144">
        <f t="shared" si="265"/>
        <v>0.16489999999999999</v>
      </c>
      <c r="FY151" s="116">
        <f t="shared" ref="FY151:FZ151" si="266">SUM(FY136, -FY143)</f>
        <v>0.18090000000000001</v>
      </c>
      <c r="FZ151" s="176">
        <f t="shared" si="266"/>
        <v>0.2011</v>
      </c>
      <c r="GA151" s="144">
        <f t="shared" ref="GA151" si="267">SUM(GA136, -GA143)</f>
        <v>0.24030000000000001</v>
      </c>
      <c r="GB151" s="116">
        <f t="shared" ref="GB151" si="268">SUM(GB136, -GB143)</f>
        <v>0.23809999999999998</v>
      </c>
      <c r="GC151" s="176">
        <f t="shared" ref="GC151" si="269">SUM(GC136, -GC143)</f>
        <v>0.2354</v>
      </c>
      <c r="GD151" s="144">
        <f t="shared" ref="GD151" si="270">SUM(GD136, -GD143)</f>
        <v>0.25359999999999999</v>
      </c>
      <c r="GE151" s="116">
        <f t="shared" ref="GE151" si="271">SUM(GE136, -GE143)</f>
        <v>0.2485</v>
      </c>
      <c r="GF151" s="176">
        <f t="shared" ref="GF151" si="272">SUM(GF136, -GF143)</f>
        <v>0.27190000000000003</v>
      </c>
      <c r="GG151" s="226">
        <f t="shared" ref="GG151" si="273">SUM(GG136, -GG143)</f>
        <v>0.27979999999999999</v>
      </c>
      <c r="GH151" s="93">
        <f t="shared" ref="GH151" si="274">SUM(GH136, -GH143)</f>
        <v>0.28260000000000002</v>
      </c>
      <c r="GI151" s="150">
        <f t="shared" ref="GI151" si="275">SUM(GI136, -GI143)</f>
        <v>0.29580000000000001</v>
      </c>
      <c r="GJ151" s="144">
        <f t="shared" ref="GJ151:GK151" si="276">SUM(GJ136, -GJ143)</f>
        <v>0.28200000000000003</v>
      </c>
      <c r="GK151" s="116">
        <f t="shared" si="276"/>
        <v>0.28659999999999997</v>
      </c>
      <c r="GL151" s="176">
        <f t="shared" ref="GL151" si="277">SUM(GL136, -GL143)</f>
        <v>0.28310000000000002</v>
      </c>
      <c r="GM151" s="146">
        <f>SUM(GM136, -GM143)</f>
        <v>0.19240000000000002</v>
      </c>
      <c r="GN151" s="120">
        <f>SUM(GN136, -GN143)</f>
        <v>0.2142</v>
      </c>
      <c r="GO151" s="179">
        <f>SUM(GO136, -GO143)</f>
        <v>0.2016</v>
      </c>
      <c r="GP151" s="146">
        <f>SUM(GP136, -GP143)</f>
        <v>0.22689999999999999</v>
      </c>
      <c r="GQ151" s="120">
        <f>SUM(GQ136, -GQ143)</f>
        <v>0.22509999999999999</v>
      </c>
      <c r="GR151" s="179">
        <f>SUM(GR136, -GR143)</f>
        <v>0.2082</v>
      </c>
      <c r="GS151" s="120">
        <f>SUM(GS136, -GS143)</f>
        <v>0.2034</v>
      </c>
      <c r="GT151" s="120">
        <f>SUM(GT136, -GT143)</f>
        <v>0.18430000000000002</v>
      </c>
      <c r="GU151" s="120">
        <f>SUM(GU136, -GU143)</f>
        <v>0.1507</v>
      </c>
      <c r="GV151" s="6">
        <f t="shared" ref="GV151:HA151" si="278">SUM(GV136, -GV143)</f>
        <v>0</v>
      </c>
      <c r="GW151" s="6">
        <f t="shared" si="278"/>
        <v>0</v>
      </c>
      <c r="GX151" s="6">
        <f t="shared" si="278"/>
        <v>0</v>
      </c>
      <c r="GY151" s="6">
        <f t="shared" si="278"/>
        <v>0</v>
      </c>
      <c r="GZ151" s="6">
        <f t="shared" si="278"/>
        <v>0</v>
      </c>
      <c r="HA151" s="6">
        <f t="shared" si="278"/>
        <v>0</v>
      </c>
      <c r="HC151" s="116">
        <f>SUM(HC136, -HC143)</f>
        <v>5.5800000000000002E-2</v>
      </c>
      <c r="HD151" s="115">
        <f>SUM(HD136, -HD143)</f>
        <v>5.3699999999999998E-2</v>
      </c>
      <c r="HE151" s="6">
        <f>SUM(HE143, -HE142)</f>
        <v>0</v>
      </c>
      <c r="HF151" s="6">
        <f>SUM(HF137, -HF142)</f>
        <v>0</v>
      </c>
      <c r="HG151" s="6">
        <f>SUM(HG137, -HG142)</f>
        <v>0</v>
      </c>
      <c r="HH151" s="6">
        <f>SUM(HH137, -HH142)</f>
        <v>0</v>
      </c>
      <c r="HI151" s="6">
        <f>SUM(HI137, -HI142,)</f>
        <v>0</v>
      </c>
      <c r="HJ151" s="6">
        <f>SUM(HJ137, -HJ142,)</f>
        <v>0</v>
      </c>
      <c r="HK151" s="6">
        <f>SUM(HK137, -HK142)</f>
        <v>0</v>
      </c>
      <c r="HL151" s="6">
        <f>SUM(HL137, -HL142)</f>
        <v>0</v>
      </c>
      <c r="HM151" s="6">
        <f>SUM(HM137, -HM142)</f>
        <v>0</v>
      </c>
      <c r="HN151" s="6">
        <f>SUM(HN137, -HN142)</f>
        <v>0</v>
      </c>
      <c r="HO151" s="6">
        <f>SUM(HO137, -HO142,)</f>
        <v>0</v>
      </c>
      <c r="HP151" s="6">
        <f>SUM(HP137, -HP142,)</f>
        <v>0</v>
      </c>
      <c r="HQ151" s="6">
        <f>SUM(HQ137, -HQ142)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79">SUM(JM136, -JM143)</f>
        <v>0</v>
      </c>
      <c r="JN151" s="6">
        <f t="shared" si="279"/>
        <v>0</v>
      </c>
      <c r="JO151" s="6">
        <f t="shared" si="279"/>
        <v>0</v>
      </c>
      <c r="JP151" s="6">
        <f t="shared" si="279"/>
        <v>0</v>
      </c>
      <c r="JQ151" s="6">
        <f t="shared" si="279"/>
        <v>0</v>
      </c>
      <c r="JR151" s="6">
        <f t="shared" si="279"/>
        <v>0</v>
      </c>
      <c r="JS151" s="6">
        <f t="shared" si="279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64" t="s">
        <v>55</v>
      </c>
      <c r="FV152" s="188" t="s">
        <v>55</v>
      </c>
      <c r="FW152" s="199" t="s">
        <v>55</v>
      </c>
      <c r="FX152" s="154" t="s">
        <v>49</v>
      </c>
      <c r="FY152" s="122" t="s">
        <v>49</v>
      </c>
      <c r="FZ152" s="183" t="s">
        <v>49</v>
      </c>
      <c r="GA152" s="154" t="s">
        <v>49</v>
      </c>
      <c r="GB152" s="124" t="s">
        <v>54</v>
      </c>
      <c r="GC152" s="184" t="s">
        <v>60</v>
      </c>
      <c r="GD152" s="156" t="s">
        <v>60</v>
      </c>
      <c r="GE152" s="114" t="s">
        <v>70</v>
      </c>
      <c r="GF152" s="174" t="s">
        <v>70</v>
      </c>
      <c r="GG152" s="231" t="s">
        <v>70</v>
      </c>
      <c r="GH152" s="45" t="s">
        <v>70</v>
      </c>
      <c r="GI152" s="143" t="s">
        <v>70</v>
      </c>
      <c r="GJ152" s="152" t="s">
        <v>70</v>
      </c>
      <c r="GK152" s="123" t="s">
        <v>65</v>
      </c>
      <c r="GL152" s="182" t="s">
        <v>65</v>
      </c>
      <c r="GM152" s="163" t="s">
        <v>65</v>
      </c>
      <c r="GN152" s="121" t="s">
        <v>60</v>
      </c>
      <c r="GO152" s="184" t="s">
        <v>60</v>
      </c>
      <c r="GP152" s="200" t="s">
        <v>68</v>
      </c>
      <c r="GQ152" s="168" t="s">
        <v>68</v>
      </c>
      <c r="GR152" s="184" t="s">
        <v>60</v>
      </c>
      <c r="GS152" s="123" t="s">
        <v>65</v>
      </c>
      <c r="GT152" s="123" t="s">
        <v>65</v>
      </c>
      <c r="GU152" s="168" t="s">
        <v>68</v>
      </c>
      <c r="GV152" s="60"/>
      <c r="GW152" s="60"/>
      <c r="GX152" s="60"/>
      <c r="GY152" s="60"/>
      <c r="GZ152" s="60"/>
      <c r="HA152" s="60"/>
      <c r="HC152" s="188" t="s">
        <v>52</v>
      </c>
      <c r="HD152" s="188" t="s">
        <v>55</v>
      </c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80">SUM(BS137, -BS143)</f>
        <v>3.0700000000000002E-2</v>
      </c>
      <c r="BT153" s="120">
        <f t="shared" si="280"/>
        <v>0.04</v>
      </c>
      <c r="BU153" s="273">
        <f t="shared" si="280"/>
        <v>5.1200000000000002E-2</v>
      </c>
      <c r="BV153" s="144">
        <f t="shared" si="280"/>
        <v>7.3599999999999999E-2</v>
      </c>
      <c r="BW153" s="116">
        <f t="shared" si="280"/>
        <v>7.8399999999999997E-2</v>
      </c>
      <c r="BX153" s="176">
        <f t="shared" si="280"/>
        <v>7.8899999999999998E-2</v>
      </c>
      <c r="BY153" s="226">
        <f t="shared" si="280"/>
        <v>7.8299999999999995E-2</v>
      </c>
      <c r="BZ153" s="93">
        <f t="shared" si="280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81">SUM(CD136, -CD142)</f>
        <v>0.16889999999999999</v>
      </c>
      <c r="CE153" s="146">
        <f t="shared" si="281"/>
        <v>0.192</v>
      </c>
      <c r="CF153" s="120">
        <f t="shared" si="281"/>
        <v>0.17859999999999998</v>
      </c>
      <c r="CG153" s="179">
        <f t="shared" si="281"/>
        <v>0.18529999999999999</v>
      </c>
      <c r="CH153" s="146">
        <f t="shared" si="281"/>
        <v>0.18770000000000001</v>
      </c>
      <c r="CI153" s="120">
        <f t="shared" si="281"/>
        <v>0.20629999999999998</v>
      </c>
      <c r="CJ153" s="179">
        <f t="shared" si="281"/>
        <v>0.2006</v>
      </c>
      <c r="CK153" s="146">
        <f t="shared" si="281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82">SUM(CN136, -CN142)</f>
        <v>0.20479999999999998</v>
      </c>
      <c r="CO153" s="120">
        <f t="shared" si="282"/>
        <v>0.1968</v>
      </c>
      <c r="CP153" s="179">
        <f t="shared" si="282"/>
        <v>0.1893</v>
      </c>
      <c r="CQ153" s="144">
        <f t="shared" si="282"/>
        <v>0.1474</v>
      </c>
      <c r="CR153" s="116">
        <f t="shared" si="282"/>
        <v>0.15039999999999998</v>
      </c>
      <c r="CS153" s="176">
        <f t="shared" si="282"/>
        <v>0.1711</v>
      </c>
      <c r="CT153" s="146">
        <f t="shared" si="282"/>
        <v>0.15210000000000001</v>
      </c>
      <c r="CU153" s="116">
        <f t="shared" si="282"/>
        <v>0.1754</v>
      </c>
      <c r="CV153" s="179">
        <f t="shared" si="282"/>
        <v>0.16689999999999999</v>
      </c>
      <c r="CW153" s="146">
        <f t="shared" si="282"/>
        <v>0.1678</v>
      </c>
      <c r="CX153" s="120">
        <f>SUM(CX136, -CX142)</f>
        <v>0.1532</v>
      </c>
      <c r="CY153" s="176">
        <f t="shared" ref="CY153:DD153" si="283">SUM(CY136, -CY142)</f>
        <v>0.13570000000000002</v>
      </c>
      <c r="CZ153" s="146">
        <f t="shared" si="283"/>
        <v>0.12609999999999999</v>
      </c>
      <c r="DA153" s="120">
        <f t="shared" si="283"/>
        <v>0.1173</v>
      </c>
      <c r="DB153" s="176">
        <f t="shared" si="283"/>
        <v>0.14629999999999999</v>
      </c>
      <c r="DC153" s="144">
        <f t="shared" si="283"/>
        <v>0.15229999999999999</v>
      </c>
      <c r="DD153" s="116">
        <f t="shared" si="283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84">SUM(DR136, -DR142)</f>
        <v>0.16519999999999999</v>
      </c>
      <c r="DS153" s="116">
        <f t="shared" si="284"/>
        <v>0.20350000000000001</v>
      </c>
      <c r="DT153" s="176">
        <f t="shared" si="284"/>
        <v>0.1923</v>
      </c>
      <c r="DU153" s="144">
        <f t="shared" si="284"/>
        <v>0.2001</v>
      </c>
      <c r="DV153" s="116">
        <f t="shared" si="284"/>
        <v>0.2747</v>
      </c>
      <c r="DW153" s="176">
        <f t="shared" si="284"/>
        <v>0.27759999999999996</v>
      </c>
      <c r="DX153" s="116">
        <f t="shared" si="284"/>
        <v>0.26690000000000003</v>
      </c>
      <c r="DY153" s="116">
        <f t="shared" si="284"/>
        <v>0.26800000000000002</v>
      </c>
      <c r="DZ153" s="116">
        <f t="shared" si="284"/>
        <v>0.29530000000000001</v>
      </c>
      <c r="EA153" s="6">
        <f t="shared" si="284"/>
        <v>0</v>
      </c>
      <c r="EB153" s="6">
        <f t="shared" si="284"/>
        <v>0</v>
      </c>
      <c r="EC153" s="6">
        <f t="shared" si="28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85">SUM(EK137, -EK143)</f>
        <v>4.36E-2</v>
      </c>
      <c r="EL153" s="116">
        <f t="shared" si="285"/>
        <v>5.7700000000000001E-2</v>
      </c>
      <c r="EM153" s="179">
        <f t="shared" si="285"/>
        <v>7.2899999999999993E-2</v>
      </c>
      <c r="EN153" s="146">
        <f t="shared" si="285"/>
        <v>7.4400000000000008E-2</v>
      </c>
      <c r="EO153" s="116">
        <f t="shared" si="285"/>
        <v>8.5499999999999993E-2</v>
      </c>
      <c r="EP153" s="179">
        <f t="shared" si="285"/>
        <v>8.4000000000000005E-2</v>
      </c>
      <c r="EQ153" s="144">
        <f t="shared" si="285"/>
        <v>9.01E-2</v>
      </c>
      <c r="ER153" s="116">
        <f t="shared" si="285"/>
        <v>9.9900000000000003E-2</v>
      </c>
      <c r="ES153" s="176">
        <f t="shared" si="285"/>
        <v>0.112</v>
      </c>
      <c r="ET153" s="144">
        <f t="shared" si="285"/>
        <v>9.5000000000000001E-2</v>
      </c>
      <c r="EU153" s="116">
        <f t="shared" si="285"/>
        <v>0.1108</v>
      </c>
      <c r="EV153" s="179">
        <f t="shared" si="285"/>
        <v>0.13300000000000001</v>
      </c>
      <c r="EW153" s="144">
        <f t="shared" si="285"/>
        <v>0.14560000000000001</v>
      </c>
      <c r="EX153" s="116">
        <f t="shared" si="285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 t="shared" ref="FP153:GA153" si="286">SUM(FP137, -FP143)</f>
        <v>0.1177</v>
      </c>
      <c r="FQ153" s="178">
        <f t="shared" si="286"/>
        <v>0.1452</v>
      </c>
      <c r="FR153" s="146">
        <f t="shared" si="286"/>
        <v>0.1351</v>
      </c>
      <c r="FS153" s="120">
        <f t="shared" si="286"/>
        <v>0.13109999999999999</v>
      </c>
      <c r="FT153" s="179">
        <f t="shared" si="286"/>
        <v>0.13150000000000001</v>
      </c>
      <c r="FU153" s="148">
        <f t="shared" si="286"/>
        <v>0.1341</v>
      </c>
      <c r="FV153" s="118">
        <f t="shared" si="286"/>
        <v>0.123</v>
      </c>
      <c r="FW153" s="178">
        <f t="shared" si="286"/>
        <v>0.12479999999999999</v>
      </c>
      <c r="FX153" s="146">
        <f t="shared" si="286"/>
        <v>0.12470000000000001</v>
      </c>
      <c r="FY153" s="120">
        <f t="shared" si="286"/>
        <v>0.13250000000000001</v>
      </c>
      <c r="FZ153" s="179">
        <f t="shared" si="286"/>
        <v>0.15620000000000001</v>
      </c>
      <c r="GA153" s="146">
        <f t="shared" si="286"/>
        <v>0.16120000000000001</v>
      </c>
      <c r="GB153" s="118">
        <f>SUM(GB136, -GB142)</f>
        <v>0.19259999999999999</v>
      </c>
      <c r="GC153" s="179">
        <f t="shared" ref="GC153:GO153" si="287">SUM(GC137, -GC143)</f>
        <v>0.18639999999999998</v>
      </c>
      <c r="GD153" s="146">
        <f t="shared" si="287"/>
        <v>0.18190000000000001</v>
      </c>
      <c r="GE153" s="120">
        <f t="shared" si="287"/>
        <v>0.20810000000000001</v>
      </c>
      <c r="GF153" s="179">
        <f t="shared" si="287"/>
        <v>0.25869999999999999</v>
      </c>
      <c r="GG153" s="224">
        <f t="shared" si="287"/>
        <v>0.255</v>
      </c>
      <c r="GH153" s="15">
        <f t="shared" si="287"/>
        <v>0.24359999999999998</v>
      </c>
      <c r="GI153" s="151">
        <f t="shared" si="287"/>
        <v>0.23549999999999999</v>
      </c>
      <c r="GJ153" s="146">
        <f t="shared" si="287"/>
        <v>0.2167</v>
      </c>
      <c r="GK153" s="120">
        <f t="shared" si="287"/>
        <v>0.1986</v>
      </c>
      <c r="GL153" s="179">
        <f t="shared" si="287"/>
        <v>0.2031</v>
      </c>
      <c r="GM153" s="146">
        <f t="shared" si="287"/>
        <v>0.18079999999999999</v>
      </c>
      <c r="GN153" s="120">
        <f t="shared" si="287"/>
        <v>0.19750000000000001</v>
      </c>
      <c r="GO153" s="179">
        <f t="shared" si="287"/>
        <v>0.18080000000000002</v>
      </c>
      <c r="GP153" s="144">
        <f>SUM(GP137, -GP143)</f>
        <v>0.2034</v>
      </c>
      <c r="GQ153" s="116">
        <f>SUM(GQ137, -GQ143)</f>
        <v>0.18779999999999999</v>
      </c>
      <c r="GR153" s="179">
        <f>SUM(GR137, -GR143)</f>
        <v>0.19190000000000002</v>
      </c>
      <c r="GS153" s="120">
        <f>SUM(GS137, -GS143)</f>
        <v>0.1966</v>
      </c>
      <c r="GT153" s="120">
        <f>SUM(GT137, -GT143)</f>
        <v>0.18130000000000002</v>
      </c>
      <c r="GU153" s="116">
        <f>SUM(GU137, -GU143)</f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15">
        <f>SUM(HC137, -HC143)</f>
        <v>4.8899999999999999E-2</v>
      </c>
      <c r="HD153" s="118">
        <f>SUM(HD136, -HD142)</f>
        <v>5.0699999999999995E-2</v>
      </c>
      <c r="HE153" s="6">
        <f>SUM(HE143, -HE139)</f>
        <v>0</v>
      </c>
      <c r="HF153" s="6">
        <f>SUM(HF137, -HF136,)</f>
        <v>0</v>
      </c>
      <c r="HG153" s="6">
        <f>SUM(HG138, -HG142)</f>
        <v>0</v>
      </c>
      <c r="HH153" s="6">
        <f>SUM(HH137, -HH136)</f>
        <v>0</v>
      </c>
      <c r="HI153" s="6">
        <f>SUM(HI137, -HI136)</f>
        <v>0</v>
      </c>
      <c r="HJ153" s="6">
        <f>SUM(HJ137, -HJ136)</f>
        <v>0</v>
      </c>
      <c r="HK153" s="6">
        <f>SUM(HK137, -HK136)</f>
        <v>0</v>
      </c>
      <c r="HL153" s="6">
        <f>SUM(HL137, -HL136,)</f>
        <v>0</v>
      </c>
      <c r="HM153" s="6">
        <f>SUM(HM138, -HM142)</f>
        <v>0</v>
      </c>
      <c r="HN153" s="6">
        <f>SUM(HN137, -HN136)</f>
        <v>0</v>
      </c>
      <c r="HO153" s="6">
        <f>SUM(HO137, -HO136)</f>
        <v>0</v>
      </c>
      <c r="HP153" s="6">
        <f>SUM(HP137, -HP136)</f>
        <v>0</v>
      </c>
      <c r="HQ153" s="6">
        <f>SUM(HQ137, -HQ136)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63" t="s">
        <v>65</v>
      </c>
      <c r="FV154" s="122" t="s">
        <v>49</v>
      </c>
      <c r="FW154" s="183" t="s">
        <v>49</v>
      </c>
      <c r="FX154" s="164" t="s">
        <v>55</v>
      </c>
      <c r="FY154" s="123" t="s">
        <v>65</v>
      </c>
      <c r="FZ154" s="184" t="s">
        <v>60</v>
      </c>
      <c r="GA154" s="163" t="s">
        <v>65</v>
      </c>
      <c r="GB154" s="123" t="s">
        <v>65</v>
      </c>
      <c r="GC154" s="181" t="s">
        <v>54</v>
      </c>
      <c r="GD154" s="154" t="s">
        <v>49</v>
      </c>
      <c r="GE154" s="121" t="s">
        <v>60</v>
      </c>
      <c r="GF154" s="184" t="s">
        <v>60</v>
      </c>
      <c r="GG154" s="235" t="s">
        <v>60</v>
      </c>
      <c r="GH154" s="27" t="s">
        <v>60</v>
      </c>
      <c r="GI154" s="159" t="s">
        <v>60</v>
      </c>
      <c r="GJ154" s="163" t="s">
        <v>65</v>
      </c>
      <c r="GK154" s="114" t="s">
        <v>70</v>
      </c>
      <c r="GL154" s="174" t="s">
        <v>70</v>
      </c>
      <c r="GM154" s="200" t="s">
        <v>68</v>
      </c>
      <c r="GN154" s="168" t="s">
        <v>68</v>
      </c>
      <c r="GO154" s="186" t="s">
        <v>68</v>
      </c>
      <c r="GP154" s="163" t="s">
        <v>65</v>
      </c>
      <c r="GQ154" s="121" t="s">
        <v>60</v>
      </c>
      <c r="GR154" s="180" t="s">
        <v>42</v>
      </c>
      <c r="GS154" s="168" t="s">
        <v>68</v>
      </c>
      <c r="GT154" s="168" t="s">
        <v>68</v>
      </c>
      <c r="GU154" s="114" t="s">
        <v>70</v>
      </c>
      <c r="GV154" s="60"/>
      <c r="GW154" s="60"/>
      <c r="GX154" s="60"/>
      <c r="GY154" s="60"/>
      <c r="GZ154" s="60"/>
      <c r="HA154" s="60"/>
      <c r="HC154" s="168" t="s">
        <v>67</v>
      </c>
      <c r="HD154" s="188" t="s">
        <v>51</v>
      </c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88">SUM(CD137, -CD143)</f>
        <v>0.1298</v>
      </c>
      <c r="CE155" s="146">
        <f t="shared" si="288"/>
        <v>0.1429</v>
      </c>
      <c r="CF155" s="115">
        <f t="shared" si="288"/>
        <v>0.126</v>
      </c>
      <c r="CG155" s="175">
        <f t="shared" si="288"/>
        <v>0.12959999999999999</v>
      </c>
      <c r="CH155" s="144">
        <f t="shared" si="288"/>
        <v>0.1366</v>
      </c>
      <c r="CI155" s="120">
        <f t="shared" si="288"/>
        <v>0.14180000000000001</v>
      </c>
      <c r="CJ155" s="176">
        <f t="shared" si="288"/>
        <v>0.14780000000000001</v>
      </c>
      <c r="CK155" s="144">
        <f t="shared" si="288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89">SUM(CR136, -CR141)</f>
        <v>0.11309999999999999</v>
      </c>
      <c r="CS155" s="179">
        <f t="shared" si="289"/>
        <v>0.1384</v>
      </c>
      <c r="CT155" s="146">
        <f t="shared" si="289"/>
        <v>0.1246</v>
      </c>
      <c r="CU155" s="120">
        <f t="shared" si="289"/>
        <v>0.1623</v>
      </c>
      <c r="CV155" s="176">
        <f t="shared" si="289"/>
        <v>0.13750000000000001</v>
      </c>
      <c r="CW155" s="144">
        <f t="shared" si="289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90">SUM(DT136, -DT141)</f>
        <v>0.1739</v>
      </c>
      <c r="DU155" s="146">
        <f t="shared" si="290"/>
        <v>0.17580000000000001</v>
      </c>
      <c r="DV155" s="118">
        <f t="shared" si="290"/>
        <v>0.21129999999999999</v>
      </c>
      <c r="DW155" s="179">
        <f t="shared" si="290"/>
        <v>0.22099999999999997</v>
      </c>
      <c r="DX155" s="118">
        <f t="shared" si="290"/>
        <v>0.20910000000000001</v>
      </c>
      <c r="DY155" s="118">
        <f t="shared" si="290"/>
        <v>0.21890000000000001</v>
      </c>
      <c r="DZ155" s="118">
        <f t="shared" si="290"/>
        <v>0.2334</v>
      </c>
      <c r="EA155" s="6">
        <f t="shared" si="290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91">SUM(EK138, -EK143)</f>
        <v>3.4200000000000001E-2</v>
      </c>
      <c r="EL155" s="120">
        <f t="shared" si="291"/>
        <v>5.4199999999999998E-2</v>
      </c>
      <c r="EM155" s="179">
        <f t="shared" si="291"/>
        <v>6.9499999999999992E-2</v>
      </c>
      <c r="EN155" s="148">
        <f t="shared" si="291"/>
        <v>7.0900000000000005E-2</v>
      </c>
      <c r="EO155" s="120">
        <f t="shared" si="291"/>
        <v>8.3599999999999994E-2</v>
      </c>
      <c r="EP155" s="179">
        <f t="shared" si="291"/>
        <v>8.2400000000000001E-2</v>
      </c>
      <c r="EQ155" s="146">
        <f t="shared" si="291"/>
        <v>8.5699999999999998E-2</v>
      </c>
      <c r="ER155" s="120">
        <f t="shared" si="291"/>
        <v>8.8999999999999996E-2</v>
      </c>
      <c r="ES155" s="179">
        <f t="shared" si="291"/>
        <v>0.10600000000000001</v>
      </c>
      <c r="ET155" s="146">
        <f t="shared" si="291"/>
        <v>8.6499999999999994E-2</v>
      </c>
      <c r="EU155" s="120">
        <f t="shared" si="291"/>
        <v>9.8500000000000004E-2</v>
      </c>
      <c r="EV155" s="176">
        <f t="shared" si="291"/>
        <v>0.13159999999999999</v>
      </c>
      <c r="EW155" s="146">
        <f t="shared" si="291"/>
        <v>0.13169999999999998</v>
      </c>
      <c r="EX155" s="120">
        <f t="shared" si="291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 t="shared" ref="FQ155:GA155" si="292">SUM(FQ138, -FQ143)</f>
        <v>0.1137</v>
      </c>
      <c r="FR155" s="148">
        <f t="shared" si="292"/>
        <v>0.1313</v>
      </c>
      <c r="FS155" s="118">
        <f t="shared" si="292"/>
        <v>0.12870000000000001</v>
      </c>
      <c r="FT155" s="178">
        <f t="shared" si="292"/>
        <v>0.1217</v>
      </c>
      <c r="FU155" s="146">
        <f t="shared" si="292"/>
        <v>0.12890000000000001</v>
      </c>
      <c r="FV155" s="120">
        <f t="shared" si="292"/>
        <v>0.1139</v>
      </c>
      <c r="FW155" s="179">
        <f t="shared" si="292"/>
        <v>0.1202</v>
      </c>
      <c r="FX155" s="148">
        <f t="shared" si="292"/>
        <v>0.1245</v>
      </c>
      <c r="FY155" s="120">
        <f t="shared" si="292"/>
        <v>0.1231</v>
      </c>
      <c r="FZ155" s="179">
        <f t="shared" si="292"/>
        <v>0.14250000000000002</v>
      </c>
      <c r="GA155" s="146">
        <f t="shared" si="292"/>
        <v>0.1608</v>
      </c>
      <c r="GB155" s="120">
        <f>SUM(GB137, -GB143)</f>
        <v>0.16499999999999998</v>
      </c>
      <c r="GC155" s="178">
        <f>SUM(GC136, -GC142)</f>
        <v>0.1714</v>
      </c>
      <c r="GD155" s="146">
        <f t="shared" ref="GD155:GO155" si="293">SUM(GD138, -GD143)</f>
        <v>0.1787</v>
      </c>
      <c r="GE155" s="120">
        <f t="shared" si="293"/>
        <v>0.1827</v>
      </c>
      <c r="GF155" s="179">
        <f t="shared" si="293"/>
        <v>0.21049999999999999</v>
      </c>
      <c r="GG155" s="224">
        <f t="shared" si="293"/>
        <v>0.1946</v>
      </c>
      <c r="GH155" s="15">
        <f t="shared" si="293"/>
        <v>0.20799999999999999</v>
      </c>
      <c r="GI155" s="151">
        <f t="shared" si="293"/>
        <v>0.20019999999999999</v>
      </c>
      <c r="GJ155" s="146">
        <f t="shared" si="293"/>
        <v>0.19259999999999999</v>
      </c>
      <c r="GK155" s="120">
        <f t="shared" si="293"/>
        <v>0.19549999999999998</v>
      </c>
      <c r="GL155" s="179">
        <f t="shared" si="293"/>
        <v>0.17659999999999998</v>
      </c>
      <c r="GM155" s="144">
        <f t="shared" si="293"/>
        <v>0.17449999999999999</v>
      </c>
      <c r="GN155" s="116">
        <f t="shared" si="293"/>
        <v>0.1822</v>
      </c>
      <c r="GO155" s="176">
        <f t="shared" si="293"/>
        <v>0.1706</v>
      </c>
      <c r="GP155" s="146">
        <f>SUM(GP138, -GP143)</f>
        <v>0.18459999999999999</v>
      </c>
      <c r="GQ155" s="120">
        <f>SUM(GQ138, -GQ143)</f>
        <v>0.18209999999999998</v>
      </c>
      <c r="GR155" s="179">
        <f>SUM(GR138, -GR143)</f>
        <v>0.1837</v>
      </c>
      <c r="GS155" s="116">
        <f>SUM(GS138, -GS143)</f>
        <v>0.18919999999999998</v>
      </c>
      <c r="GT155" s="116">
        <f>SUM(GT138, -GT143)</f>
        <v>0.17980000000000002</v>
      </c>
      <c r="GU155" s="120">
        <f>SUM(GU138, -GU143)</f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208">
        <f>SUM(HC138, -HC143)</f>
        <v>4.6299999999999994E-2</v>
      </c>
      <c r="HD155" s="120">
        <f>SUM(HD136, -HD141)</f>
        <v>4.53E-2</v>
      </c>
      <c r="HE155" s="6">
        <f>SUM(HE137, -HE142)</f>
        <v>0</v>
      </c>
      <c r="HF155" s="6">
        <f>SUM(HF138, -HF142)</f>
        <v>0</v>
      </c>
      <c r="HG155" s="6">
        <f>SUM(HG137, -HG136)</f>
        <v>0</v>
      </c>
      <c r="HH155" s="6">
        <f>SUM(HH138, -HH142)</f>
        <v>0</v>
      </c>
      <c r="HI155" s="6">
        <f>SUM(HI137, -HI139)</f>
        <v>0</v>
      </c>
      <c r="HJ155" s="6">
        <f>SUM(HJ138, -HJ142)</f>
        <v>0</v>
      </c>
      <c r="HK155" s="6">
        <f>SUM(HK138, -HK142)</f>
        <v>0</v>
      </c>
      <c r="HL155" s="6">
        <f>SUM(HL138, -HL142)</f>
        <v>0</v>
      </c>
      <c r="HM155" s="6">
        <f>SUM(HM137, -HM136)</f>
        <v>0</v>
      </c>
      <c r="HN155" s="6">
        <f>SUM(HN138, -HN142)</f>
        <v>0</v>
      </c>
      <c r="HO155" s="6">
        <f>SUM(HO137, -HO139)</f>
        <v>0</v>
      </c>
      <c r="HP155" s="6">
        <f>SUM(HP138, -HP142)</f>
        <v>0</v>
      </c>
      <c r="HQ155" s="6">
        <f>SUM(HQ138, -HQ142)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54" t="s">
        <v>49</v>
      </c>
      <c r="FV156" s="123" t="s">
        <v>65</v>
      </c>
      <c r="FW156" s="182" t="s">
        <v>65</v>
      </c>
      <c r="FX156" s="158" t="s">
        <v>42</v>
      </c>
      <c r="FY156" s="119" t="s">
        <v>42</v>
      </c>
      <c r="FZ156" s="182" t="s">
        <v>65</v>
      </c>
      <c r="GA156" s="185" t="s">
        <v>54</v>
      </c>
      <c r="GB156" s="122" t="s">
        <v>49</v>
      </c>
      <c r="GC156" s="183" t="s">
        <v>49</v>
      </c>
      <c r="GD156" s="163" t="s">
        <v>65</v>
      </c>
      <c r="GE156" s="123" t="s">
        <v>65</v>
      </c>
      <c r="GF156" s="180" t="s">
        <v>42</v>
      </c>
      <c r="GG156" s="259" t="s">
        <v>42</v>
      </c>
      <c r="GH156" s="32" t="s">
        <v>65</v>
      </c>
      <c r="GI156" s="157" t="s">
        <v>65</v>
      </c>
      <c r="GJ156" s="156" t="s">
        <v>60</v>
      </c>
      <c r="GK156" s="121" t="s">
        <v>60</v>
      </c>
      <c r="GL156" s="186" t="s">
        <v>48</v>
      </c>
      <c r="GM156" s="156" t="s">
        <v>60</v>
      </c>
      <c r="GN156" s="123" t="s">
        <v>65</v>
      </c>
      <c r="GO156" s="180" t="s">
        <v>42</v>
      </c>
      <c r="GP156" s="156" t="s">
        <v>60</v>
      </c>
      <c r="GQ156" s="119" t="s">
        <v>42</v>
      </c>
      <c r="GR156" s="182" t="s">
        <v>65</v>
      </c>
      <c r="GS156" s="121" t="s">
        <v>60</v>
      </c>
      <c r="GT156" s="121" t="s">
        <v>60</v>
      </c>
      <c r="GU156" s="121" t="s">
        <v>60</v>
      </c>
      <c r="GV156" s="60"/>
      <c r="GW156" s="60"/>
      <c r="GX156" s="60"/>
      <c r="GY156" s="60"/>
      <c r="GZ156" s="60"/>
      <c r="HA156" s="60"/>
      <c r="HC156" s="123" t="s">
        <v>84</v>
      </c>
      <c r="HD156" s="188" t="s">
        <v>37</v>
      </c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94">SUM(CS136, -CS140)</f>
        <v>0.1366</v>
      </c>
      <c r="CT157" s="148">
        <f t="shared" si="294"/>
        <v>0.11610000000000001</v>
      </c>
      <c r="CU157" s="118">
        <f t="shared" si="294"/>
        <v>0.1227</v>
      </c>
      <c r="CV157" s="179">
        <f t="shared" si="294"/>
        <v>0.10390000000000001</v>
      </c>
      <c r="CW157" s="146">
        <f t="shared" si="294"/>
        <v>0.1137</v>
      </c>
      <c r="CX157" s="116">
        <f t="shared" si="294"/>
        <v>0.10830000000000001</v>
      </c>
      <c r="CY157" s="178">
        <f t="shared" si="294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95">SUM(DT136, -DT140)</f>
        <v>0.15329999999999999</v>
      </c>
      <c r="DU157" s="148">
        <f t="shared" si="295"/>
        <v>0.15840000000000001</v>
      </c>
      <c r="DV157" s="120">
        <f t="shared" si="295"/>
        <v>0.20019999999999999</v>
      </c>
      <c r="DW157" s="178">
        <f t="shared" si="295"/>
        <v>0.21889999999999998</v>
      </c>
      <c r="DX157" s="118">
        <f t="shared" si="295"/>
        <v>0.17419999999999999</v>
      </c>
      <c r="DY157" s="118">
        <f t="shared" si="295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96">SUM(EC142, -EC153)</f>
        <v>0</v>
      </c>
      <c r="ED157" s="6">
        <f t="shared" si="296"/>
        <v>0</v>
      </c>
      <c r="EE157" s="6">
        <f t="shared" si="296"/>
        <v>0</v>
      </c>
      <c r="EF157" s="6">
        <f t="shared" si="296"/>
        <v>0</v>
      </c>
      <c r="EG157" s="6">
        <f t="shared" si="296"/>
        <v>0</v>
      </c>
      <c r="EH157" s="6">
        <f t="shared" si="296"/>
        <v>0</v>
      </c>
      <c r="EI157" s="6">
        <f t="shared" si="296"/>
        <v>0</v>
      </c>
      <c r="EK157" s="246">
        <f t="shared" ref="EK157:EX157" si="297">SUM(EK139, -EK143)</f>
        <v>3.3999999999999996E-2</v>
      </c>
      <c r="EL157" s="247">
        <f t="shared" si="297"/>
        <v>4.0599999999999997E-2</v>
      </c>
      <c r="EM157" s="176">
        <f t="shared" si="297"/>
        <v>6.6900000000000001E-2</v>
      </c>
      <c r="EN157" s="146">
        <f t="shared" si="297"/>
        <v>6.8200000000000011E-2</v>
      </c>
      <c r="EO157" s="120">
        <f t="shared" si="297"/>
        <v>6.6400000000000001E-2</v>
      </c>
      <c r="EP157" s="179">
        <f t="shared" si="297"/>
        <v>7.690000000000001E-2</v>
      </c>
      <c r="EQ157" s="146">
        <f t="shared" si="297"/>
        <v>8.4999999999999992E-2</v>
      </c>
      <c r="ER157" s="120">
        <f t="shared" si="297"/>
        <v>8.5699999999999998E-2</v>
      </c>
      <c r="ES157" s="178">
        <f t="shared" si="297"/>
        <v>7.6100000000000001E-2</v>
      </c>
      <c r="ET157" s="146">
        <f t="shared" si="297"/>
        <v>7.8099999999999989E-2</v>
      </c>
      <c r="EU157" s="120">
        <f t="shared" si="297"/>
        <v>9.3700000000000006E-2</v>
      </c>
      <c r="EV157" s="179">
        <f t="shared" si="297"/>
        <v>0.12759999999999999</v>
      </c>
      <c r="EW157" s="146">
        <f t="shared" si="297"/>
        <v>0.12789999999999999</v>
      </c>
      <c r="EX157" s="120">
        <f t="shared" si="297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 t="shared" ref="FS157:FZ157" si="298">SUM(FS139, -FS143)</f>
        <v>0.12040000000000001</v>
      </c>
      <c r="FT157" s="179">
        <f t="shared" si="298"/>
        <v>0.11360000000000001</v>
      </c>
      <c r="FU157" s="146">
        <f t="shared" si="298"/>
        <v>0.12390000000000001</v>
      </c>
      <c r="FV157" s="120">
        <f t="shared" si="298"/>
        <v>0.1096</v>
      </c>
      <c r="FW157" s="179">
        <f t="shared" si="298"/>
        <v>0.10829999999999999</v>
      </c>
      <c r="FX157" s="146">
        <f t="shared" si="298"/>
        <v>0.1103</v>
      </c>
      <c r="FY157" s="120">
        <f t="shared" si="298"/>
        <v>0.1153</v>
      </c>
      <c r="FZ157" s="179">
        <f t="shared" si="298"/>
        <v>0.13</v>
      </c>
      <c r="GA157" s="148">
        <f>SUM(GA136, -GA142)</f>
        <v>0.15389999999999998</v>
      </c>
      <c r="GB157" s="120">
        <f>SUM(GB138, -GB143)</f>
        <v>0.1575</v>
      </c>
      <c r="GC157" s="179">
        <f>SUM(GC138, -GC143)</f>
        <v>0.17119999999999999</v>
      </c>
      <c r="GD157" s="146">
        <f t="shared" ref="GD157:GK157" si="299">SUM(GD139, -GD143)</f>
        <v>0.16470000000000001</v>
      </c>
      <c r="GE157" s="120">
        <f t="shared" si="299"/>
        <v>0.16339999999999999</v>
      </c>
      <c r="GF157" s="179">
        <f t="shared" si="299"/>
        <v>0.1762</v>
      </c>
      <c r="GG157" s="224">
        <f t="shared" si="299"/>
        <v>0.17370000000000002</v>
      </c>
      <c r="GH157" s="15">
        <f t="shared" si="299"/>
        <v>0.18990000000000001</v>
      </c>
      <c r="GI157" s="151">
        <f t="shared" si="299"/>
        <v>0.18790000000000001</v>
      </c>
      <c r="GJ157" s="146">
        <f t="shared" si="299"/>
        <v>0.1905</v>
      </c>
      <c r="GK157" s="120">
        <f t="shared" si="299"/>
        <v>0.19059999999999999</v>
      </c>
      <c r="GL157" s="179">
        <f>SUM(GL136, -GL142)</f>
        <v>0.1741</v>
      </c>
      <c r="GM157" s="146">
        <f>SUM(GM139, -GM143)</f>
        <v>0.16930000000000001</v>
      </c>
      <c r="GN157" s="120">
        <f>SUM(GN139, -GN143)</f>
        <v>0.17800000000000002</v>
      </c>
      <c r="GO157" s="179">
        <f>SUM(GO139, -GO143)</f>
        <v>0.1656</v>
      </c>
      <c r="GP157" s="146">
        <f>SUM(GP139, -GP143)</f>
        <v>0.17629999999999998</v>
      </c>
      <c r="GQ157" s="120">
        <f>SUM(GQ139, -GQ143)</f>
        <v>0.1777</v>
      </c>
      <c r="GR157" s="179">
        <f>SUM(GR139, -GR143)</f>
        <v>0.17420000000000002</v>
      </c>
      <c r="GS157" s="120">
        <f>SUM(GS139, -GS143)</f>
        <v>0.18469999999999998</v>
      </c>
      <c r="GT157" s="120">
        <f>SUM(GT139, -GT143)</f>
        <v>0.17580000000000001</v>
      </c>
      <c r="GU157" s="120">
        <f>SUM(GU139, -GU143)</f>
        <v>0.1419</v>
      </c>
      <c r="GV157" s="6">
        <f t="shared" ref="GV157:HA157" si="300">SUM(GV142, -GV153)</f>
        <v>0</v>
      </c>
      <c r="GW157" s="6">
        <f t="shared" si="300"/>
        <v>0</v>
      </c>
      <c r="GX157" s="6">
        <f t="shared" si="300"/>
        <v>0</v>
      </c>
      <c r="GY157" s="6">
        <f t="shared" si="300"/>
        <v>0</v>
      </c>
      <c r="GZ157" s="6">
        <f t="shared" si="300"/>
        <v>0</v>
      </c>
      <c r="HA157" s="6">
        <f t="shared" si="300"/>
        <v>0</v>
      </c>
      <c r="HC157" s="116">
        <f>SUM(HC136, -HC142)</f>
        <v>3.8600000000000002E-2</v>
      </c>
      <c r="HD157" s="120">
        <f>SUM(HD136, -HD140)</f>
        <v>4.3400000000000001E-2</v>
      </c>
      <c r="HE157" s="6">
        <f>SUM(HE139, -HE153)</f>
        <v>0</v>
      </c>
      <c r="HF157" s="6">
        <f>SUM(HF136, -HF153)</f>
        <v>0</v>
      </c>
      <c r="HG157" s="6">
        <f>SUM(HG136, -HG153)</f>
        <v>0</v>
      </c>
      <c r="HH157" s="6">
        <f>SUM(HH136, -HH153)</f>
        <v>0</v>
      </c>
      <c r="HI157" s="6">
        <f>SUM(HI136, -HI153,)</f>
        <v>0</v>
      </c>
      <c r="HJ157" s="6">
        <f>SUM(HJ136, -HJ153,)</f>
        <v>0</v>
      </c>
      <c r="HK157" s="6">
        <f>SUM(HK136, -HK153)</f>
        <v>0</v>
      </c>
      <c r="HL157" s="6">
        <f>SUM(HL136, -HL153)</f>
        <v>0</v>
      </c>
      <c r="HM157" s="6">
        <f>SUM(HM136, -HM153)</f>
        <v>0</v>
      </c>
      <c r="HN157" s="6">
        <f>SUM(HN136, -HN153)</f>
        <v>0</v>
      </c>
      <c r="HO157" s="6">
        <f>SUM(HO136, -HO153,)</f>
        <v>0</v>
      </c>
      <c r="HP157" s="6">
        <f>SUM(HP136, -HP153,)</f>
        <v>0</v>
      </c>
      <c r="HQ157" s="6">
        <f>SUM(HQ136,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01">SUM(JM142, -JM153)</f>
        <v>0</v>
      </c>
      <c r="JN157" s="6">
        <f t="shared" si="301"/>
        <v>0</v>
      </c>
      <c r="JO157" s="6">
        <f t="shared" si="301"/>
        <v>0</v>
      </c>
      <c r="JP157" s="6">
        <f t="shared" si="301"/>
        <v>0</v>
      </c>
      <c r="JQ157" s="6">
        <f t="shared" si="301"/>
        <v>0</v>
      </c>
      <c r="JR157" s="6">
        <f t="shared" si="301"/>
        <v>0</v>
      </c>
      <c r="JS157" s="6">
        <f t="shared" si="301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58" t="s">
        <v>42</v>
      </c>
      <c r="FV158" s="119" t="s">
        <v>42</v>
      </c>
      <c r="FW158" s="180" t="s">
        <v>42</v>
      </c>
      <c r="FX158" s="163" t="s">
        <v>65</v>
      </c>
      <c r="FY158" s="121" t="s">
        <v>60</v>
      </c>
      <c r="FZ158" s="181" t="s">
        <v>54</v>
      </c>
      <c r="GA158" s="156" t="s">
        <v>60</v>
      </c>
      <c r="GB158" s="114" t="s">
        <v>70</v>
      </c>
      <c r="GC158" s="182" t="s">
        <v>65</v>
      </c>
      <c r="GD158" s="185" t="s">
        <v>54</v>
      </c>
      <c r="GE158" s="119" t="s">
        <v>42</v>
      </c>
      <c r="GF158" s="182" t="s">
        <v>65</v>
      </c>
      <c r="GG158" s="227" t="s">
        <v>65</v>
      </c>
      <c r="GH158" s="11" t="s">
        <v>42</v>
      </c>
      <c r="GI158" s="155" t="s">
        <v>42</v>
      </c>
      <c r="GJ158" s="158" t="s">
        <v>42</v>
      </c>
      <c r="GK158" s="188" t="s">
        <v>55</v>
      </c>
      <c r="GL158" s="184" t="s">
        <v>60</v>
      </c>
      <c r="GM158" s="158" t="s">
        <v>42</v>
      </c>
      <c r="GN158" s="188" t="s">
        <v>55</v>
      </c>
      <c r="GO158" s="182" t="s">
        <v>65</v>
      </c>
      <c r="GP158" s="158" t="s">
        <v>42</v>
      </c>
      <c r="GQ158" s="123" t="s">
        <v>65</v>
      </c>
      <c r="GR158" s="186" t="s">
        <v>68</v>
      </c>
      <c r="GS158" s="119" t="s">
        <v>42</v>
      </c>
      <c r="GT158" s="119" t="s">
        <v>42</v>
      </c>
      <c r="GU158" s="119" t="s">
        <v>42</v>
      </c>
      <c r="GV158" s="60"/>
      <c r="GW158" s="60"/>
      <c r="GX158" s="60"/>
      <c r="GY158" s="60"/>
      <c r="GZ158" s="60"/>
      <c r="HA158" s="60"/>
      <c r="HC158" s="122" t="s">
        <v>46</v>
      </c>
      <c r="HD158" s="123" t="s">
        <v>63</v>
      </c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302">SUM(EM140, -EM143)</f>
        <v>6.1199999999999997E-2</v>
      </c>
      <c r="EN159" s="146">
        <f t="shared" si="302"/>
        <v>6.59E-2</v>
      </c>
      <c r="EO159" s="120">
        <f t="shared" si="302"/>
        <v>6.0899999999999996E-2</v>
      </c>
      <c r="EP159" s="179">
        <f t="shared" si="302"/>
        <v>6.5100000000000005E-2</v>
      </c>
      <c r="EQ159" s="146">
        <f t="shared" si="302"/>
        <v>7.3899999999999993E-2</v>
      </c>
      <c r="ER159" s="120">
        <f t="shared" si="302"/>
        <v>8.3799999999999999E-2</v>
      </c>
      <c r="ES159" s="179">
        <f t="shared" si="302"/>
        <v>7.3900000000000007E-2</v>
      </c>
      <c r="ET159" s="146">
        <f t="shared" si="302"/>
        <v>6.54E-2</v>
      </c>
      <c r="EU159" s="120">
        <f t="shared" si="302"/>
        <v>8.0799999999999997E-2</v>
      </c>
      <c r="EV159" s="178">
        <f t="shared" si="302"/>
        <v>0.12440000000000001</v>
      </c>
      <c r="EW159" s="148">
        <f t="shared" si="302"/>
        <v>0.1201</v>
      </c>
      <c r="EX159" s="120">
        <f t="shared" si="302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 t="shared" ref="FT159:FY159" si="303">SUM(FT140, -FT143)</f>
        <v>0.11080000000000001</v>
      </c>
      <c r="FU159" s="146">
        <f t="shared" si="303"/>
        <v>0.1106</v>
      </c>
      <c r="FV159" s="120">
        <f t="shared" si="303"/>
        <v>9.7700000000000009E-2</v>
      </c>
      <c r="FW159" s="179">
        <f t="shared" si="303"/>
        <v>0.10579999999999999</v>
      </c>
      <c r="FX159" s="146">
        <f t="shared" si="303"/>
        <v>0.1053</v>
      </c>
      <c r="FY159" s="120">
        <f t="shared" si="303"/>
        <v>0.10680000000000001</v>
      </c>
      <c r="FZ159" s="178">
        <f>SUM(FZ136, -FZ142)</f>
        <v>0.12859999999999999</v>
      </c>
      <c r="GA159" s="146">
        <f>SUM(GA139, -GA143)</f>
        <v>0.15079999999999999</v>
      </c>
      <c r="GB159" s="120">
        <f>SUM(GB139, -GB143)</f>
        <v>0.1545</v>
      </c>
      <c r="GC159" s="179">
        <f>SUM(GC139, -GC143)</f>
        <v>0.1671</v>
      </c>
      <c r="GD159" s="148">
        <f>SUM(GD136, -GD142)</f>
        <v>0.16220000000000001</v>
      </c>
      <c r="GE159" s="120">
        <f t="shared" ref="GE159:GK159" si="304">SUM(GE140, -GE143)</f>
        <v>0.15790000000000001</v>
      </c>
      <c r="GF159" s="179">
        <f t="shared" si="304"/>
        <v>0.1686</v>
      </c>
      <c r="GG159" s="224">
        <f t="shared" si="304"/>
        <v>0.16789999999999999</v>
      </c>
      <c r="GH159" s="15">
        <f t="shared" si="304"/>
        <v>0.1789</v>
      </c>
      <c r="GI159" s="151">
        <f t="shared" si="304"/>
        <v>0.15909999999999999</v>
      </c>
      <c r="GJ159" s="146">
        <f t="shared" si="304"/>
        <v>0.1532</v>
      </c>
      <c r="GK159" s="118">
        <f t="shared" si="304"/>
        <v>0.1633</v>
      </c>
      <c r="GL159" s="179">
        <f>SUM(GL139, -GL143)</f>
        <v>0.17030000000000001</v>
      </c>
      <c r="GM159" s="146">
        <f>SUM(GM140, -GM143)</f>
        <v>0.15859999999999999</v>
      </c>
      <c r="GN159" s="118">
        <f>SUM(GN140, -GN143)</f>
        <v>0.17040000000000002</v>
      </c>
      <c r="GO159" s="179">
        <f>SUM(GO140, -GO143)</f>
        <v>0.1646</v>
      </c>
      <c r="GP159" s="146">
        <f>SUM(GP140, -GP143)</f>
        <v>0.16259999999999999</v>
      </c>
      <c r="GQ159" s="120">
        <f>SUM(GQ140, -GQ143)</f>
        <v>0.1772</v>
      </c>
      <c r="GR159" s="176">
        <f>SUM(GR140, -GR143)</f>
        <v>0.16450000000000001</v>
      </c>
      <c r="GS159" s="120">
        <f>SUM(GS140, -GS143)</f>
        <v>0.18</v>
      </c>
      <c r="GT159" s="120">
        <f>SUM(GT140, -GT143)</f>
        <v>0.16870000000000002</v>
      </c>
      <c r="GU159" s="120">
        <f>SUM(GU140, -GU143)</f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7">
        <f>SUM(HC139, -HC143)</f>
        <v>3.5499999999999997E-2</v>
      </c>
      <c r="HD159" s="116">
        <f>SUM(HD137, -HD143)</f>
        <v>3.6199999999999996E-2</v>
      </c>
      <c r="HE159" s="6">
        <f>SUM(HE139, -HE152)</f>
        <v>0</v>
      </c>
      <c r="HF159" s="6">
        <f>SUM(HF136, -HF152,)</f>
        <v>0</v>
      </c>
      <c r="HG159" s="6">
        <f>SUM(HG142, -HG153)</f>
        <v>0</v>
      </c>
      <c r="HH159" s="6">
        <f>SUM(HH136, -HH152)</f>
        <v>0</v>
      </c>
      <c r="HI159" s="6">
        <f>SUM(HI136, -HI152)</f>
        <v>0</v>
      </c>
      <c r="HJ159" s="6">
        <f>SUM(HJ136, -HJ152)</f>
        <v>0</v>
      </c>
      <c r="HK159" s="6">
        <f>SUM(HK136, -HK152)</f>
        <v>0</v>
      </c>
      <c r="HL159" s="6">
        <f>SUM(HL136, -HL152,)</f>
        <v>0</v>
      </c>
      <c r="HM159" s="6">
        <f>SUM(HM142, -HM153)</f>
        <v>0</v>
      </c>
      <c r="HN159" s="6">
        <f>SUM(HN136, -HN152)</f>
        <v>0</v>
      </c>
      <c r="HO159" s="6">
        <f>SUM(HO136, -HO152)</f>
        <v>0</v>
      </c>
      <c r="HP159" s="6">
        <f>SUM(HP136, -HP152)</f>
        <v>0</v>
      </c>
      <c r="HQ159" s="6">
        <f>SUM(HQ136,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200" t="s">
        <v>59</v>
      </c>
      <c r="FV160" s="168" t="s">
        <v>59</v>
      </c>
      <c r="FW160" s="184" t="s">
        <v>60</v>
      </c>
      <c r="FX160" s="156" t="s">
        <v>60</v>
      </c>
      <c r="FY160" s="188" t="s">
        <v>55</v>
      </c>
      <c r="FZ160" s="174" t="s">
        <v>70</v>
      </c>
      <c r="GA160" s="200" t="s">
        <v>41</v>
      </c>
      <c r="GB160" s="121" t="s">
        <v>60</v>
      </c>
      <c r="GC160" s="174" t="s">
        <v>70</v>
      </c>
      <c r="GD160" s="152" t="s">
        <v>70</v>
      </c>
      <c r="GE160" s="124" t="s">
        <v>54</v>
      </c>
      <c r="GF160" s="199" t="s">
        <v>55</v>
      </c>
      <c r="GG160" s="232" t="s">
        <v>49</v>
      </c>
      <c r="GH160" s="18" t="s">
        <v>49</v>
      </c>
      <c r="GI160" s="160" t="s">
        <v>54</v>
      </c>
      <c r="GJ160" s="154" t="s">
        <v>49</v>
      </c>
      <c r="GK160" s="119" t="s">
        <v>42</v>
      </c>
      <c r="GL160" s="180" t="s">
        <v>42</v>
      </c>
      <c r="GM160" s="164" t="s">
        <v>55</v>
      </c>
      <c r="GN160" s="119" t="s">
        <v>42</v>
      </c>
      <c r="GO160" s="199" t="s">
        <v>55</v>
      </c>
      <c r="GP160" s="164" t="s">
        <v>55</v>
      </c>
      <c r="GQ160" s="188" t="s">
        <v>55</v>
      </c>
      <c r="GR160" s="183" t="s">
        <v>49</v>
      </c>
      <c r="GS160" s="122" t="s">
        <v>49</v>
      </c>
      <c r="GT160" s="188" t="s">
        <v>55</v>
      </c>
      <c r="GU160" s="123" t="s">
        <v>53</v>
      </c>
      <c r="GV160" s="60"/>
      <c r="GW160" s="60"/>
      <c r="GX160" s="60"/>
      <c r="GY160" s="60"/>
      <c r="GZ160" s="60"/>
      <c r="HA160" s="60"/>
      <c r="HC160" s="123" t="s">
        <v>40</v>
      </c>
      <c r="HD160" s="123" t="s">
        <v>65</v>
      </c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53">
        <f>SUM(FU136, -FU142)</f>
        <v>0.1013</v>
      </c>
      <c r="FV161" s="115">
        <f>SUM(FV136, -FV142)</f>
        <v>9.64E-2</v>
      </c>
      <c r="FW161" s="179">
        <f>SUM(FW141, -FW143)</f>
        <v>9.6999999999999989E-2</v>
      </c>
      <c r="FX161" s="146">
        <f>SUM(FX141, -FX143)</f>
        <v>9.9699999999999997E-2</v>
      </c>
      <c r="FY161" s="118">
        <f>SUM(FY141, -FY143)</f>
        <v>0.10600000000000001</v>
      </c>
      <c r="FZ161" s="179">
        <f>SUM(FZ140, -FZ143)</f>
        <v>0.12430000000000001</v>
      </c>
      <c r="GA161" s="146">
        <f>SUM(GA136, -GA141)</f>
        <v>0.1449</v>
      </c>
      <c r="GB161" s="120">
        <f>SUM(GB140, -GB143)</f>
        <v>0.14809999999999998</v>
      </c>
      <c r="GC161" s="179">
        <f>SUM(GC140, -GC143)</f>
        <v>0.15839999999999999</v>
      </c>
      <c r="GD161" s="146">
        <f>SUM(GD140, -GD143)</f>
        <v>0.15970000000000001</v>
      </c>
      <c r="GE161" s="118">
        <f>SUM(GE136, -GE142)</f>
        <v>0.14479999999999998</v>
      </c>
      <c r="GF161" s="178">
        <f>SUM(GF141, -GF143)</f>
        <v>0.1648</v>
      </c>
      <c r="GG161" s="224">
        <f>SUM(GG141, -GG143)</f>
        <v>0.15620000000000001</v>
      </c>
      <c r="GH161" s="15">
        <f>SUM(GH141, -GH143)</f>
        <v>0.16720000000000002</v>
      </c>
      <c r="GI161" s="149">
        <f>SUM(GI136, -GI142)</f>
        <v>0.15210000000000001</v>
      </c>
      <c r="GJ161" s="146">
        <f>SUM(GJ141, -GJ143)</f>
        <v>0.14510000000000001</v>
      </c>
      <c r="GK161" s="120">
        <f>SUM(GK141, -GK143)</f>
        <v>0.15479999999999999</v>
      </c>
      <c r="GL161" s="179">
        <f>SUM(GL140, -GL143)</f>
        <v>0.14849999999999999</v>
      </c>
      <c r="GM161" s="148">
        <f>SUM(GM141, -GM143)</f>
        <v>0.14180000000000001</v>
      </c>
      <c r="GN161" s="120">
        <f>SUM(GN141, -GN143)</f>
        <v>0.16640000000000002</v>
      </c>
      <c r="GO161" s="178">
        <f>SUM(GO141, -GO143)</f>
        <v>0.15920000000000001</v>
      </c>
      <c r="GP161" s="148">
        <f>SUM(GP141, -GP143)</f>
        <v>0.16069999999999998</v>
      </c>
      <c r="GQ161" s="118">
        <f>SUM(GQ141, -GQ143)</f>
        <v>0.12999999999999998</v>
      </c>
      <c r="GR161" s="179">
        <f>SUM(GR141, -GR143)</f>
        <v>0.11870000000000001</v>
      </c>
      <c r="GS161" s="120">
        <f>SUM(GS141, -GS143)</f>
        <v>0.12499999999999999</v>
      </c>
      <c r="GT161" s="118">
        <f>SUM(GT141, -GT143)</f>
        <v>0.11660000000000001</v>
      </c>
      <c r="GU161" s="208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20">
        <f>SUM(HC136, -HC141)</f>
        <v>3.5400000000000001E-2</v>
      </c>
      <c r="HD161" s="120">
        <f>SUM(HD137, -HD142)</f>
        <v>3.32E-2</v>
      </c>
      <c r="HE161" s="6">
        <f>SUM(HE142, -HE153)</f>
        <v>0</v>
      </c>
      <c r="HF161" s="6">
        <f>SUM(HF142, -HF153)</f>
        <v>0</v>
      </c>
      <c r="HG161" s="6">
        <f>SUM(HG136, -HG152)</f>
        <v>0</v>
      </c>
      <c r="HH161" s="6">
        <f>SUM(HH142, -HH153)</f>
        <v>0</v>
      </c>
      <c r="HI161" s="6">
        <f>SUM(HI136, -HI151)</f>
        <v>0</v>
      </c>
      <c r="HJ161" s="6">
        <f>SUM(HJ142, -HJ153)</f>
        <v>0</v>
      </c>
      <c r="HK161" s="6">
        <f>SUM(HK142, -HK153)</f>
        <v>0</v>
      </c>
      <c r="HL161" s="6">
        <f>SUM(HL142, -HL153)</f>
        <v>0</v>
      </c>
      <c r="HM161" s="6">
        <f>SUM(HM136, -HM152)</f>
        <v>0</v>
      </c>
      <c r="HN161" s="6">
        <f>SUM(HN142, -HN153)</f>
        <v>0</v>
      </c>
      <c r="HO161" s="6">
        <f>SUM(HO136, -HO151)</f>
        <v>0</v>
      </c>
      <c r="HP161" s="6">
        <f>SUM(HP142, -HP153)</f>
        <v>0</v>
      </c>
      <c r="HQ161" s="6">
        <f>SUM(HQ142,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52" t="s">
        <v>70</v>
      </c>
      <c r="FV162" s="168" t="s">
        <v>67</v>
      </c>
      <c r="FW162" s="186" t="s">
        <v>67</v>
      </c>
      <c r="FX162" s="200" t="s">
        <v>67</v>
      </c>
      <c r="FY162" s="168" t="s">
        <v>67</v>
      </c>
      <c r="FZ162" s="186" t="s">
        <v>41</v>
      </c>
      <c r="GA162" s="152" t="s">
        <v>70</v>
      </c>
      <c r="GB162" s="168" t="s">
        <v>41</v>
      </c>
      <c r="GC162" s="180" t="s">
        <v>42</v>
      </c>
      <c r="GD162" s="158" t="s">
        <v>42</v>
      </c>
      <c r="GE162" s="122" t="s">
        <v>49</v>
      </c>
      <c r="GF162" s="183" t="s">
        <v>49</v>
      </c>
      <c r="GG162" s="229" t="s">
        <v>54</v>
      </c>
      <c r="GH162" s="23" t="s">
        <v>55</v>
      </c>
      <c r="GI162" s="162" t="s">
        <v>49</v>
      </c>
      <c r="GJ162" s="185" t="s">
        <v>54</v>
      </c>
      <c r="GK162" s="122" t="s">
        <v>49</v>
      </c>
      <c r="GL162" s="181" t="s">
        <v>54</v>
      </c>
      <c r="GM162" s="154" t="s">
        <v>49</v>
      </c>
      <c r="GN162" s="122" t="s">
        <v>49</v>
      </c>
      <c r="GO162" s="183" t="s">
        <v>49</v>
      </c>
      <c r="GP162" s="154" t="s">
        <v>49</v>
      </c>
      <c r="GQ162" s="122" t="s">
        <v>49</v>
      </c>
      <c r="GR162" s="174" t="s">
        <v>52</v>
      </c>
      <c r="GS162" s="188" t="s">
        <v>55</v>
      </c>
      <c r="GT162" s="122" t="s">
        <v>49</v>
      </c>
      <c r="GU162" s="124" t="s">
        <v>54</v>
      </c>
      <c r="GV162" s="60"/>
      <c r="GW162" s="60"/>
      <c r="GX162" s="60"/>
      <c r="GY162" s="60"/>
      <c r="GZ162" s="60"/>
      <c r="HA162" s="60"/>
      <c r="HC162" s="123" t="s">
        <v>65</v>
      </c>
      <c r="HD162" s="188" t="s">
        <v>44</v>
      </c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05">SUM(EC152, -EC159)</f>
        <v>0</v>
      </c>
      <c r="ED163" s="6">
        <f t="shared" si="305"/>
        <v>0</v>
      </c>
      <c r="EE163" s="6">
        <f t="shared" si="305"/>
        <v>0</v>
      </c>
      <c r="EF163" s="6">
        <f t="shared" si="305"/>
        <v>0</v>
      </c>
      <c r="EG163" s="6">
        <f t="shared" si="305"/>
        <v>0</v>
      </c>
      <c r="EH163" s="6">
        <f t="shared" si="305"/>
        <v>0</v>
      </c>
      <c r="EI163" s="6">
        <f t="shared" si="305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46">
        <f>SUM(FU141, -FU143)</f>
        <v>9.9000000000000005E-2</v>
      </c>
      <c r="FV163" s="208">
        <f>SUM(FV136, -FV141)</f>
        <v>9.3199999999999991E-2</v>
      </c>
      <c r="FW163" s="187">
        <f>SUM(FW136, -FW142)</f>
        <v>9.4699999999999993E-2</v>
      </c>
      <c r="FX163" s="166">
        <f>SUM(FX136, -FX142)</f>
        <v>8.7900000000000006E-2</v>
      </c>
      <c r="FY163" s="208">
        <f>SUM(FY136, -FY142)</f>
        <v>9.9099999999999994E-2</v>
      </c>
      <c r="FZ163" s="179">
        <f>SUM(FZ136, -FZ141)</f>
        <v>0.1037</v>
      </c>
      <c r="GA163" s="146">
        <f>SUM(GA140, -GA143)</f>
        <v>0.1371</v>
      </c>
      <c r="GB163" s="120">
        <f>SUM(GB136, -GB141)</f>
        <v>0.122</v>
      </c>
      <c r="GC163" s="179">
        <f>SUM(GC141, -GC143)</f>
        <v>0.1391</v>
      </c>
      <c r="GD163" s="146">
        <f>SUM(GD141, -GD143)</f>
        <v>0.14119999999999999</v>
      </c>
      <c r="GE163" s="120">
        <f>SUM(GE141, -GE143)</f>
        <v>0.13730000000000001</v>
      </c>
      <c r="GF163" s="179">
        <f>SUM(GF142, -GF143)</f>
        <v>0.1565</v>
      </c>
      <c r="GG163" s="225">
        <f>SUM(GG136, -GG142)</f>
        <v>0.1406</v>
      </c>
      <c r="GH163" s="96">
        <f>SUM(GH142, -GH143)</f>
        <v>0.14899999999999999</v>
      </c>
      <c r="GI163" s="151">
        <f>SUM(GI141, -GI143)</f>
        <v>0.15060000000000001</v>
      </c>
      <c r="GJ163" s="148">
        <f>SUM(GJ136, -GJ142)</f>
        <v>0.14369999999999999</v>
      </c>
      <c r="GK163" s="120">
        <f>SUM(GK142, -GK143)</f>
        <v>0.1482</v>
      </c>
      <c r="GL163" s="178">
        <f>SUM(GL136, -GL141)</f>
        <v>0.14330000000000001</v>
      </c>
      <c r="GM163" s="146">
        <f>SUM(GM142, -GM143)</f>
        <v>0.1178</v>
      </c>
      <c r="GN163" s="120">
        <f>SUM(GN142, -GN143)</f>
        <v>0.13850000000000001</v>
      </c>
      <c r="GO163" s="179">
        <f>SUM(GO142, -GO143)</f>
        <v>0.1128</v>
      </c>
      <c r="GP163" s="146">
        <f>SUM(GP142, -GP143)</f>
        <v>0.12229999999999999</v>
      </c>
      <c r="GQ163" s="120">
        <f>SUM(GQ142, -GQ143)</f>
        <v>0.11449999999999999</v>
      </c>
      <c r="GR163" s="175">
        <f>SUM(GR136, -GR142)</f>
        <v>0.11499999999999999</v>
      </c>
      <c r="GS163" s="118">
        <f>SUM(GS142, -GS143)</f>
        <v>0.11549999999999999</v>
      </c>
      <c r="GT163" s="120">
        <f>SUM(GT142, -GT143)</f>
        <v>0.1143</v>
      </c>
      <c r="GU163" s="118">
        <f>SUM(GU137, -GU142)</f>
        <v>0.11799999999999999</v>
      </c>
      <c r="GV163" s="6">
        <f t="shared" ref="GU163:HA163" si="306">SUM(GV152, -GV159)</f>
        <v>0</v>
      </c>
      <c r="GW163" s="6">
        <f t="shared" si="306"/>
        <v>0</v>
      </c>
      <c r="GX163" s="6">
        <f t="shared" si="306"/>
        <v>0</v>
      </c>
      <c r="GY163" s="6">
        <f t="shared" si="306"/>
        <v>0</v>
      </c>
      <c r="GZ163" s="6">
        <f t="shared" si="306"/>
        <v>0</v>
      </c>
      <c r="HA163" s="6">
        <f t="shared" si="306"/>
        <v>0</v>
      </c>
      <c r="HC163" s="120">
        <f>SUM(HC136, -HC140)</f>
        <v>3.5099999999999999E-2</v>
      </c>
      <c r="HD163" s="120">
        <f>SUM(HD136, -HD139)</f>
        <v>3.2199999999999999E-2</v>
      </c>
      <c r="HE163" s="6">
        <f t="shared" ref="HC163:HH163" si="307">SUM(HE152, -HE159)</f>
        <v>0</v>
      </c>
      <c r="HF163" s="6">
        <f t="shared" si="307"/>
        <v>0</v>
      </c>
      <c r="HG163" s="6">
        <f t="shared" si="307"/>
        <v>0</v>
      </c>
      <c r="HH163" s="6">
        <f t="shared" si="307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08">SUM(JM152, -JM159)</f>
        <v>0</v>
      </c>
      <c r="JN163" s="6">
        <f t="shared" si="308"/>
        <v>0</v>
      </c>
      <c r="JO163" s="6">
        <f t="shared" si="308"/>
        <v>0</v>
      </c>
      <c r="JP163" s="6">
        <f t="shared" si="308"/>
        <v>0</v>
      </c>
      <c r="JQ163" s="6">
        <f t="shared" si="308"/>
        <v>0</v>
      </c>
      <c r="JR163" s="6">
        <f t="shared" si="308"/>
        <v>0</v>
      </c>
      <c r="JS163" s="6">
        <f t="shared" si="308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200" t="s">
        <v>67</v>
      </c>
      <c r="FV164" s="114" t="s">
        <v>70</v>
      </c>
      <c r="FW164" s="174" t="s">
        <v>70</v>
      </c>
      <c r="FX164" s="152" t="s">
        <v>70</v>
      </c>
      <c r="FY164" s="114" t="s">
        <v>70</v>
      </c>
      <c r="FZ164" s="180" t="s">
        <v>42</v>
      </c>
      <c r="GA164" s="200" t="s">
        <v>67</v>
      </c>
      <c r="GB164" s="123" t="s">
        <v>53</v>
      </c>
      <c r="GC164" s="184" t="s">
        <v>51</v>
      </c>
      <c r="GD164" s="200" t="s">
        <v>41</v>
      </c>
      <c r="GE164" s="168" t="s">
        <v>48</v>
      </c>
      <c r="GF164" s="186" t="s">
        <v>48</v>
      </c>
      <c r="GG164" s="237" t="s">
        <v>55</v>
      </c>
      <c r="GH164" s="95" t="s">
        <v>54</v>
      </c>
      <c r="GI164" s="165" t="s">
        <v>48</v>
      </c>
      <c r="GJ164" s="164" t="s">
        <v>55</v>
      </c>
      <c r="GK164" s="168" t="s">
        <v>48</v>
      </c>
      <c r="GL164" s="199" t="s">
        <v>55</v>
      </c>
      <c r="GM164" s="152" t="s">
        <v>46</v>
      </c>
      <c r="GN164" s="114" t="s">
        <v>46</v>
      </c>
      <c r="GO164" s="174" t="s">
        <v>46</v>
      </c>
      <c r="GP164" s="152" t="s">
        <v>46</v>
      </c>
      <c r="GQ164" s="114" t="s">
        <v>46</v>
      </c>
      <c r="GR164" s="184" t="s">
        <v>51</v>
      </c>
      <c r="GS164" s="114" t="s">
        <v>52</v>
      </c>
      <c r="GT164" s="114" t="s">
        <v>46</v>
      </c>
      <c r="GU164" s="114" t="s">
        <v>52</v>
      </c>
      <c r="GV164" s="60"/>
      <c r="GW164" s="60"/>
      <c r="GX164" s="60"/>
      <c r="GY164" s="60"/>
      <c r="GZ164" s="60"/>
      <c r="HA164" s="60"/>
      <c r="HC164" s="188" t="s">
        <v>51</v>
      </c>
      <c r="HD164" s="168" t="s">
        <v>67</v>
      </c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166">
        <f>SUM(FU136, -FU141)</f>
        <v>9.3799999999999994E-2</v>
      </c>
      <c r="FV165" s="120">
        <f>SUM(FV141, -FV143)</f>
        <v>8.4600000000000009E-2</v>
      </c>
      <c r="FW165" s="179">
        <f>SUM(FW142, -FW143)</f>
        <v>8.4599999999999995E-2</v>
      </c>
      <c r="FX165" s="146">
        <f>SUM(FX142, -FX143)</f>
        <v>7.6999999999999999E-2</v>
      </c>
      <c r="FY165" s="120">
        <f>SUM(FY142, -FY143)</f>
        <v>8.1800000000000012E-2</v>
      </c>
      <c r="FZ165" s="179">
        <f>SUM(FZ141, -FZ143)</f>
        <v>9.74E-2</v>
      </c>
      <c r="GA165" s="166">
        <f>SUM(GA136, -GA140)</f>
        <v>0.1032</v>
      </c>
      <c r="GB165" s="116">
        <f>SUM(GB137, -GB142)</f>
        <v>0.11950000000000001</v>
      </c>
      <c r="GC165" s="179">
        <f>SUM(GC137, -GC142)</f>
        <v>0.12240000000000001</v>
      </c>
      <c r="GD165" s="146">
        <f>SUM(GD136, -GD141)</f>
        <v>0.1124</v>
      </c>
      <c r="GE165" s="120">
        <f>SUM(GE136, -GE141)</f>
        <v>0.11119999999999999</v>
      </c>
      <c r="GF165" s="179">
        <f>SUM(GF136, -GF142)</f>
        <v>0.1154</v>
      </c>
      <c r="GG165" s="225">
        <f>SUM(GG142, -GG143)</f>
        <v>0.13919999999999999</v>
      </c>
      <c r="GH165" s="96">
        <f>SUM(GH136, -GH142)</f>
        <v>0.1336</v>
      </c>
      <c r="GI165" s="151">
        <f>SUM(GI136, -GI141)</f>
        <v>0.1452</v>
      </c>
      <c r="GJ165" s="148">
        <f>SUM(GJ142, -GJ143)</f>
        <v>0.13830000000000001</v>
      </c>
      <c r="GK165" s="120">
        <f>SUM(GK136, -GK142)</f>
        <v>0.1384</v>
      </c>
      <c r="GL165" s="178">
        <f>SUM(GL141, -GL143)</f>
        <v>0.13979999999999998</v>
      </c>
      <c r="GM165" s="246">
        <f>SUM(GM136, -GM142)</f>
        <v>7.46E-2</v>
      </c>
      <c r="GN165" s="247">
        <f>SUM(GN136, -GN142)</f>
        <v>7.569999999999999E-2</v>
      </c>
      <c r="GO165" s="273">
        <f>SUM(GO136, -GO142)</f>
        <v>8.8800000000000004E-2</v>
      </c>
      <c r="GP165" s="246">
        <f>SUM(GP136, -GP142)</f>
        <v>0.1046</v>
      </c>
      <c r="GQ165" s="247">
        <f>SUM(GQ136, -GQ142)</f>
        <v>0.1106</v>
      </c>
      <c r="GR165" s="179">
        <f>SUM(GR137, -GR142)</f>
        <v>9.8699999999999996E-2</v>
      </c>
      <c r="GS165" s="115">
        <f>SUM(GS136, -GS142)</f>
        <v>8.7900000000000006E-2</v>
      </c>
      <c r="GT165" s="247">
        <f>SUM(GT136, -GT142)</f>
        <v>7.0000000000000007E-2</v>
      </c>
      <c r="GU165" s="115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20">
        <f>SUM(HC137, -HC142)</f>
        <v>3.1699999999999999E-2</v>
      </c>
      <c r="HD165" s="208">
        <f>SUM(HD138, -HD143)</f>
        <v>2.93E-2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56" t="s">
        <v>60</v>
      </c>
      <c r="FV166" s="121" t="s">
        <v>60</v>
      </c>
      <c r="FW166" s="186" t="s">
        <v>59</v>
      </c>
      <c r="FX166" s="200" t="s">
        <v>59</v>
      </c>
      <c r="FY166" s="124" t="s">
        <v>54</v>
      </c>
      <c r="FZ166" s="183" t="s">
        <v>44</v>
      </c>
      <c r="GA166" s="158" t="s">
        <v>42</v>
      </c>
      <c r="GB166" s="119" t="s">
        <v>42</v>
      </c>
      <c r="GC166" s="183" t="s">
        <v>44</v>
      </c>
      <c r="GD166" s="200" t="s">
        <v>67</v>
      </c>
      <c r="GE166" s="114" t="s">
        <v>52</v>
      </c>
      <c r="GF166" s="181" t="s">
        <v>54</v>
      </c>
      <c r="GG166" s="228" t="s">
        <v>48</v>
      </c>
      <c r="GH166" s="36" t="s">
        <v>48</v>
      </c>
      <c r="GI166" s="233" t="s">
        <v>55</v>
      </c>
      <c r="GJ166" s="200" t="s">
        <v>48</v>
      </c>
      <c r="GK166" s="168" t="s">
        <v>41</v>
      </c>
      <c r="GL166" s="186" t="s">
        <v>41</v>
      </c>
      <c r="GM166" s="163" t="s">
        <v>47</v>
      </c>
      <c r="GN166" s="121" t="s">
        <v>45</v>
      </c>
      <c r="GO166" s="184" t="s">
        <v>45</v>
      </c>
      <c r="GP166" s="200" t="s">
        <v>48</v>
      </c>
      <c r="GQ166" s="114" t="s">
        <v>52</v>
      </c>
      <c r="GR166" s="199" t="s">
        <v>55</v>
      </c>
      <c r="GS166" s="123" t="s">
        <v>53</v>
      </c>
      <c r="GT166" s="114" t="s">
        <v>52</v>
      </c>
      <c r="GU166" s="121" t="s">
        <v>51</v>
      </c>
      <c r="GV166" s="60"/>
      <c r="GW166" s="60"/>
      <c r="GX166" s="60"/>
      <c r="GY166" s="60"/>
      <c r="GZ166" s="60"/>
      <c r="HA166" s="60"/>
      <c r="HC166" s="168" t="s">
        <v>59</v>
      </c>
      <c r="HD166" s="123" t="s">
        <v>84</v>
      </c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46">
        <f>SUM(FU142, -FU143)</f>
        <v>9.1499999999999998E-2</v>
      </c>
      <c r="FV167" s="120">
        <f>SUM(FV142, -FV143)</f>
        <v>8.14E-2</v>
      </c>
      <c r="FW167" s="175">
        <f>SUM(FW136, -FW141)</f>
        <v>8.2299999999999998E-2</v>
      </c>
      <c r="FX167" s="153">
        <f>SUM(FX136, -FX141)</f>
        <v>6.5200000000000008E-2</v>
      </c>
      <c r="FY167" s="118">
        <f>SUM(FY136, -FY141)</f>
        <v>7.4899999999999994E-2</v>
      </c>
      <c r="FZ167" s="179">
        <f>SUM(FZ137, -FZ142)</f>
        <v>8.3699999999999997E-2</v>
      </c>
      <c r="GA167" s="146">
        <f>SUM(GA141, -GA143)</f>
        <v>9.5400000000000013E-2</v>
      </c>
      <c r="GB167" s="120">
        <f>SUM(GB141, -GB143)</f>
        <v>0.11609999999999999</v>
      </c>
      <c r="GC167" s="179">
        <f>SUM(GC138, -GC142)</f>
        <v>0.1072</v>
      </c>
      <c r="GD167" s="166">
        <f>SUM(GD136, -GD140)</f>
        <v>9.3900000000000011E-2</v>
      </c>
      <c r="GE167" s="115">
        <f>SUM(GE137, -GE142)</f>
        <v>0.10439999999999999</v>
      </c>
      <c r="GF167" s="178">
        <f>SUM(GF136, -GF141)</f>
        <v>0.1071</v>
      </c>
      <c r="GG167" s="224">
        <f>SUM(GG136, -GG141)</f>
        <v>0.1236</v>
      </c>
      <c r="GH167" s="15">
        <f>SUM(GH136, -GH141)</f>
        <v>0.1154</v>
      </c>
      <c r="GI167" s="149">
        <f>SUM(GI142, -GI143)</f>
        <v>0.14369999999999999</v>
      </c>
      <c r="GJ167" s="146">
        <f>SUM(GJ136, -GJ141)</f>
        <v>0.13689999999999999</v>
      </c>
      <c r="GK167" s="120">
        <f>SUM(GK136, -GK141)</f>
        <v>0.1318</v>
      </c>
      <c r="GL167" s="179">
        <f>SUM(GL136, -GL140)</f>
        <v>0.1346</v>
      </c>
      <c r="GM167" s="146">
        <f>SUM(GM137, -GM142)</f>
        <v>6.3E-2</v>
      </c>
      <c r="GN167" s="208">
        <f>SUM(GN137, -GN142)</f>
        <v>5.8999999999999997E-2</v>
      </c>
      <c r="GO167" s="187">
        <f>SUM(GO137, -GO142)</f>
        <v>6.8000000000000005E-2</v>
      </c>
      <c r="GP167" s="146">
        <f>SUM(GP137, -GP142)</f>
        <v>8.1100000000000005E-2</v>
      </c>
      <c r="GQ167" s="115">
        <f>SUM(GQ136, -GQ141)</f>
        <v>9.5100000000000004E-2</v>
      </c>
      <c r="GR167" s="178">
        <f>SUM(GR142, -GR143)</f>
        <v>9.3200000000000005E-2</v>
      </c>
      <c r="GS167" s="208">
        <f>SUM(GS137, -GS142)</f>
        <v>8.1100000000000005E-2</v>
      </c>
      <c r="GT167" s="115">
        <f>SUM(GT136, -GT141)</f>
        <v>6.770000000000001E-2</v>
      </c>
      <c r="GU167" s="120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15">
        <f>SUM(HC138, -HC142)</f>
        <v>2.9100000000000001E-2</v>
      </c>
      <c r="HD167" s="116">
        <f>SUM(HD137, -HD141)</f>
        <v>2.7800000000000002E-2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200" t="s">
        <v>41</v>
      </c>
      <c r="FV168" s="168" t="s">
        <v>41</v>
      </c>
      <c r="FW168" s="186" t="s">
        <v>41</v>
      </c>
      <c r="FX168" s="200" t="s">
        <v>64</v>
      </c>
      <c r="FY168" s="168" t="s">
        <v>59</v>
      </c>
      <c r="FZ168" s="186" t="s">
        <v>67</v>
      </c>
      <c r="GA168" s="200" t="s">
        <v>59</v>
      </c>
      <c r="GB168" s="122" t="s">
        <v>44</v>
      </c>
      <c r="GC168" s="182" t="s">
        <v>53</v>
      </c>
      <c r="GD168" s="164" t="s">
        <v>55</v>
      </c>
      <c r="GE168" s="188" t="s">
        <v>55</v>
      </c>
      <c r="GF168" s="186" t="s">
        <v>64</v>
      </c>
      <c r="GG168" s="231" t="s">
        <v>52</v>
      </c>
      <c r="GH168" s="36" t="s">
        <v>41</v>
      </c>
      <c r="GI168" s="165" t="s">
        <v>41</v>
      </c>
      <c r="GJ168" s="200" t="s">
        <v>41</v>
      </c>
      <c r="GK168" s="124" t="s">
        <v>54</v>
      </c>
      <c r="GL168" s="186" t="s">
        <v>59</v>
      </c>
      <c r="GM168" s="200" t="s">
        <v>48</v>
      </c>
      <c r="GN168" s="114" t="s">
        <v>39</v>
      </c>
      <c r="GO168" s="186" t="s">
        <v>48</v>
      </c>
      <c r="GP168" s="152" t="s">
        <v>52</v>
      </c>
      <c r="GQ168" s="168" t="s">
        <v>48</v>
      </c>
      <c r="GR168" s="180" t="s">
        <v>37</v>
      </c>
      <c r="GS168" s="114" t="s">
        <v>46</v>
      </c>
      <c r="GT168" s="123" t="s">
        <v>47</v>
      </c>
      <c r="GU168" s="119" t="s">
        <v>37</v>
      </c>
      <c r="GV168" s="60"/>
      <c r="GW168" s="60"/>
      <c r="GX168" s="60"/>
      <c r="GY168" s="60"/>
      <c r="GZ168" s="60"/>
      <c r="HA168" s="60"/>
      <c r="HC168" s="188" t="s">
        <v>37</v>
      </c>
      <c r="HD168" s="168" t="s">
        <v>68</v>
      </c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09">SUM(EC158, -EC165)</f>
        <v>0</v>
      </c>
      <c r="ED169" s="6">
        <f t="shared" si="309"/>
        <v>0</v>
      </c>
      <c r="EE169" s="6">
        <f t="shared" si="309"/>
        <v>0</v>
      </c>
      <c r="EF169" s="6">
        <f t="shared" si="309"/>
        <v>0</v>
      </c>
      <c r="EG169" s="6">
        <f t="shared" si="309"/>
        <v>0</v>
      </c>
      <c r="EH169" s="6">
        <f t="shared" si="309"/>
        <v>0</v>
      </c>
      <c r="EI169" s="6">
        <f t="shared" si="309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 t="shared" ref="FT169:FZ169" si="310">SUM(FT136, -FT140)</f>
        <v>7.2999999999999995E-2</v>
      </c>
      <c r="FU169" s="146">
        <f t="shared" si="310"/>
        <v>8.2199999999999995E-2</v>
      </c>
      <c r="FV169" s="120">
        <f t="shared" si="310"/>
        <v>8.0099999999999991E-2</v>
      </c>
      <c r="FW169" s="179">
        <f t="shared" si="310"/>
        <v>7.3499999999999996E-2</v>
      </c>
      <c r="FX169" s="146">
        <f t="shared" si="310"/>
        <v>5.9600000000000007E-2</v>
      </c>
      <c r="FY169" s="115">
        <f t="shared" si="310"/>
        <v>7.4099999999999999E-2</v>
      </c>
      <c r="FZ169" s="187">
        <f t="shared" si="310"/>
        <v>7.6799999999999993E-2</v>
      </c>
      <c r="GA169" s="153">
        <f>SUM(GA136, -GA139)</f>
        <v>8.9499999999999996E-2</v>
      </c>
      <c r="GB169" s="120">
        <f>SUM(GB138, -GB142)</f>
        <v>0.112</v>
      </c>
      <c r="GC169" s="176">
        <f>SUM(GC139, -GC142)</f>
        <v>0.1031</v>
      </c>
      <c r="GD169" s="148">
        <f>SUM(GD142, -GD143)</f>
        <v>9.1400000000000009E-2</v>
      </c>
      <c r="GE169" s="118">
        <f>SUM(GE142, -GE143)</f>
        <v>0.1037</v>
      </c>
      <c r="GF169" s="179">
        <f>SUM(GF136, -GF140)</f>
        <v>0.1033</v>
      </c>
      <c r="GG169" s="230">
        <f>SUM(GG137, -GG142)</f>
        <v>0.1158</v>
      </c>
      <c r="GH169" s="15">
        <f>SUM(GH136, -GH140)</f>
        <v>0.1037</v>
      </c>
      <c r="GI169" s="151">
        <f>SUM(GI136, -GI140)</f>
        <v>0.13670000000000002</v>
      </c>
      <c r="GJ169" s="146">
        <f>SUM(GJ136, -GJ140)</f>
        <v>0.1288</v>
      </c>
      <c r="GK169" s="118">
        <f>SUM(GK136, -GK140)</f>
        <v>0.12330000000000001</v>
      </c>
      <c r="GL169" s="175">
        <f>SUM(GL136, -GL139)</f>
        <v>0.1128</v>
      </c>
      <c r="GM169" s="146">
        <f>SUM(GM138, -GM142)</f>
        <v>5.67E-2</v>
      </c>
      <c r="GN169" s="116">
        <f>SUM(GN136, -GN141)</f>
        <v>4.7799999999999995E-2</v>
      </c>
      <c r="GO169" s="179">
        <f>SUM(GO138, -GO142)</f>
        <v>5.7800000000000004E-2</v>
      </c>
      <c r="GP169" s="153">
        <f>SUM(GP136, -GP141)</f>
        <v>6.6200000000000009E-2</v>
      </c>
      <c r="GQ169" s="120">
        <f>SUM(GQ137, -GQ142)</f>
        <v>7.3300000000000004E-2</v>
      </c>
      <c r="GR169" s="179">
        <f>SUM(GR138, -GR142)</f>
        <v>9.0499999999999997E-2</v>
      </c>
      <c r="GS169" s="247">
        <f>SUM(GS136, -GS141)</f>
        <v>7.8399999999999997E-2</v>
      </c>
      <c r="GT169" s="120">
        <f>SUM(GT137, -GT142)</f>
        <v>6.7000000000000004E-2</v>
      </c>
      <c r="GU169" s="120">
        <f>SUM(GU140, -GU142)</f>
        <v>0.1031</v>
      </c>
      <c r="GV169" s="6">
        <f t="shared" ref="GU169:HA169" si="311">SUM(GV158, -GV165)</f>
        <v>0</v>
      </c>
      <c r="GW169" s="6">
        <f t="shared" si="311"/>
        <v>0</v>
      </c>
      <c r="GX169" s="6">
        <f t="shared" si="311"/>
        <v>0</v>
      </c>
      <c r="GY169" s="6">
        <f t="shared" si="311"/>
        <v>0</v>
      </c>
      <c r="GZ169" s="6">
        <f t="shared" si="311"/>
        <v>0</v>
      </c>
      <c r="HA169" s="6">
        <f t="shared" si="311"/>
        <v>0</v>
      </c>
      <c r="HC169" s="120">
        <f>SUM(HC137, -HC141)</f>
        <v>2.8500000000000001E-2</v>
      </c>
      <c r="HD169" s="116">
        <f>SUM(HD138, -HD142)</f>
        <v>2.6299999999999997E-2</v>
      </c>
      <c r="HE169" s="6">
        <f t="shared" ref="HC169:HH169" si="312">SUM(HE158, -HE165)</f>
        <v>0</v>
      </c>
      <c r="HF169" s="6">
        <f t="shared" si="312"/>
        <v>0</v>
      </c>
      <c r="HG169" s="6">
        <f t="shared" si="312"/>
        <v>0</v>
      </c>
      <c r="HH169" s="6">
        <f t="shared" si="312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13">SUM(JM158, -JM165)</f>
        <v>0</v>
      </c>
      <c r="JN169" s="6">
        <f t="shared" si="313"/>
        <v>0</v>
      </c>
      <c r="JO169" s="6">
        <f t="shared" si="313"/>
        <v>0</v>
      </c>
      <c r="JP169" s="6">
        <f t="shared" si="313"/>
        <v>0</v>
      </c>
      <c r="JQ169" s="6">
        <f t="shared" si="313"/>
        <v>0</v>
      </c>
      <c r="JR169" s="6">
        <f t="shared" si="313"/>
        <v>0</v>
      </c>
      <c r="JS169" s="6">
        <f t="shared" si="313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200" t="s">
        <v>48</v>
      </c>
      <c r="FV170" s="168" t="s">
        <v>64</v>
      </c>
      <c r="FW170" s="186" t="s">
        <v>64</v>
      </c>
      <c r="FX170" s="200" t="s">
        <v>41</v>
      </c>
      <c r="FY170" s="168" t="s">
        <v>41</v>
      </c>
      <c r="FZ170" s="199" t="s">
        <v>55</v>
      </c>
      <c r="GA170" s="164" t="s">
        <v>55</v>
      </c>
      <c r="GB170" s="114" t="s">
        <v>52</v>
      </c>
      <c r="GC170" s="186" t="s">
        <v>41</v>
      </c>
      <c r="GD170" s="156" t="s">
        <v>51</v>
      </c>
      <c r="GE170" s="168" t="s">
        <v>41</v>
      </c>
      <c r="GF170" s="174" t="s">
        <v>46</v>
      </c>
      <c r="GG170" s="228" t="s">
        <v>64</v>
      </c>
      <c r="GH170" s="45" t="s">
        <v>52</v>
      </c>
      <c r="GI170" s="165" t="s">
        <v>64</v>
      </c>
      <c r="GJ170" s="200" t="s">
        <v>59</v>
      </c>
      <c r="GK170" s="168" t="s">
        <v>59</v>
      </c>
      <c r="GL170" s="183" t="s">
        <v>49</v>
      </c>
      <c r="GM170" s="156" t="s">
        <v>45</v>
      </c>
      <c r="GN170" s="114" t="s">
        <v>52</v>
      </c>
      <c r="GO170" s="180" t="s">
        <v>36</v>
      </c>
      <c r="GP170" s="152" t="s">
        <v>39</v>
      </c>
      <c r="GQ170" s="121" t="s">
        <v>45</v>
      </c>
      <c r="GR170" s="174" t="s">
        <v>46</v>
      </c>
      <c r="GS170" s="124" t="s">
        <v>54</v>
      </c>
      <c r="GT170" s="168" t="s">
        <v>48</v>
      </c>
      <c r="GU170" s="123" t="s">
        <v>47</v>
      </c>
      <c r="GV170" s="60"/>
      <c r="GW170" s="60"/>
      <c r="GX170" s="60"/>
      <c r="GY170" s="60"/>
      <c r="GZ170" s="60"/>
      <c r="HA170" s="60"/>
      <c r="HC170" s="188" t="s">
        <v>55</v>
      </c>
      <c r="HD170" s="123" t="s">
        <v>40</v>
      </c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 t="shared" ref="FS171:FY171" si="314">SUM(FS136, -FS139)</f>
        <v>7.3099999999999998E-2</v>
      </c>
      <c r="FT171" s="179">
        <f t="shared" si="314"/>
        <v>7.0199999999999999E-2</v>
      </c>
      <c r="FU171" s="146">
        <f t="shared" si="314"/>
        <v>6.8899999999999989E-2</v>
      </c>
      <c r="FV171" s="120">
        <f t="shared" si="314"/>
        <v>6.8199999999999997E-2</v>
      </c>
      <c r="FW171" s="179">
        <f t="shared" si="314"/>
        <v>7.0999999999999994E-2</v>
      </c>
      <c r="FX171" s="146">
        <f t="shared" si="314"/>
        <v>5.4600000000000003E-2</v>
      </c>
      <c r="FY171" s="120">
        <f t="shared" si="314"/>
        <v>6.5600000000000006E-2</v>
      </c>
      <c r="FZ171" s="178">
        <f>SUM(FZ142, -FZ143)</f>
        <v>7.2500000000000009E-2</v>
      </c>
      <c r="GA171" s="148">
        <f>SUM(GA142, -GA143)</f>
        <v>8.6400000000000005E-2</v>
      </c>
      <c r="GB171" s="115">
        <f>SUM(GB139, -GB142)</f>
        <v>0.10900000000000001</v>
      </c>
      <c r="GC171" s="179">
        <f>SUM(GC136, -GC141)</f>
        <v>9.6300000000000011E-2</v>
      </c>
      <c r="GD171" s="146">
        <f>SUM(GD137, -GD142)</f>
        <v>9.0499999999999997E-2</v>
      </c>
      <c r="GE171" s="120">
        <f>SUM(GE136, -GE140)</f>
        <v>9.06E-2</v>
      </c>
      <c r="GF171" s="273">
        <f>SUM(GF137, -GF142)</f>
        <v>0.1022</v>
      </c>
      <c r="GG171" s="224">
        <f>SUM(GG136, -GG140)</f>
        <v>0.1119</v>
      </c>
      <c r="GH171" s="94">
        <f>SUM(GH137, -GH142)</f>
        <v>9.459999999999999E-2</v>
      </c>
      <c r="GI171" s="151">
        <f>SUM(GI136, -GI139)</f>
        <v>0.10790000000000001</v>
      </c>
      <c r="GJ171" s="153">
        <f>SUM(GJ136, -GJ139)</f>
        <v>9.1499999999999998E-2</v>
      </c>
      <c r="GK171" s="115">
        <f>SUM(GK136, -GK139)</f>
        <v>9.6000000000000002E-2</v>
      </c>
      <c r="GL171" s="179">
        <f>SUM(GL142, -GL143)</f>
        <v>0.10899999999999999</v>
      </c>
      <c r="GM171" s="166">
        <f>SUM(GM139, -GM142)</f>
        <v>5.1500000000000004E-2</v>
      </c>
      <c r="GN171" s="115">
        <f>SUM(GN136, -GN140)</f>
        <v>4.3799999999999999E-2</v>
      </c>
      <c r="GO171" s="176">
        <f>SUM(GO139, -GO142)</f>
        <v>5.28E-2</v>
      </c>
      <c r="GP171" s="144">
        <f>SUM(GP136, -GP140)</f>
        <v>6.4299999999999996E-2</v>
      </c>
      <c r="GQ171" s="208">
        <f>SUM(GQ138, -GQ142)</f>
        <v>6.7599999999999993E-2</v>
      </c>
      <c r="GR171" s="273">
        <f>SUM(GR136, -GR141)</f>
        <v>8.9499999999999996E-2</v>
      </c>
      <c r="GS171" s="118">
        <f>SUM(GS138, -GS142)</f>
        <v>7.3699999999999988E-2</v>
      </c>
      <c r="GT171" s="120">
        <f>SUM(GT138, -GT142)</f>
        <v>6.5500000000000003E-2</v>
      </c>
      <c r="GU171" s="120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18">
        <f>SUM(HC137, -HC140)</f>
        <v>2.8200000000000003E-2</v>
      </c>
      <c r="HD171" s="120">
        <f>SUM(HD137, -HD140)</f>
        <v>2.5899999999999999E-2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200" t="s">
        <v>64</v>
      </c>
      <c r="FV172" s="168" t="s">
        <v>48</v>
      </c>
      <c r="FW172" s="186" t="s">
        <v>48</v>
      </c>
      <c r="FX172" s="154" t="s">
        <v>46</v>
      </c>
      <c r="FY172" s="168" t="s">
        <v>64</v>
      </c>
      <c r="FZ172" s="186" t="s">
        <v>64</v>
      </c>
      <c r="GA172" s="200" t="s">
        <v>64</v>
      </c>
      <c r="GB172" s="121" t="s">
        <v>51</v>
      </c>
      <c r="GC172" s="174" t="s">
        <v>52</v>
      </c>
      <c r="GD172" s="200" t="s">
        <v>64</v>
      </c>
      <c r="GE172" s="168" t="s">
        <v>64</v>
      </c>
      <c r="GF172" s="186" t="s">
        <v>41</v>
      </c>
      <c r="GG172" s="228" t="s">
        <v>41</v>
      </c>
      <c r="GH172" s="36" t="s">
        <v>64</v>
      </c>
      <c r="GI172" s="165" t="s">
        <v>59</v>
      </c>
      <c r="GJ172" s="200" t="s">
        <v>64</v>
      </c>
      <c r="GK172" s="168" t="s">
        <v>67</v>
      </c>
      <c r="GL172" s="186" t="s">
        <v>67</v>
      </c>
      <c r="GM172" s="152" t="s">
        <v>52</v>
      </c>
      <c r="GN172" s="168" t="s">
        <v>48</v>
      </c>
      <c r="GO172" s="182" t="s">
        <v>47</v>
      </c>
      <c r="GP172" s="163" t="s">
        <v>47</v>
      </c>
      <c r="GQ172" s="119" t="s">
        <v>36</v>
      </c>
      <c r="GR172" s="182" t="s">
        <v>53</v>
      </c>
      <c r="GS172" s="123" t="s">
        <v>47</v>
      </c>
      <c r="GT172" s="123" t="s">
        <v>53</v>
      </c>
      <c r="GU172" s="168" t="s">
        <v>48</v>
      </c>
      <c r="GV172" s="60"/>
      <c r="GW172" s="60"/>
      <c r="GX172" s="60"/>
      <c r="GY172" s="60"/>
      <c r="GZ172" s="60"/>
      <c r="HA172" s="60"/>
      <c r="HC172" s="168" t="s">
        <v>41</v>
      </c>
      <c r="HD172" s="260" t="s">
        <v>54</v>
      </c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46">
        <f>SUM(FU136, -FU138)</f>
        <v>6.3899999999999998E-2</v>
      </c>
      <c r="FV173" s="120">
        <f>SUM(FV136, -FV138)</f>
        <v>6.3899999999999998E-2</v>
      </c>
      <c r="FW173" s="179">
        <f>SUM(FW136, -FW138)</f>
        <v>5.9099999999999993E-2</v>
      </c>
      <c r="FX173" s="246">
        <f>SUM(FX137, -FX142)</f>
        <v>4.7700000000000006E-2</v>
      </c>
      <c r="FY173" s="120">
        <f>SUM(FY136, -FY138)</f>
        <v>5.7800000000000004E-2</v>
      </c>
      <c r="FZ173" s="179">
        <f>SUM(FZ136, -FZ139)</f>
        <v>7.1099999999999997E-2</v>
      </c>
      <c r="GA173" s="146">
        <f>SUM(GA136, -GA138)</f>
        <v>7.9499999999999987E-2</v>
      </c>
      <c r="GB173" s="120">
        <f>SUM(GB140, -GB142)</f>
        <v>0.10260000000000001</v>
      </c>
      <c r="GC173" s="175">
        <f>SUM(GC140, -GC142)</f>
        <v>9.4400000000000012E-2</v>
      </c>
      <c r="GD173" s="146">
        <f>SUM(GD136, -GD139)</f>
        <v>8.8900000000000007E-2</v>
      </c>
      <c r="GE173" s="120">
        <f>SUM(GE136, -GE139)</f>
        <v>8.5099999999999995E-2</v>
      </c>
      <c r="GF173" s="179">
        <f>SUM(GF136, -GF139)</f>
        <v>9.5700000000000007E-2</v>
      </c>
      <c r="GG173" s="224">
        <f>SUM(GG136, -GG139)</f>
        <v>0.1061</v>
      </c>
      <c r="GH173" s="15">
        <f>SUM(GH136, -GH139)</f>
        <v>9.2700000000000005E-2</v>
      </c>
      <c r="GI173" s="145">
        <f>SUM(GI136, -GI138)</f>
        <v>9.5600000000000004E-2</v>
      </c>
      <c r="GJ173" s="146">
        <f>SUM(GJ136, -GJ138)</f>
        <v>8.9400000000000007E-2</v>
      </c>
      <c r="GK173" s="208">
        <f>SUM(GK136, -GK138)</f>
        <v>9.1100000000000014E-2</v>
      </c>
      <c r="GL173" s="187">
        <f>SUM(GL136, -GL138)</f>
        <v>0.1065</v>
      </c>
      <c r="GM173" s="153">
        <f>SUM(GM136, -GM141)</f>
        <v>5.0600000000000006E-2</v>
      </c>
      <c r="GN173" s="120">
        <f>SUM(GN138, -GN142)</f>
        <v>4.3700000000000003E-2</v>
      </c>
      <c r="GO173" s="179">
        <f>SUM(GO140, -GO142)</f>
        <v>5.1799999999999999E-2</v>
      </c>
      <c r="GP173" s="146">
        <f>SUM(GP138, -GP142)</f>
        <v>6.2300000000000001E-2</v>
      </c>
      <c r="GQ173" s="116">
        <f>SUM(GQ139, -GQ142)</f>
        <v>6.3200000000000006E-2</v>
      </c>
      <c r="GR173" s="187">
        <f>SUM(GR139, -GR142)</f>
        <v>8.0999999999999989E-2</v>
      </c>
      <c r="GS173" s="120">
        <f>SUM(GS137, -GS141)</f>
        <v>7.1599999999999997E-2</v>
      </c>
      <c r="GT173" s="208">
        <f>SUM(GT137, -GT141)</f>
        <v>6.4700000000000008E-2</v>
      </c>
      <c r="GU173" s="120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20">
        <f>SUM(HC138, -HC141)</f>
        <v>2.5899999999999999E-2</v>
      </c>
      <c r="HD173" s="118">
        <f>SUM(HD136, -HD138)</f>
        <v>2.4399999999999998E-2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85" t="s">
        <v>54</v>
      </c>
      <c r="FV174" s="124" t="s">
        <v>54</v>
      </c>
      <c r="FW174" s="181" t="s">
        <v>54</v>
      </c>
      <c r="FX174" s="164" t="s">
        <v>52</v>
      </c>
      <c r="FY174" s="122" t="s">
        <v>46</v>
      </c>
      <c r="FZ174" s="184" t="s">
        <v>51</v>
      </c>
      <c r="GA174" s="200" t="s">
        <v>48</v>
      </c>
      <c r="GB174" s="168" t="s">
        <v>59</v>
      </c>
      <c r="GC174" s="186" t="s">
        <v>67</v>
      </c>
      <c r="GD174" s="154" t="s">
        <v>44</v>
      </c>
      <c r="GE174" s="121" t="s">
        <v>51</v>
      </c>
      <c r="GF174" s="174" t="s">
        <v>52</v>
      </c>
      <c r="GG174" s="231" t="s">
        <v>46</v>
      </c>
      <c r="GH174" s="45" t="s">
        <v>46</v>
      </c>
      <c r="GI174" s="143" t="s">
        <v>52</v>
      </c>
      <c r="GJ174" s="152" t="s">
        <v>52</v>
      </c>
      <c r="GK174" s="168" t="s">
        <v>64</v>
      </c>
      <c r="GL174" s="182" t="s">
        <v>47</v>
      </c>
      <c r="GM174" s="158" t="s">
        <v>36</v>
      </c>
      <c r="GN174" s="123" t="s">
        <v>47</v>
      </c>
      <c r="GO174" s="199" t="s">
        <v>44</v>
      </c>
      <c r="GP174" s="156" t="s">
        <v>45</v>
      </c>
      <c r="GQ174" s="123" t="s">
        <v>47</v>
      </c>
      <c r="GR174" s="184" t="s">
        <v>45</v>
      </c>
      <c r="GS174" s="121" t="s">
        <v>51</v>
      </c>
      <c r="GT174" s="124" t="s">
        <v>54</v>
      </c>
      <c r="GU174" s="114" t="s">
        <v>46</v>
      </c>
      <c r="GV174" s="60"/>
      <c r="GW174" s="60"/>
      <c r="GX174" s="60"/>
      <c r="GY174" s="60"/>
      <c r="GZ174" s="60"/>
      <c r="HA174" s="60"/>
      <c r="HC174" s="168" t="s">
        <v>68</v>
      </c>
      <c r="HD174" s="122" t="s">
        <v>46</v>
      </c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15">SUM(EC164, -EC171)</f>
        <v>0</v>
      </c>
      <c r="ED175" s="6">
        <f t="shared" si="315"/>
        <v>0</v>
      </c>
      <c r="EE175" s="6">
        <f t="shared" si="315"/>
        <v>0</v>
      </c>
      <c r="EF175" s="6">
        <f t="shared" si="315"/>
        <v>0</v>
      </c>
      <c r="EG175" s="6">
        <f t="shared" si="315"/>
        <v>0</v>
      </c>
      <c r="EH175" s="6">
        <f t="shared" si="315"/>
        <v>0</v>
      </c>
      <c r="EI175" s="6">
        <f t="shared" si="315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48">
        <f>SUM(FU136, -FU137)</f>
        <v>5.8699999999999995E-2</v>
      </c>
      <c r="FV175" s="118">
        <f>SUM(FV136, -FV137)</f>
        <v>5.4799999999999995E-2</v>
      </c>
      <c r="FW175" s="178">
        <f>SUM(FW136, -FW137)</f>
        <v>5.4499999999999993E-2</v>
      </c>
      <c r="FX175" s="153">
        <f>SUM(FX138, -FX142)</f>
        <v>4.7500000000000001E-2</v>
      </c>
      <c r="FY175" s="247">
        <f>SUM(FY137, -FY142)</f>
        <v>5.0700000000000002E-2</v>
      </c>
      <c r="FZ175" s="179">
        <f>SUM(FZ138, -FZ142)</f>
        <v>6.9999999999999993E-2</v>
      </c>
      <c r="GA175" s="146">
        <f>SUM(GA136, -GA137)</f>
        <v>7.9100000000000004E-2</v>
      </c>
      <c r="GB175" s="115">
        <f>SUM(GB136, -GB140)</f>
        <v>0.09</v>
      </c>
      <c r="GC175" s="187">
        <f>SUM(GC136, -GC140)</f>
        <v>7.7000000000000013E-2</v>
      </c>
      <c r="GD175" s="146">
        <f>SUM(GD138, -GD142)</f>
        <v>8.7300000000000003E-2</v>
      </c>
      <c r="GE175" s="120">
        <f>SUM(GE138, -GE142)</f>
        <v>7.9000000000000001E-2</v>
      </c>
      <c r="GF175" s="175">
        <f>SUM(GF137, -GF141)</f>
        <v>9.3899999999999997E-2</v>
      </c>
      <c r="GG175" s="238">
        <f>SUM(GG137, -GG141)</f>
        <v>9.8799999999999999E-2</v>
      </c>
      <c r="GH175" s="277">
        <f>SUM(GH137, -GH141)</f>
        <v>7.6399999999999996E-2</v>
      </c>
      <c r="GI175" s="145">
        <f>SUM(GI137, -GI142)</f>
        <v>9.1799999999999993E-2</v>
      </c>
      <c r="GJ175" s="153">
        <f>SUM(GJ137, -GJ142)</f>
        <v>7.8399999999999997E-2</v>
      </c>
      <c r="GK175" s="120">
        <f>SUM(GK136, -GK137)</f>
        <v>8.8000000000000009E-2</v>
      </c>
      <c r="GL175" s="179">
        <f>SUM(GL137, -GL142)</f>
        <v>9.4099999999999989E-2</v>
      </c>
      <c r="GM175" s="144">
        <f>SUM(GM140, -GM142)</f>
        <v>4.0800000000000003E-2</v>
      </c>
      <c r="GN175" s="120">
        <f>SUM(GN139, -GN142)</f>
        <v>3.95E-2</v>
      </c>
      <c r="GO175" s="179">
        <f>SUM(GO141, -GO142)</f>
        <v>4.6400000000000004E-2</v>
      </c>
      <c r="GP175" s="166">
        <f>SUM(GP139, -GP142)</f>
        <v>5.4000000000000006E-2</v>
      </c>
      <c r="GQ175" s="120">
        <f>SUM(GQ140, -GQ142)</f>
        <v>6.2700000000000006E-2</v>
      </c>
      <c r="GR175" s="187">
        <f>SUM(GR137, -GR141)</f>
        <v>7.3200000000000001E-2</v>
      </c>
      <c r="GS175" s="120">
        <f>SUM(GS139, -GS142)</f>
        <v>6.9199999999999998E-2</v>
      </c>
      <c r="GT175" s="118">
        <f>SUM(GT138, -GT141)</f>
        <v>6.3200000000000006E-2</v>
      </c>
      <c r="GU175" s="247">
        <f>SUM(GU138, -GU141)</f>
        <v>7.7899999999999997E-2</v>
      </c>
      <c r="GV175" s="6">
        <f t="shared" ref="GU175:HA175" si="316">SUM(GV164, -GV171)</f>
        <v>0</v>
      </c>
      <c r="GW175" s="6">
        <f t="shared" si="316"/>
        <v>0</v>
      </c>
      <c r="GX175" s="6">
        <f t="shared" si="316"/>
        <v>0</v>
      </c>
      <c r="GY175" s="6">
        <f t="shared" si="316"/>
        <v>0</v>
      </c>
      <c r="GZ175" s="6">
        <f t="shared" si="316"/>
        <v>0</v>
      </c>
      <c r="HA175" s="6">
        <f t="shared" si="316"/>
        <v>0</v>
      </c>
      <c r="HC175" s="116">
        <f>SUM(HC138, -HC140)</f>
        <v>2.5599999999999998E-2</v>
      </c>
      <c r="HD175" s="247">
        <f>SUM(HD139, -HD143)</f>
        <v>2.1499999999999998E-2</v>
      </c>
      <c r="HE175" s="6">
        <f t="shared" ref="HC175:HH175" si="317">SUM(HE164, -HE171)</f>
        <v>0</v>
      </c>
      <c r="HF175" s="6">
        <f t="shared" si="317"/>
        <v>0</v>
      </c>
      <c r="HG175" s="6">
        <f t="shared" si="317"/>
        <v>0</v>
      </c>
      <c r="HH175" s="6">
        <f t="shared" si="317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18">SUM(JM164, -JM171)</f>
        <v>0</v>
      </c>
      <c r="JN175" s="6">
        <f t="shared" si="318"/>
        <v>0</v>
      </c>
      <c r="JO175" s="6">
        <f t="shared" si="318"/>
        <v>0</v>
      </c>
      <c r="JP175" s="6">
        <f t="shared" si="318"/>
        <v>0</v>
      </c>
      <c r="JQ175" s="6">
        <f t="shared" si="318"/>
        <v>0</v>
      </c>
      <c r="JR175" s="6">
        <f t="shared" si="318"/>
        <v>0</v>
      </c>
      <c r="JS175" s="6">
        <f t="shared" si="318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64" t="s">
        <v>51</v>
      </c>
      <c r="FV176" s="188" t="s">
        <v>51</v>
      </c>
      <c r="FW176" s="199" t="s">
        <v>52</v>
      </c>
      <c r="FX176" s="185" t="s">
        <v>54</v>
      </c>
      <c r="FY176" s="168" t="s">
        <v>48</v>
      </c>
      <c r="FZ176" s="183" t="s">
        <v>36</v>
      </c>
      <c r="GA176" s="154" t="s">
        <v>44</v>
      </c>
      <c r="GB176" s="168" t="s">
        <v>67</v>
      </c>
      <c r="GC176" s="180" t="s">
        <v>37</v>
      </c>
      <c r="GD176" s="200" t="s">
        <v>48</v>
      </c>
      <c r="GE176" s="114" t="s">
        <v>46</v>
      </c>
      <c r="GF176" s="174" t="s">
        <v>63</v>
      </c>
      <c r="GG176" s="231" t="s">
        <v>63</v>
      </c>
      <c r="GH176" s="36" t="s">
        <v>59</v>
      </c>
      <c r="GI176" s="143" t="s">
        <v>46</v>
      </c>
      <c r="GJ176" s="152" t="s">
        <v>46</v>
      </c>
      <c r="GK176" s="123" t="s">
        <v>47</v>
      </c>
      <c r="GL176" s="186" t="s">
        <v>64</v>
      </c>
      <c r="GM176" s="163" t="s">
        <v>53</v>
      </c>
      <c r="GN176" s="114" t="s">
        <v>63</v>
      </c>
      <c r="GO176" s="174" t="s">
        <v>52</v>
      </c>
      <c r="GP176" s="152" t="s">
        <v>57</v>
      </c>
      <c r="GQ176" s="124" t="s">
        <v>54</v>
      </c>
      <c r="GR176" s="181" t="s">
        <v>54</v>
      </c>
      <c r="GS176" s="119" t="s">
        <v>37</v>
      </c>
      <c r="GT176" s="121" t="s">
        <v>45</v>
      </c>
      <c r="GU176" s="121" t="s">
        <v>45</v>
      </c>
      <c r="GV176" s="60"/>
      <c r="GW176" s="60"/>
      <c r="GX176" s="60"/>
      <c r="GY176" s="60"/>
      <c r="GZ176" s="60"/>
      <c r="HA176" s="60"/>
      <c r="HC176" s="117" t="s">
        <v>70</v>
      </c>
      <c r="HD176" s="168" t="s">
        <v>59</v>
      </c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46">
        <f>SUM(FU137, -FU142)</f>
        <v>4.2599999999999999E-2</v>
      </c>
      <c r="FV177" s="120">
        <f>SUM(FV137, -FV142)</f>
        <v>4.1599999999999998E-2</v>
      </c>
      <c r="FW177" s="175">
        <f>SUM(FW137, -FW142)</f>
        <v>4.02E-2</v>
      </c>
      <c r="FX177" s="148">
        <f>SUM(FX136, -FX138)</f>
        <v>4.0400000000000005E-2</v>
      </c>
      <c r="FY177" s="120">
        <f>SUM(FY136, -FY137)</f>
        <v>4.8399999999999999E-2</v>
      </c>
      <c r="FZ177" s="176">
        <f>SUM(FZ137, -FZ141)</f>
        <v>5.8800000000000005E-2</v>
      </c>
      <c r="GA177" s="146">
        <f>SUM(GA137, -GA142)</f>
        <v>7.4800000000000005E-2</v>
      </c>
      <c r="GB177" s="208">
        <f>SUM(GB136, -GB139)</f>
        <v>8.3600000000000008E-2</v>
      </c>
      <c r="GC177" s="179">
        <f>SUM(GC141, -GC142)</f>
        <v>7.51E-2</v>
      </c>
      <c r="GD177" s="146">
        <f>SUM(GD136, -GD138)</f>
        <v>7.4899999999999994E-2</v>
      </c>
      <c r="GE177" s="247">
        <f>SUM(GE137, -GE141)</f>
        <v>7.0800000000000002E-2</v>
      </c>
      <c r="GF177" s="176">
        <f>SUM(GF137, -GF140)</f>
        <v>9.01E-2</v>
      </c>
      <c r="GG177" s="226">
        <f>SUM(GG137, -GG140)</f>
        <v>8.7099999999999997E-2</v>
      </c>
      <c r="GH177" s="94">
        <f>SUM(GH136, -GH138)</f>
        <v>7.46E-2</v>
      </c>
      <c r="GI177" s="271">
        <f>SUM(GI137, -GI141)</f>
        <v>8.4900000000000003E-2</v>
      </c>
      <c r="GJ177" s="246">
        <f>SUM(GJ137, -GJ141)</f>
        <v>7.1599999999999997E-2</v>
      </c>
      <c r="GK177" s="120">
        <f>SUM(GK137, -GK142)</f>
        <v>5.04E-2</v>
      </c>
      <c r="GL177" s="179">
        <f>SUM(GL136, -GL137)</f>
        <v>0.08</v>
      </c>
      <c r="GM177" s="166">
        <f>SUM(GM137, -GM141)</f>
        <v>3.9E-2</v>
      </c>
      <c r="GN177" s="116">
        <f>SUM(GN136, -GN139)</f>
        <v>3.6199999999999996E-2</v>
      </c>
      <c r="GO177" s="175">
        <f>SUM(GO136, -GO141)</f>
        <v>4.24E-2</v>
      </c>
      <c r="GP177" s="144">
        <f>SUM(GP136, -GP139)</f>
        <v>5.0600000000000006E-2</v>
      </c>
      <c r="GQ177" s="118">
        <f>SUM(GQ137, -GQ141)</f>
        <v>5.7800000000000004E-2</v>
      </c>
      <c r="GR177" s="178">
        <f>SUM(GR140, -GR142)</f>
        <v>7.1300000000000002E-2</v>
      </c>
      <c r="GS177" s="120">
        <f>SUM(GS140, -GS142)</f>
        <v>6.4500000000000002E-2</v>
      </c>
      <c r="GT177" s="208">
        <f>SUM(GT139, -GT142)</f>
        <v>6.1499999999999999E-2</v>
      </c>
      <c r="GU177" s="208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20">
        <f>SUM(HC140, -HC143)</f>
        <v>2.0699999999999996E-2</v>
      </c>
      <c r="HD177" s="115">
        <f>SUM(HD138, -HD141)</f>
        <v>2.0900000000000002E-2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63" t="s">
        <v>84</v>
      </c>
      <c r="FV178" s="188" t="s">
        <v>52</v>
      </c>
      <c r="FW178" s="183" t="s">
        <v>46</v>
      </c>
      <c r="FX178" s="200" t="s">
        <v>48</v>
      </c>
      <c r="FY178" s="123" t="s">
        <v>63</v>
      </c>
      <c r="FZ178" s="186" t="s">
        <v>59</v>
      </c>
      <c r="GA178" s="163" t="s">
        <v>53</v>
      </c>
      <c r="GB178" s="168" t="s">
        <v>48</v>
      </c>
      <c r="GC178" s="186" t="s">
        <v>64</v>
      </c>
      <c r="GD178" s="163" t="s">
        <v>53</v>
      </c>
      <c r="GE178" s="168" t="s">
        <v>59</v>
      </c>
      <c r="GF178" s="174" t="s">
        <v>39</v>
      </c>
      <c r="GG178" s="228" t="s">
        <v>59</v>
      </c>
      <c r="GH178" s="45" t="s">
        <v>39</v>
      </c>
      <c r="GI178" s="143" t="s">
        <v>39</v>
      </c>
      <c r="GJ178" s="200" t="s">
        <v>67</v>
      </c>
      <c r="GK178" s="114" t="s">
        <v>46</v>
      </c>
      <c r="GL178" s="174" t="s">
        <v>46</v>
      </c>
      <c r="GM178" s="152" t="s">
        <v>39</v>
      </c>
      <c r="GN178" s="114" t="s">
        <v>67</v>
      </c>
      <c r="GO178" s="174" t="s">
        <v>63</v>
      </c>
      <c r="GP178" s="185" t="s">
        <v>54</v>
      </c>
      <c r="GQ178" s="121" t="s">
        <v>51</v>
      </c>
      <c r="GR178" s="180" t="s">
        <v>36</v>
      </c>
      <c r="GS178" s="168" t="s">
        <v>48</v>
      </c>
      <c r="GT178" s="121" t="s">
        <v>51</v>
      </c>
      <c r="GU178" s="119" t="s">
        <v>36</v>
      </c>
      <c r="GV178" s="60"/>
      <c r="GW178" s="60"/>
      <c r="GX178" s="60"/>
      <c r="GY178" s="60"/>
      <c r="GZ178" s="60"/>
      <c r="HA178" s="60"/>
      <c r="HC178" s="119" t="s">
        <v>39</v>
      </c>
      <c r="HD178" s="168" t="s">
        <v>41</v>
      </c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44">
        <f>SUM(FU138, -FU142)</f>
        <v>3.7400000000000003E-2</v>
      </c>
      <c r="FV179" s="115">
        <f>SUM(FV137, -FV141)</f>
        <v>3.8400000000000004E-2</v>
      </c>
      <c r="FW179" s="273">
        <f>SUM(FW138, -FW142)</f>
        <v>3.56E-2</v>
      </c>
      <c r="FX179" s="146">
        <f>SUM(FX136, -FX137)</f>
        <v>4.02E-2</v>
      </c>
      <c r="FY179" s="116">
        <f>SUM(FY138, -FY142)</f>
        <v>4.1300000000000003E-2</v>
      </c>
      <c r="FZ179" s="175">
        <f>SUM(FZ136, -FZ138)</f>
        <v>5.8599999999999999E-2</v>
      </c>
      <c r="GA179" s="144">
        <f>SUM(GA138, -GA142)</f>
        <v>7.4399999999999994E-2</v>
      </c>
      <c r="GB179" s="120">
        <f>SUM(GB136, -GB138)</f>
        <v>8.0600000000000005E-2</v>
      </c>
      <c r="GC179" s="179">
        <f>SUM(GC136, -GC139)</f>
        <v>6.83E-2</v>
      </c>
      <c r="GD179" s="144">
        <f>SUM(GD139, -GD142)</f>
        <v>7.3300000000000004E-2</v>
      </c>
      <c r="GE179" s="115">
        <f>SUM(GE136, -GE138)</f>
        <v>6.5799999999999997E-2</v>
      </c>
      <c r="GF179" s="176">
        <f>SUM(GF137, -GF139)</f>
        <v>8.2500000000000004E-2</v>
      </c>
      <c r="GG179" s="230">
        <f>SUM(GG136, -GG138)</f>
        <v>8.5199999999999998E-2</v>
      </c>
      <c r="GH179" s="93">
        <f>SUM(GH137, -GH140)</f>
        <v>6.4699999999999994E-2</v>
      </c>
      <c r="GI179" s="150">
        <f>SUM(GI137, -GI140)</f>
        <v>7.6399999999999996E-2</v>
      </c>
      <c r="GJ179" s="166">
        <f>SUM(GJ136, -GJ137)</f>
        <v>6.5299999999999997E-2</v>
      </c>
      <c r="GK179" s="247">
        <f>SUM(GK138, -GK142)</f>
        <v>4.7299999999999995E-2</v>
      </c>
      <c r="GL179" s="273">
        <f>SUM(GL138, -GL142)</f>
        <v>6.7599999999999993E-2</v>
      </c>
      <c r="GM179" s="144">
        <f>SUM(GM136, -GM140)</f>
        <v>3.3800000000000004E-2</v>
      </c>
      <c r="GN179" s="208">
        <f>SUM(GN136, -GN138)</f>
        <v>3.2000000000000001E-2</v>
      </c>
      <c r="GO179" s="176">
        <f>SUM(GO136, -GO140)</f>
        <v>3.7000000000000005E-2</v>
      </c>
      <c r="GP179" s="148">
        <f>SUM(GP137, -GP141)</f>
        <v>4.2700000000000002E-2</v>
      </c>
      <c r="GQ179" s="120">
        <f>SUM(GQ138, -GQ141)</f>
        <v>5.2100000000000007E-2</v>
      </c>
      <c r="GR179" s="176">
        <f>SUM(GR138, -GR141)</f>
        <v>6.5000000000000002E-2</v>
      </c>
      <c r="GS179" s="120">
        <f>SUM(GS138, -GS141)</f>
        <v>6.4199999999999993E-2</v>
      </c>
      <c r="GT179" s="120">
        <f>SUM(GT139, -GT141)</f>
        <v>5.9200000000000003E-2</v>
      </c>
      <c r="GU179" s="116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16">
        <f>SUM(HC141, -HC143)</f>
        <v>2.0399999999999998E-2</v>
      </c>
      <c r="HD179" s="120">
        <f>SUM(HD138, -HD140)</f>
        <v>1.9E-2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64" t="s">
        <v>52</v>
      </c>
      <c r="FV180" s="122" t="s">
        <v>45</v>
      </c>
      <c r="FW180" s="199" t="s">
        <v>51</v>
      </c>
      <c r="FX180" s="158" t="s">
        <v>39</v>
      </c>
      <c r="FY180" s="119" t="s">
        <v>39</v>
      </c>
      <c r="FZ180" s="182" t="s">
        <v>53</v>
      </c>
      <c r="GA180" s="154" t="s">
        <v>36</v>
      </c>
      <c r="GB180" s="168" t="s">
        <v>64</v>
      </c>
      <c r="GC180" s="186" t="s">
        <v>48</v>
      </c>
      <c r="GD180" s="200" t="s">
        <v>59</v>
      </c>
      <c r="GE180" s="123" t="s">
        <v>53</v>
      </c>
      <c r="GF180" s="186" t="s">
        <v>59</v>
      </c>
      <c r="GG180" s="231" t="s">
        <v>39</v>
      </c>
      <c r="GH180" s="27" t="s">
        <v>51</v>
      </c>
      <c r="GI180" s="165" t="s">
        <v>67</v>
      </c>
      <c r="GJ180" s="152" t="s">
        <v>39</v>
      </c>
      <c r="GK180" s="123" t="s">
        <v>40</v>
      </c>
      <c r="GL180" s="182" t="s">
        <v>53</v>
      </c>
      <c r="GM180" s="185" t="s">
        <v>54</v>
      </c>
      <c r="GN180" s="188" t="s">
        <v>44</v>
      </c>
      <c r="GO180" s="174" t="s">
        <v>39</v>
      </c>
      <c r="GP180" s="152" t="s">
        <v>63</v>
      </c>
      <c r="GQ180" s="114" t="s">
        <v>63</v>
      </c>
      <c r="GR180" s="182" t="s">
        <v>47</v>
      </c>
      <c r="GS180" s="121" t="s">
        <v>45</v>
      </c>
      <c r="GT180" s="119" t="s">
        <v>36</v>
      </c>
      <c r="GU180" s="122" t="s">
        <v>49</v>
      </c>
      <c r="GV180" s="60"/>
      <c r="GW180" s="60"/>
      <c r="GX180" s="60"/>
      <c r="GY180" s="60"/>
      <c r="GZ180" s="60"/>
      <c r="HA180" s="60"/>
      <c r="HC180" s="123" t="s">
        <v>47</v>
      </c>
      <c r="HD180" s="122" t="s">
        <v>49</v>
      </c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19">SUM(EC170, -EC177)</f>
        <v>0</v>
      </c>
      <c r="ED181" s="6">
        <f t="shared" si="319"/>
        <v>0</v>
      </c>
      <c r="EE181" s="6">
        <f t="shared" si="319"/>
        <v>0</v>
      </c>
      <c r="EF181" s="6">
        <f t="shared" si="319"/>
        <v>0</v>
      </c>
      <c r="EG181" s="6">
        <f t="shared" si="319"/>
        <v>0</v>
      </c>
      <c r="EH181" s="6">
        <f t="shared" si="319"/>
        <v>0</v>
      </c>
      <c r="EI181" s="6">
        <f t="shared" si="319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53">
        <f>SUM(FU137, -FU141)</f>
        <v>3.5099999999999999E-2</v>
      </c>
      <c r="FV181" s="208">
        <f>SUM(FV138, -FV142)</f>
        <v>3.2500000000000001E-2</v>
      </c>
      <c r="FW181" s="179">
        <f>SUM(FW137, -FW141)</f>
        <v>2.7799999999999998E-2</v>
      </c>
      <c r="FX181" s="144">
        <f>SUM(FX139, -FX142)</f>
        <v>3.3300000000000003E-2</v>
      </c>
      <c r="FY181" s="116">
        <f>SUM(FY139, -FY142)</f>
        <v>3.3500000000000002E-2</v>
      </c>
      <c r="FZ181" s="176">
        <f>SUM(FZ139, -FZ142)</f>
        <v>5.7499999999999996E-2</v>
      </c>
      <c r="GA181" s="144">
        <f>SUM(GA137, -GA141)</f>
        <v>6.5799999999999997E-2</v>
      </c>
      <c r="GB181" s="120">
        <f>SUM(GB136, -GB137)</f>
        <v>7.3099999999999998E-2</v>
      </c>
      <c r="GC181" s="179">
        <f>SUM(GC136, -GC138)</f>
        <v>6.4200000000000007E-2</v>
      </c>
      <c r="GD181" s="153">
        <f>SUM(GD136, -GD137)</f>
        <v>7.1700000000000014E-2</v>
      </c>
      <c r="GE181" s="116">
        <f>SUM(GE139, -GE142)</f>
        <v>5.9700000000000003E-2</v>
      </c>
      <c r="GF181" s="175">
        <f>SUM(GF136, -GF138)</f>
        <v>6.1400000000000003E-2</v>
      </c>
      <c r="GG181" s="226">
        <f>SUM(GG137, -GG139)</f>
        <v>8.1299999999999997E-2</v>
      </c>
      <c r="GH181" s="15">
        <f>SUM(GH138, -GH142)</f>
        <v>5.8999999999999997E-2</v>
      </c>
      <c r="GI181" s="236">
        <f>SUM(GI136, -GI137)</f>
        <v>6.0300000000000006E-2</v>
      </c>
      <c r="GJ181" s="144">
        <f>SUM(GJ137, -GJ140)</f>
        <v>6.3500000000000001E-2</v>
      </c>
      <c r="GK181" s="120">
        <f>SUM(GK137, -GK141)</f>
        <v>4.3799999999999999E-2</v>
      </c>
      <c r="GL181" s="187">
        <f>SUM(GL137, -GL141)</f>
        <v>6.3299999999999995E-2</v>
      </c>
      <c r="GM181" s="148">
        <f>SUM(GM138, -GM141)</f>
        <v>3.27E-2</v>
      </c>
      <c r="GN181" s="120">
        <f>SUM(GN140, -GN142)</f>
        <v>3.1899999999999998E-2</v>
      </c>
      <c r="GO181" s="176">
        <f>SUM(GO136, -GO139)</f>
        <v>3.6000000000000004E-2</v>
      </c>
      <c r="GP181" s="144">
        <f>SUM(GP136, -GP138)</f>
        <v>4.2300000000000004E-2</v>
      </c>
      <c r="GQ181" s="116">
        <f>SUM(GQ136, -GQ140)</f>
        <v>4.7900000000000005E-2</v>
      </c>
      <c r="GR181" s="179">
        <f>SUM(GR139, -GR141)</f>
        <v>5.5499999999999994E-2</v>
      </c>
      <c r="GS181" s="208">
        <f>SUM(GS139, -GS141)</f>
        <v>5.9700000000000003E-2</v>
      </c>
      <c r="GT181" s="116">
        <f>SUM(GT140, -GT142)</f>
        <v>5.4400000000000004E-2</v>
      </c>
      <c r="GU181" s="120">
        <f>SUM(GU141, -GU143)</f>
        <v>6.4500000000000002E-2</v>
      </c>
      <c r="GV181" s="6">
        <f t="shared" ref="GU181:HA181" si="320">SUM(GV170, -GV177)</f>
        <v>0</v>
      </c>
      <c r="GW181" s="6">
        <f t="shared" si="320"/>
        <v>0</v>
      </c>
      <c r="GX181" s="6">
        <f t="shared" si="320"/>
        <v>0</v>
      </c>
      <c r="GY181" s="6">
        <f t="shared" si="320"/>
        <v>0</v>
      </c>
      <c r="GZ181" s="6">
        <f t="shared" si="320"/>
        <v>0</v>
      </c>
      <c r="HA181" s="6">
        <f t="shared" si="320"/>
        <v>0</v>
      </c>
      <c r="HC181" s="120">
        <f>SUM(HC136, -HC139)</f>
        <v>2.0299999999999999E-2</v>
      </c>
      <c r="HD181" s="120">
        <f>SUM(HD139, -HD142)</f>
        <v>1.8499999999999999E-2</v>
      </c>
      <c r="HE181" s="6">
        <f t="shared" ref="HC181:HH181" si="321">SUM(HE170, -HE177)</f>
        <v>0</v>
      </c>
      <c r="HF181" s="6">
        <f t="shared" si="321"/>
        <v>0</v>
      </c>
      <c r="HG181" s="6">
        <f t="shared" si="321"/>
        <v>0</v>
      </c>
      <c r="HH181" s="6">
        <f t="shared" si="321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22">SUM(JM170, -JM177)</f>
        <v>0</v>
      </c>
      <c r="JN181" s="6">
        <f t="shared" si="322"/>
        <v>0</v>
      </c>
      <c r="JO181" s="6">
        <f t="shared" si="322"/>
        <v>0</v>
      </c>
      <c r="JP181" s="6">
        <f t="shared" si="322"/>
        <v>0</v>
      </c>
      <c r="JQ181" s="6">
        <f t="shared" si="322"/>
        <v>0</v>
      </c>
      <c r="JR181" s="6">
        <f t="shared" si="322"/>
        <v>0</v>
      </c>
      <c r="JS181" s="6">
        <f t="shared" si="322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54" t="s">
        <v>45</v>
      </c>
      <c r="FV182" s="122" t="s">
        <v>46</v>
      </c>
      <c r="FW182" s="182" t="s">
        <v>63</v>
      </c>
      <c r="FX182" s="163" t="s">
        <v>63</v>
      </c>
      <c r="FY182" s="122" t="s">
        <v>44</v>
      </c>
      <c r="FZ182" s="174" t="s">
        <v>52</v>
      </c>
      <c r="GA182" s="163" t="s">
        <v>40</v>
      </c>
      <c r="GB182" s="119" t="s">
        <v>37</v>
      </c>
      <c r="GC182" s="199" t="s">
        <v>55</v>
      </c>
      <c r="GD182" s="152" t="s">
        <v>52</v>
      </c>
      <c r="GE182" s="119" t="s">
        <v>37</v>
      </c>
      <c r="GF182" s="184" t="s">
        <v>45</v>
      </c>
      <c r="GG182" s="231" t="s">
        <v>57</v>
      </c>
      <c r="GH182" s="45" t="s">
        <v>63</v>
      </c>
      <c r="GI182" s="159" t="s">
        <v>51</v>
      </c>
      <c r="GJ182" s="163" t="s">
        <v>53</v>
      </c>
      <c r="GK182" s="121" t="s">
        <v>45</v>
      </c>
      <c r="GL182" s="184" t="s">
        <v>45</v>
      </c>
      <c r="GM182" s="156" t="s">
        <v>51</v>
      </c>
      <c r="GN182" s="121" t="s">
        <v>38</v>
      </c>
      <c r="GO182" s="174" t="s">
        <v>67</v>
      </c>
      <c r="GP182" s="200" t="s">
        <v>41</v>
      </c>
      <c r="GQ182" s="119" t="s">
        <v>37</v>
      </c>
      <c r="GR182" s="186" t="s">
        <v>48</v>
      </c>
      <c r="GS182" s="119" t="s">
        <v>36</v>
      </c>
      <c r="GT182" s="119" t="s">
        <v>37</v>
      </c>
      <c r="GU182" s="122" t="s">
        <v>44</v>
      </c>
      <c r="GV182" s="60"/>
      <c r="GW182" s="60"/>
      <c r="GX182" s="60"/>
      <c r="GY182" s="60"/>
      <c r="GZ182" s="60"/>
      <c r="HA182" s="60"/>
      <c r="HC182" s="122" t="s">
        <v>45</v>
      </c>
      <c r="HD182" s="188" t="s">
        <v>53</v>
      </c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323">SUM(CD136, -CD137)</f>
        <v>5.4199999999999998E-2</v>
      </c>
      <c r="CE183" s="144">
        <f t="shared" si="323"/>
        <v>5.57E-2</v>
      </c>
      <c r="CF183" s="118">
        <f t="shared" si="323"/>
        <v>6.1299999999999993E-2</v>
      </c>
      <c r="CG183" s="178">
        <f t="shared" si="323"/>
        <v>6.88E-2</v>
      </c>
      <c r="CH183" s="148">
        <f t="shared" si="323"/>
        <v>6.6700000000000009E-2</v>
      </c>
      <c r="CI183" s="116">
        <f t="shared" si="323"/>
        <v>6.6099999999999992E-2</v>
      </c>
      <c r="CJ183" s="178">
        <f t="shared" si="323"/>
        <v>5.2999999999999999E-2</v>
      </c>
      <c r="CK183" s="148">
        <f t="shared" si="323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166">
        <f>SUM(FU139, -FU142)</f>
        <v>3.2399999999999998E-2</v>
      </c>
      <c r="FV183" s="247">
        <f>SUM(FV138, -FV141)</f>
        <v>2.93E-2</v>
      </c>
      <c r="FW183" s="176">
        <f>SUM(FW139, -FW142)</f>
        <v>2.3699999999999999E-2</v>
      </c>
      <c r="FX183" s="144">
        <f>SUM(FX140, -FX142)</f>
        <v>2.8300000000000002E-2</v>
      </c>
      <c r="FY183" s="120">
        <f>SUM(FY137, -FY141)</f>
        <v>2.6500000000000003E-2</v>
      </c>
      <c r="FZ183" s="175">
        <f>SUM(FZ140, -FZ142)</f>
        <v>5.1799999999999999E-2</v>
      </c>
      <c r="GA183" s="146">
        <f>SUM(GA138, -GA141)</f>
        <v>6.54E-2</v>
      </c>
      <c r="GB183" s="120">
        <f>SUM(GB141, -GB142)</f>
        <v>7.060000000000001E-2</v>
      </c>
      <c r="GC183" s="178">
        <f>SUM(GC142, -GC143)</f>
        <v>6.3999999999999987E-2</v>
      </c>
      <c r="GD183" s="153">
        <f>SUM(GD140, -GD142)</f>
        <v>6.83E-2</v>
      </c>
      <c r="GE183" s="120">
        <f>SUM(GE140, -GE142)</f>
        <v>5.4199999999999998E-2</v>
      </c>
      <c r="GF183" s="187">
        <f>SUM(GF138, -GF142)</f>
        <v>5.3999999999999999E-2</v>
      </c>
      <c r="GG183" s="226">
        <f>SUM(GG137, -GG138)</f>
        <v>6.0399999999999995E-2</v>
      </c>
      <c r="GH183" s="93">
        <f>SUM(GH137, -GH139)</f>
        <v>5.3699999999999998E-2</v>
      </c>
      <c r="GI183" s="151">
        <f>SUM(GI138, -GI142)</f>
        <v>5.6500000000000002E-2</v>
      </c>
      <c r="GJ183" s="166">
        <f>SUM(GJ138, -GJ142)</f>
        <v>5.4300000000000001E-2</v>
      </c>
      <c r="GK183" s="208">
        <f>SUM(GK139, -GK142)</f>
        <v>4.24E-2</v>
      </c>
      <c r="GL183" s="187">
        <f>SUM(GL139, -GL142)</f>
        <v>6.13E-2</v>
      </c>
      <c r="GM183" s="146">
        <f>SUM(GM139, -GM141)</f>
        <v>2.75E-2</v>
      </c>
      <c r="GN183" s="118">
        <f>SUM(GN137, -GN141)</f>
        <v>3.1099999999999996E-2</v>
      </c>
      <c r="GO183" s="187">
        <f>SUM(GO136, -GO138)</f>
        <v>3.1E-2</v>
      </c>
      <c r="GP183" s="146">
        <f>SUM(GP137, -GP140)</f>
        <v>4.0800000000000003E-2</v>
      </c>
      <c r="GQ183" s="120">
        <f>SUM(GQ139, -GQ141)</f>
        <v>4.7700000000000006E-2</v>
      </c>
      <c r="GR183" s="179">
        <f>SUM(GR140, -GR141)</f>
        <v>4.58E-2</v>
      </c>
      <c r="GS183" s="116">
        <f>SUM(GS140, -GS141)</f>
        <v>5.5E-2</v>
      </c>
      <c r="GT183" s="120">
        <f>SUM(GT140, -GT141)</f>
        <v>5.21E-2</v>
      </c>
      <c r="GU183" s="120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208">
        <f>SUM(HC139, -HC142)</f>
        <v>1.83E-2</v>
      </c>
      <c r="HD183" s="208">
        <f>SUM(HD136, -HD137)</f>
        <v>1.7499999999999998E-2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63" t="s">
        <v>63</v>
      </c>
      <c r="FV184" s="123" t="s">
        <v>84</v>
      </c>
      <c r="FW184" s="183" t="s">
        <v>45</v>
      </c>
      <c r="FX184" s="154" t="s">
        <v>45</v>
      </c>
      <c r="FY184" s="122" t="s">
        <v>45</v>
      </c>
      <c r="FZ184" s="184" t="s">
        <v>38</v>
      </c>
      <c r="GA184" s="156" t="s">
        <v>51</v>
      </c>
      <c r="GB184" s="123" t="s">
        <v>40</v>
      </c>
      <c r="GC184" s="186" t="s">
        <v>59</v>
      </c>
      <c r="GD184" s="158" t="s">
        <v>37</v>
      </c>
      <c r="GE184" s="114" t="s">
        <v>39</v>
      </c>
      <c r="GF184" s="174" t="s">
        <v>57</v>
      </c>
      <c r="GG184" s="235" t="s">
        <v>51</v>
      </c>
      <c r="GH184" s="32" t="s">
        <v>53</v>
      </c>
      <c r="GI184" s="159" t="s">
        <v>45</v>
      </c>
      <c r="GJ184" s="156" t="s">
        <v>51</v>
      </c>
      <c r="GK184" s="114" t="s">
        <v>39</v>
      </c>
      <c r="GL184" s="182" t="s">
        <v>40</v>
      </c>
      <c r="GM184" s="164" t="s">
        <v>44</v>
      </c>
      <c r="GN184" s="119" t="s">
        <v>36</v>
      </c>
      <c r="GO184" s="184" t="s">
        <v>51</v>
      </c>
      <c r="GP184" s="158" t="s">
        <v>36</v>
      </c>
      <c r="GQ184" s="114" t="s">
        <v>39</v>
      </c>
      <c r="GR184" s="174" t="s">
        <v>67</v>
      </c>
      <c r="GS184" s="114" t="s">
        <v>39</v>
      </c>
      <c r="GT184" s="114" t="s">
        <v>39</v>
      </c>
      <c r="GU184" s="188" t="s">
        <v>55</v>
      </c>
      <c r="GV184" s="60"/>
      <c r="GW184" s="60"/>
      <c r="GX184" s="60"/>
      <c r="GY184" s="60"/>
      <c r="GZ184" s="60"/>
      <c r="HA184" s="60"/>
      <c r="HC184" s="121" t="s">
        <v>57</v>
      </c>
      <c r="HD184" s="123" t="s">
        <v>47</v>
      </c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324">SUM(CC137, -CC141)</f>
        <v>3.7400000000000003E-2</v>
      </c>
      <c r="CD185" s="179">
        <f t="shared" si="324"/>
        <v>3.95E-2</v>
      </c>
      <c r="CE185" s="146">
        <f t="shared" si="324"/>
        <v>3.9199999999999999E-2</v>
      </c>
      <c r="CF185" s="120">
        <f t="shared" si="324"/>
        <v>5.1799999999999999E-2</v>
      </c>
      <c r="CG185" s="179">
        <f t="shared" si="324"/>
        <v>4.3900000000000002E-2</v>
      </c>
      <c r="CH185" s="146">
        <f t="shared" si="324"/>
        <v>5.2000000000000005E-2</v>
      </c>
      <c r="CI185" s="120">
        <f t="shared" si="324"/>
        <v>4.9000000000000002E-2</v>
      </c>
      <c r="CJ185" s="179">
        <f t="shared" si="324"/>
        <v>3.6900000000000002E-2</v>
      </c>
      <c r="CK185" s="146">
        <f t="shared" si="324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44">
        <f>SUM(FU138, -FU141)</f>
        <v>2.9900000000000003E-2</v>
      </c>
      <c r="FV185" s="116">
        <f>SUM(FV139, -FV142)</f>
        <v>2.8200000000000003E-2</v>
      </c>
      <c r="FW185" s="187">
        <f>SUM(FW138, -FW141)</f>
        <v>2.3199999999999998E-2</v>
      </c>
      <c r="FX185" s="166">
        <f>SUM(FX137, -FX141)</f>
        <v>2.5000000000000001E-2</v>
      </c>
      <c r="FY185" s="208">
        <f>SUM(FY137, -FY140)</f>
        <v>2.5700000000000001E-2</v>
      </c>
      <c r="FZ185" s="178">
        <f>SUM(FZ138, -FZ141)</f>
        <v>4.5100000000000001E-2</v>
      </c>
      <c r="GA185" s="146">
        <f>SUM(GA139, -GA142)</f>
        <v>6.4399999999999999E-2</v>
      </c>
      <c r="GB185" s="120">
        <f>SUM(GB137, -GB141)</f>
        <v>4.8899999999999999E-2</v>
      </c>
      <c r="GC185" s="175">
        <f>SUM(GC136, -GC137)</f>
        <v>4.9000000000000009E-2</v>
      </c>
      <c r="GD185" s="146">
        <f>SUM(GD141, -GD142)</f>
        <v>4.9799999999999997E-2</v>
      </c>
      <c r="GE185" s="116">
        <f>SUM(GE137, -GE140)</f>
        <v>5.0200000000000002E-2</v>
      </c>
      <c r="GF185" s="176">
        <f>SUM(GF137, -GF138)</f>
        <v>4.82E-2</v>
      </c>
      <c r="GG185" s="224">
        <f>SUM(GG138, -GG142)</f>
        <v>5.5400000000000005E-2</v>
      </c>
      <c r="GH185" s="219">
        <f>SUM(GH139, -GH142)</f>
        <v>4.0900000000000006E-2</v>
      </c>
      <c r="GI185" s="236">
        <f>SUM(GI138, -GI141)</f>
        <v>4.9600000000000005E-2</v>
      </c>
      <c r="GJ185" s="146">
        <f>SUM(GJ139, -GJ142)</f>
        <v>5.2199999999999996E-2</v>
      </c>
      <c r="GK185" s="116">
        <f>SUM(GK138, -GK141)</f>
        <v>4.07E-2</v>
      </c>
      <c r="GL185" s="179">
        <f>SUM(GL137, -GL140)</f>
        <v>5.4599999999999996E-2</v>
      </c>
      <c r="GM185" s="146">
        <f>SUM(GM141, -GM142)</f>
        <v>2.4E-2</v>
      </c>
      <c r="GN185" s="116">
        <f>SUM(GN141, -GN142)</f>
        <v>2.7900000000000001E-2</v>
      </c>
      <c r="GO185" s="179">
        <f>SUM(GO137, -GO141)</f>
        <v>2.1600000000000001E-2</v>
      </c>
      <c r="GP185" s="144">
        <f>SUM(GP140, -GP142)</f>
        <v>4.0300000000000002E-2</v>
      </c>
      <c r="GQ185" s="116">
        <f>SUM(GQ136, -GQ139)</f>
        <v>4.7400000000000005E-2</v>
      </c>
      <c r="GR185" s="187">
        <f>SUM(GR136, -GR140)</f>
        <v>4.3700000000000003E-2</v>
      </c>
      <c r="GS185" s="116">
        <f>SUM(GS136, -GS140)</f>
        <v>2.3400000000000001E-2</v>
      </c>
      <c r="GT185" s="116">
        <f>SUM(GT136, -GT140)</f>
        <v>1.5600000000000003E-2</v>
      </c>
      <c r="GU185" s="118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16">
        <f>SUM(HC142, -HC143)</f>
        <v>1.72E-2</v>
      </c>
      <c r="HD185" s="120">
        <f>SUM(HD137, -HD139)</f>
        <v>1.4700000000000001E-2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54" t="s">
        <v>46</v>
      </c>
      <c r="FV186" s="188" t="s">
        <v>37</v>
      </c>
      <c r="FW186" s="180" t="s">
        <v>39</v>
      </c>
      <c r="FX186" s="164" t="s">
        <v>51</v>
      </c>
      <c r="FY186" s="121" t="s">
        <v>57</v>
      </c>
      <c r="FZ186" s="186" t="s">
        <v>48</v>
      </c>
      <c r="GA186" s="156" t="s">
        <v>38</v>
      </c>
      <c r="GB186" s="188" t="s">
        <v>55</v>
      </c>
      <c r="GC186" s="184" t="s">
        <v>38</v>
      </c>
      <c r="GD186" s="156" t="s">
        <v>38</v>
      </c>
      <c r="GE186" s="121" t="s">
        <v>45</v>
      </c>
      <c r="GF186" s="184" t="s">
        <v>51</v>
      </c>
      <c r="GG186" s="235" t="s">
        <v>45</v>
      </c>
      <c r="GH186" s="27" t="s">
        <v>45</v>
      </c>
      <c r="GI186" s="143" t="s">
        <v>63</v>
      </c>
      <c r="GJ186" s="163" t="s">
        <v>47</v>
      </c>
      <c r="GK186" s="121" t="s">
        <v>38</v>
      </c>
      <c r="GL186" s="180" t="s">
        <v>36</v>
      </c>
      <c r="GM186" s="152" t="s">
        <v>57</v>
      </c>
      <c r="GN186" s="121" t="s">
        <v>51</v>
      </c>
      <c r="GO186" s="174" t="s">
        <v>57</v>
      </c>
      <c r="GP186" s="164" t="s">
        <v>44</v>
      </c>
      <c r="GQ186" s="123" t="s">
        <v>53</v>
      </c>
      <c r="GR186" s="174" t="s">
        <v>63</v>
      </c>
      <c r="GS186" s="114" t="s">
        <v>57</v>
      </c>
      <c r="GT186" s="123" t="s">
        <v>40</v>
      </c>
      <c r="GU186" s="123" t="s">
        <v>40</v>
      </c>
      <c r="GV186" s="60"/>
      <c r="GW186" s="60"/>
      <c r="GX186" s="60"/>
      <c r="GY186" s="60"/>
      <c r="GZ186" s="60"/>
      <c r="HA186" s="60"/>
      <c r="HC186" s="122" t="s">
        <v>36</v>
      </c>
      <c r="HD186" s="122" t="s">
        <v>45</v>
      </c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25">SUM(EC176, -EC183)</f>
        <v>0</v>
      </c>
      <c r="ED187" s="6">
        <f t="shared" si="325"/>
        <v>0</v>
      </c>
      <c r="EE187" s="6">
        <f t="shared" si="325"/>
        <v>0</v>
      </c>
      <c r="EF187" s="6">
        <f t="shared" si="325"/>
        <v>0</v>
      </c>
      <c r="EG187" s="6">
        <f t="shared" si="325"/>
        <v>0</v>
      </c>
      <c r="EH187" s="6">
        <f t="shared" si="325"/>
        <v>0</v>
      </c>
      <c r="EI187" s="6">
        <f t="shared" si="325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6">
        <f>SUM(FU139, -FU141)</f>
        <v>2.4899999999999999E-2</v>
      </c>
      <c r="FV187" s="120">
        <f>SUM(FV137, -FV140)</f>
        <v>2.53E-2</v>
      </c>
      <c r="FW187" s="176">
        <f>SUM(FW140, -FW142)</f>
        <v>2.12E-2</v>
      </c>
      <c r="FX187" s="146">
        <f>SUM(FX138, -FX141)</f>
        <v>2.4799999999999999E-2</v>
      </c>
      <c r="FY187" s="116">
        <f>SUM(FY140, -FY142)</f>
        <v>2.5000000000000001E-2</v>
      </c>
      <c r="FZ187" s="179">
        <f>SUM(FZ136, -FZ137)</f>
        <v>4.4899999999999995E-2</v>
      </c>
      <c r="GA187" s="148">
        <f>SUM(GA139, -GA141)</f>
        <v>5.5399999999999998E-2</v>
      </c>
      <c r="GB187" s="118">
        <f>SUM(GB142, -GB143)</f>
        <v>4.5499999999999985E-2</v>
      </c>
      <c r="GC187" s="178">
        <f>SUM(GC137, -GC141)</f>
        <v>4.7299999999999995E-2</v>
      </c>
      <c r="GD187" s="148">
        <f>SUM(GD137, -GD141)</f>
        <v>4.07E-2</v>
      </c>
      <c r="GE187" s="208">
        <f>SUM(GE138, -GE141)</f>
        <v>4.5400000000000003E-2</v>
      </c>
      <c r="GF187" s="179">
        <f>SUM(GF138, -GF141)</f>
        <v>4.5699999999999998E-2</v>
      </c>
      <c r="GG187" s="234">
        <f>SUM(GG138, -GG141)</f>
        <v>3.8400000000000004E-2</v>
      </c>
      <c r="GH187" s="219">
        <f>SUM(GH138, -GH141)</f>
        <v>4.0800000000000003E-2</v>
      </c>
      <c r="GI187" s="150">
        <f>SUM(GI137, -GI139)</f>
        <v>4.7600000000000003E-2</v>
      </c>
      <c r="GJ187" s="146">
        <f>SUM(GJ138, -GJ141)</f>
        <v>4.7500000000000001E-2</v>
      </c>
      <c r="GK187" s="118">
        <f>SUM(GK139, -GK141)</f>
        <v>3.5799999999999998E-2</v>
      </c>
      <c r="GL187" s="176">
        <f>SUM(GL140, -GL142)</f>
        <v>3.95E-2</v>
      </c>
      <c r="GM187" s="144">
        <f>SUM(GM136, -GM139)</f>
        <v>2.3100000000000002E-2</v>
      </c>
      <c r="GN187" s="120">
        <f>SUM(GN137, -GN140)</f>
        <v>2.7099999999999999E-2</v>
      </c>
      <c r="GO187" s="176">
        <f>SUM(GO136, -GO137)</f>
        <v>2.0799999999999999E-2</v>
      </c>
      <c r="GP187" s="146">
        <f>SUM(GP141, -GP142)</f>
        <v>3.8400000000000004E-2</v>
      </c>
      <c r="GQ187" s="208">
        <f>SUM(GQ140, -GQ141)</f>
        <v>4.7200000000000006E-2</v>
      </c>
      <c r="GR187" s="176">
        <f>SUM(GR136, -GR139)</f>
        <v>3.4000000000000002E-2</v>
      </c>
      <c r="GS187" s="116">
        <f>SUM(GS136, -GS139)</f>
        <v>1.8700000000000001E-2</v>
      </c>
      <c r="GT187" s="120">
        <f>SUM(GT137, -GT140)</f>
        <v>1.26E-2</v>
      </c>
      <c r="GU187" s="120">
        <f>SUM(GU136, -GU140)</f>
        <v>1.8200000000000001E-2</v>
      </c>
      <c r="GV187" s="6">
        <f t="shared" ref="GU187:HA187" si="326">SUM(GV176, -GV183)</f>
        <v>0</v>
      </c>
      <c r="GW187" s="6">
        <f t="shared" si="326"/>
        <v>0</v>
      </c>
      <c r="GX187" s="6">
        <f t="shared" si="326"/>
        <v>0</v>
      </c>
      <c r="GY187" s="6">
        <f t="shared" si="326"/>
        <v>0</v>
      </c>
      <c r="GZ187" s="6">
        <f t="shared" si="326"/>
        <v>0</v>
      </c>
      <c r="HA187" s="6">
        <f t="shared" si="326"/>
        <v>0</v>
      </c>
      <c r="HC187" s="116">
        <f>SUM(HC139, -HC141)</f>
        <v>1.5100000000000001E-2</v>
      </c>
      <c r="HD187" s="208">
        <f>SUM(HD139, -HD141)</f>
        <v>1.3100000000000001E-2</v>
      </c>
      <c r="HE187" s="6">
        <f t="shared" ref="HC187:HH187" si="327">SUM(HE176, -HE183)</f>
        <v>0</v>
      </c>
      <c r="HF187" s="6">
        <f t="shared" si="327"/>
        <v>0</v>
      </c>
      <c r="HG187" s="6">
        <f t="shared" si="327"/>
        <v>0</v>
      </c>
      <c r="HH187" s="6">
        <f t="shared" si="327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28">SUM(JM176, -JM183)</f>
        <v>0</v>
      </c>
      <c r="JN187" s="6">
        <f t="shared" si="328"/>
        <v>0</v>
      </c>
      <c r="JO187" s="6">
        <f t="shared" si="328"/>
        <v>0</v>
      </c>
      <c r="JP187" s="6">
        <f t="shared" si="328"/>
        <v>0</v>
      </c>
      <c r="JQ187" s="6">
        <f t="shared" si="328"/>
        <v>0</v>
      </c>
      <c r="JR187" s="6">
        <f t="shared" si="328"/>
        <v>0</v>
      </c>
      <c r="JS187" s="6">
        <f t="shared" si="328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64" t="s">
        <v>37</v>
      </c>
      <c r="FV188" s="123" t="s">
        <v>63</v>
      </c>
      <c r="FW188" s="199" t="s">
        <v>37</v>
      </c>
      <c r="FX188" s="156" t="s">
        <v>57</v>
      </c>
      <c r="FY188" s="188" t="s">
        <v>52</v>
      </c>
      <c r="FZ188" s="182" t="s">
        <v>40</v>
      </c>
      <c r="GA188" s="152" t="s">
        <v>52</v>
      </c>
      <c r="GB188" s="122" t="s">
        <v>36</v>
      </c>
      <c r="GC188" s="183" t="s">
        <v>36</v>
      </c>
      <c r="GD188" s="154" t="s">
        <v>36</v>
      </c>
      <c r="GE188" s="114" t="s">
        <v>63</v>
      </c>
      <c r="GF188" s="184" t="s">
        <v>84</v>
      </c>
      <c r="GG188" s="259" t="s">
        <v>37</v>
      </c>
      <c r="GH188" s="36" t="s">
        <v>67</v>
      </c>
      <c r="GI188" s="157" t="s">
        <v>53</v>
      </c>
      <c r="GJ188" s="156" t="s">
        <v>45</v>
      </c>
      <c r="GK188" s="123" t="s">
        <v>53</v>
      </c>
      <c r="GL188" s="174" t="s">
        <v>52</v>
      </c>
      <c r="GM188" s="163" t="s">
        <v>40</v>
      </c>
      <c r="GN188" s="121" t="s">
        <v>84</v>
      </c>
      <c r="GO188" s="184" t="s">
        <v>84</v>
      </c>
      <c r="GP188" s="200" t="s">
        <v>59</v>
      </c>
      <c r="GQ188" s="114" t="s">
        <v>57</v>
      </c>
      <c r="GR188" s="184" t="s">
        <v>59</v>
      </c>
      <c r="GS188" s="123" t="s">
        <v>40</v>
      </c>
      <c r="GT188" s="168" t="s">
        <v>41</v>
      </c>
      <c r="GU188" s="168" t="s">
        <v>41</v>
      </c>
      <c r="GV188" s="60"/>
      <c r="GW188" s="60"/>
      <c r="GX188" s="60"/>
      <c r="GY188" s="60"/>
      <c r="GZ188" s="60"/>
      <c r="HA188" s="60"/>
      <c r="HC188" s="122" t="s">
        <v>49</v>
      </c>
      <c r="HD188" s="122" t="s">
        <v>36</v>
      </c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46">
        <f>SUM(FU137, -FU140)</f>
        <v>2.35E-2</v>
      </c>
      <c r="FV189" s="116">
        <f>SUM(FV139, -FV141)</f>
        <v>2.5000000000000001E-2</v>
      </c>
      <c r="FW189" s="179">
        <f>SUM(FW137, -FW140)</f>
        <v>1.9E-2</v>
      </c>
      <c r="FX189" s="144">
        <f>SUM(FX141, -FX142)</f>
        <v>2.2700000000000001E-2</v>
      </c>
      <c r="FY189" s="115">
        <f>SUM(FY141, -FY142)</f>
        <v>2.4199999999999999E-2</v>
      </c>
      <c r="FZ189" s="179">
        <f>SUM(FZ139, -FZ141)</f>
        <v>3.2600000000000004E-2</v>
      </c>
      <c r="GA189" s="153">
        <f>SUM(GA140, -GA142)</f>
        <v>5.0699999999999995E-2</v>
      </c>
      <c r="GB189" s="116">
        <f>SUM(GB138, -GB141)</f>
        <v>4.1399999999999999E-2</v>
      </c>
      <c r="GC189" s="176">
        <f>SUM(GC138, -GC141)</f>
        <v>3.2099999999999997E-2</v>
      </c>
      <c r="GD189" s="144">
        <f>SUM(GD138, -GD141)</f>
        <v>3.7500000000000006E-2</v>
      </c>
      <c r="GE189" s="116">
        <f>SUM(GE137, -GE139)</f>
        <v>4.4700000000000004E-2</v>
      </c>
      <c r="GF189" s="176">
        <f>SUM(GF138, -GF140)</f>
        <v>4.19E-2</v>
      </c>
      <c r="GG189" s="224">
        <f>SUM(GG139, -GG142)</f>
        <v>3.4500000000000003E-2</v>
      </c>
      <c r="GH189" s="219">
        <f>SUM(GH136, -GH137)</f>
        <v>3.9000000000000007E-2</v>
      </c>
      <c r="GI189" s="236">
        <f>SUM(GI139, -GI142)</f>
        <v>4.4200000000000003E-2</v>
      </c>
      <c r="GJ189" s="166">
        <f>SUM(GJ139, -GJ141)</f>
        <v>4.5399999999999996E-2</v>
      </c>
      <c r="GK189" s="208">
        <f>SUM(GK137, -GK140)</f>
        <v>3.5299999999999998E-2</v>
      </c>
      <c r="GL189" s="175">
        <f>SUM(GL138, -GL141)</f>
        <v>3.6799999999999999E-2</v>
      </c>
      <c r="GM189" s="146">
        <f>SUM(GM137, -GM140)</f>
        <v>2.2199999999999998E-2</v>
      </c>
      <c r="GN189" s="116">
        <f>SUM(GN137, -GN139)</f>
        <v>1.9499999999999997E-2</v>
      </c>
      <c r="GO189" s="176">
        <f>SUM(GO137, -GO140)</f>
        <v>1.6200000000000003E-2</v>
      </c>
      <c r="GP189" s="153">
        <f>SUM(GP137, -GP139)</f>
        <v>2.7100000000000003E-2</v>
      </c>
      <c r="GQ189" s="116">
        <f>SUM(GQ136, -GQ138)</f>
        <v>4.3000000000000003E-2</v>
      </c>
      <c r="GR189" s="175">
        <f>SUM(GR137, -GR140)</f>
        <v>2.7399999999999997E-2</v>
      </c>
      <c r="GS189" s="120">
        <f>SUM(GS137, -GS140)</f>
        <v>1.66E-2</v>
      </c>
      <c r="GT189" s="120">
        <f>SUM(GT138, -GT140)</f>
        <v>1.1099999999999999E-2</v>
      </c>
      <c r="GU189" s="120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20">
        <f>SUM(HC139, -HC140)</f>
        <v>1.4800000000000001E-2</v>
      </c>
      <c r="HD189" s="116">
        <f>SUM(HD139, -HD140)</f>
        <v>1.12E-2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58" t="s">
        <v>38</v>
      </c>
      <c r="FV190" s="119" t="s">
        <v>38</v>
      </c>
      <c r="FW190" s="199" t="s">
        <v>53</v>
      </c>
      <c r="FX190" s="154" t="s">
        <v>47</v>
      </c>
      <c r="FY190" s="122" t="s">
        <v>36</v>
      </c>
      <c r="FZ190" s="183" t="s">
        <v>46</v>
      </c>
      <c r="GA190" s="152" t="s">
        <v>39</v>
      </c>
      <c r="GB190" s="114" t="s">
        <v>39</v>
      </c>
      <c r="GC190" s="182" t="s">
        <v>40</v>
      </c>
      <c r="GD190" s="163" t="s">
        <v>40</v>
      </c>
      <c r="GE190" s="168" t="s">
        <v>67</v>
      </c>
      <c r="GF190" s="184" t="s">
        <v>38</v>
      </c>
      <c r="GG190" s="227" t="s">
        <v>53</v>
      </c>
      <c r="GH190" s="45" t="s">
        <v>57</v>
      </c>
      <c r="GI190" s="159" t="s">
        <v>38</v>
      </c>
      <c r="GJ190" s="163" t="s">
        <v>40</v>
      </c>
      <c r="GK190" s="114" t="s">
        <v>52</v>
      </c>
      <c r="GL190" s="182" t="s">
        <v>84</v>
      </c>
      <c r="GM190" s="152" t="s">
        <v>67</v>
      </c>
      <c r="GN190" s="114" t="s">
        <v>57</v>
      </c>
      <c r="GO190" s="184" t="s">
        <v>38</v>
      </c>
      <c r="GP190" s="163" t="s">
        <v>53</v>
      </c>
      <c r="GQ190" s="114" t="s">
        <v>67</v>
      </c>
      <c r="GR190" s="183" t="s">
        <v>44</v>
      </c>
      <c r="GS190" s="114" t="s">
        <v>67</v>
      </c>
      <c r="GT190" s="114" t="s">
        <v>57</v>
      </c>
      <c r="GU190" s="114" t="s">
        <v>39</v>
      </c>
      <c r="GV190" s="60"/>
      <c r="GW190" s="60"/>
      <c r="GX190" s="60"/>
      <c r="GY190" s="60"/>
      <c r="GZ190" s="60"/>
      <c r="HA190" s="60"/>
      <c r="HC190" s="188" t="s">
        <v>44</v>
      </c>
      <c r="HD190" s="119" t="s">
        <v>39</v>
      </c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48">
        <f>SUM(FU140, -FU142)</f>
        <v>1.9099999999999999E-2</v>
      </c>
      <c r="FV191" s="118">
        <f>SUM(FV140, -FV142)</f>
        <v>1.6300000000000002E-2</v>
      </c>
      <c r="FW191" s="176">
        <f>SUM(FW137, -FW139)</f>
        <v>1.6500000000000001E-2</v>
      </c>
      <c r="FX191" s="146">
        <f>SUM(FX137, -FX140)</f>
        <v>1.9400000000000001E-2</v>
      </c>
      <c r="FY191" s="116">
        <f>SUM(FY137, -FY139)</f>
        <v>1.72E-2</v>
      </c>
      <c r="FZ191" s="273">
        <f>SUM(FZ137, -FZ140)</f>
        <v>3.1899999999999998E-2</v>
      </c>
      <c r="GA191" s="144">
        <f>SUM(GA140, -GA141)</f>
        <v>4.1700000000000001E-2</v>
      </c>
      <c r="GB191" s="116">
        <f>SUM(GB139, -GB141)</f>
        <v>3.8400000000000004E-2</v>
      </c>
      <c r="GC191" s="179">
        <f>SUM(GC139, -GC141)</f>
        <v>2.8000000000000001E-2</v>
      </c>
      <c r="GD191" s="146">
        <f>SUM(GD139, -GD141)</f>
        <v>2.35E-2</v>
      </c>
      <c r="GE191" s="208">
        <f>SUM(GE136, -GE137)</f>
        <v>4.0399999999999998E-2</v>
      </c>
      <c r="GF191" s="178">
        <f>SUM(GF138, -GF139)</f>
        <v>3.4299999999999997E-2</v>
      </c>
      <c r="GG191" s="234">
        <f>SUM(GG140, -GG142)</f>
        <v>2.8700000000000003E-2</v>
      </c>
      <c r="GH191" s="93">
        <f>SUM(GH137, -GH138)</f>
        <v>3.5599999999999993E-2</v>
      </c>
      <c r="GI191" s="149">
        <f>SUM(GI138, -GI140)</f>
        <v>4.1099999999999998E-2</v>
      </c>
      <c r="GJ191" s="146">
        <f>SUM(GJ138, -GJ140)</f>
        <v>3.9399999999999998E-2</v>
      </c>
      <c r="GK191" s="115">
        <f>SUM(GK138, -GK140)</f>
        <v>3.2199999999999999E-2</v>
      </c>
      <c r="GL191" s="176">
        <f>SUM(GL137, -GL139)</f>
        <v>3.2799999999999996E-2</v>
      </c>
      <c r="GM191" s="166">
        <f>SUM(GM136, -GM138)</f>
        <v>1.7900000000000006E-2</v>
      </c>
      <c r="GN191" s="116">
        <f>SUM(GN136, -GN137)</f>
        <v>1.67E-2</v>
      </c>
      <c r="GO191" s="178">
        <f>SUM(GO137, -GO139)</f>
        <v>1.5200000000000002E-2</v>
      </c>
      <c r="GP191" s="166">
        <f>SUM(GP138, -GP141)</f>
        <v>2.3899999999999998E-2</v>
      </c>
      <c r="GQ191" s="208">
        <f>SUM(GQ136, -GQ137)</f>
        <v>3.7300000000000007E-2</v>
      </c>
      <c r="GR191" s="179">
        <f>SUM(GR141, -GR142)</f>
        <v>2.5499999999999998E-2</v>
      </c>
      <c r="GS191" s="208">
        <f>SUM(GS136, -GS138)</f>
        <v>1.4200000000000004E-2</v>
      </c>
      <c r="GT191" s="116">
        <f>SUM(GT136, -GT139)</f>
        <v>8.5000000000000006E-3</v>
      </c>
      <c r="GU191" s="116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20">
        <f>SUM(HC137, -HC139)</f>
        <v>1.34E-2</v>
      </c>
      <c r="HD191" s="116">
        <f>SUM(HD140, -HD143)</f>
        <v>1.0299999999999998E-2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63" t="s">
        <v>40</v>
      </c>
      <c r="FV192" s="122" t="s">
        <v>36</v>
      </c>
      <c r="FW192" s="183" t="s">
        <v>36</v>
      </c>
      <c r="FX192" s="164" t="s">
        <v>53</v>
      </c>
      <c r="FY192" s="123" t="s">
        <v>53</v>
      </c>
      <c r="FZ192" s="174" t="s">
        <v>39</v>
      </c>
      <c r="GA192" s="154" t="s">
        <v>46</v>
      </c>
      <c r="GB192" s="121" t="s">
        <v>38</v>
      </c>
      <c r="GC192" s="184" t="s">
        <v>57</v>
      </c>
      <c r="GD192" s="156" t="s">
        <v>57</v>
      </c>
      <c r="GE192" s="122" t="s">
        <v>44</v>
      </c>
      <c r="GF192" s="180" t="s">
        <v>36</v>
      </c>
      <c r="GG192" s="235" t="s">
        <v>84</v>
      </c>
      <c r="GH192" s="11" t="s">
        <v>37</v>
      </c>
      <c r="GI192" s="157" t="s">
        <v>47</v>
      </c>
      <c r="GJ192" s="156" t="s">
        <v>38</v>
      </c>
      <c r="GK192" s="121" t="s">
        <v>51</v>
      </c>
      <c r="GL192" s="199" t="s">
        <v>44</v>
      </c>
      <c r="GM192" s="158" t="s">
        <v>37</v>
      </c>
      <c r="GN192" s="168" t="s">
        <v>41</v>
      </c>
      <c r="GO192" s="181" t="s">
        <v>54</v>
      </c>
      <c r="GP192" s="152" t="s">
        <v>67</v>
      </c>
      <c r="GQ192" s="188" t="s">
        <v>44</v>
      </c>
      <c r="GR192" s="174" t="s">
        <v>39</v>
      </c>
      <c r="GS192" s="123" t="s">
        <v>84</v>
      </c>
      <c r="GT192" s="121" t="s">
        <v>38</v>
      </c>
      <c r="GU192" s="121" t="s">
        <v>38</v>
      </c>
      <c r="GV192" s="60"/>
      <c r="GW192" s="60"/>
      <c r="GX192" s="60"/>
      <c r="GY192" s="60"/>
      <c r="GZ192" s="60"/>
      <c r="HA192" s="60"/>
      <c r="HC192" s="168" t="s">
        <v>48</v>
      </c>
      <c r="HD192" s="121" t="s">
        <v>57</v>
      </c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29">SUM(EC182, -EC189)</f>
        <v>0</v>
      </c>
      <c r="ED193" s="6">
        <f t="shared" si="329"/>
        <v>0</v>
      </c>
      <c r="EE193" s="6">
        <f t="shared" si="329"/>
        <v>0</v>
      </c>
      <c r="EF193" s="6">
        <f t="shared" si="329"/>
        <v>0</v>
      </c>
      <c r="EG193" s="6">
        <f t="shared" si="329"/>
        <v>0</v>
      </c>
      <c r="EH193" s="6">
        <f t="shared" si="329"/>
        <v>0</v>
      </c>
      <c r="EI193" s="6">
        <f t="shared" si="329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46">
        <f>SUM(FU138, -FU140)</f>
        <v>1.83E-2</v>
      </c>
      <c r="FV193" s="116">
        <f>SUM(FV138, -FV140)</f>
        <v>1.6199999999999999E-2</v>
      </c>
      <c r="FW193" s="176">
        <f>SUM(FW138, -FW140)</f>
        <v>1.44E-2</v>
      </c>
      <c r="FX193" s="144">
        <f>SUM(FX138, -FX140)</f>
        <v>1.9199999999999998E-2</v>
      </c>
      <c r="FY193" s="116">
        <f>SUM(FY138, -FY141)</f>
        <v>1.7100000000000001E-2</v>
      </c>
      <c r="FZ193" s="176">
        <f>SUM(FZ140, -FZ141)</f>
        <v>2.69E-2</v>
      </c>
      <c r="GA193" s="246">
        <f>SUM(GA137, -GA140)</f>
        <v>2.41E-2</v>
      </c>
      <c r="GB193" s="118">
        <f>SUM(GB140, -GB141)</f>
        <v>3.2000000000000001E-2</v>
      </c>
      <c r="GC193" s="176">
        <f>SUM(GC137, -GC140)</f>
        <v>2.7999999999999997E-2</v>
      </c>
      <c r="GD193" s="144">
        <f>SUM(GD137, -GD140)</f>
        <v>2.2199999999999998E-2</v>
      </c>
      <c r="GE193" s="120">
        <f>SUM(GE141, -GE142)</f>
        <v>3.3599999999999998E-2</v>
      </c>
      <c r="GF193" s="176">
        <f>SUM(GF139, -GF142)</f>
        <v>1.9700000000000002E-2</v>
      </c>
      <c r="GG193" s="226">
        <f>SUM(GG138, -GG140)</f>
        <v>2.6700000000000002E-2</v>
      </c>
      <c r="GH193" s="15">
        <f>SUM(GH140, -GH142)</f>
        <v>2.9900000000000003E-2</v>
      </c>
      <c r="GI193" s="151">
        <f>SUM(GI139, -GI141)</f>
        <v>3.73E-2</v>
      </c>
      <c r="GJ193" s="148">
        <f>SUM(GJ139, -GJ140)</f>
        <v>3.73E-2</v>
      </c>
      <c r="GK193" s="120">
        <f>SUM(GK139, -GK140)</f>
        <v>2.7300000000000001E-2</v>
      </c>
      <c r="GL193" s="179">
        <f>SUM(GL141, -GL142)</f>
        <v>3.0800000000000001E-2</v>
      </c>
      <c r="GM193" s="146">
        <f>SUM(GM140, -GM141)</f>
        <v>1.6799999999999999E-2</v>
      </c>
      <c r="GN193" s="120">
        <f>SUM(GN138, -GN141)</f>
        <v>1.5800000000000002E-2</v>
      </c>
      <c r="GO193" s="178">
        <f>SUM(GO138, -GO141)</f>
        <v>1.14E-2</v>
      </c>
      <c r="GP193" s="166">
        <f>SUM(GP136, -GP137)</f>
        <v>2.35E-2</v>
      </c>
      <c r="GQ193" s="120">
        <f>SUM(GQ141, -GQ142)</f>
        <v>1.5499999999999996E-2</v>
      </c>
      <c r="GR193" s="176">
        <f>SUM(GR136, -GR138)</f>
        <v>2.4500000000000001E-2</v>
      </c>
      <c r="GS193" s="116">
        <f>SUM(GS137, -GS139)</f>
        <v>1.1900000000000001E-2</v>
      </c>
      <c r="GT193" s="118">
        <f>SUM(GT139, -GT140)</f>
        <v>7.1000000000000021E-3</v>
      </c>
      <c r="GU193" s="118">
        <f>SUM(GU139, -GU140)</f>
        <v>9.4000000000000056E-3</v>
      </c>
      <c r="GV193" s="6">
        <f t="shared" ref="GU193:HA193" si="330">SUM(GV182, -GV189)</f>
        <v>0</v>
      </c>
      <c r="GW193" s="6">
        <f t="shared" si="330"/>
        <v>0</v>
      </c>
      <c r="GX193" s="6">
        <f t="shared" si="330"/>
        <v>0</v>
      </c>
      <c r="GY193" s="6">
        <f t="shared" si="330"/>
        <v>0</v>
      </c>
      <c r="GZ193" s="6">
        <f t="shared" si="330"/>
        <v>0</v>
      </c>
      <c r="HA193" s="6">
        <f t="shared" si="330"/>
        <v>0</v>
      </c>
      <c r="HC193" s="120">
        <f>SUM(HC138, -HC139)</f>
        <v>1.0799999999999999E-2</v>
      </c>
      <c r="HD193" s="116">
        <f>SUM(HD141, -HD143)</f>
        <v>8.3999999999999977E-3</v>
      </c>
      <c r="HE193" s="6">
        <f t="shared" ref="HC193:HH193" si="331">SUM(HE182, -HE189)</f>
        <v>0</v>
      </c>
      <c r="HF193" s="6">
        <f t="shared" si="331"/>
        <v>0</v>
      </c>
      <c r="HG193" s="6">
        <f t="shared" si="331"/>
        <v>0</v>
      </c>
      <c r="HH193" s="6">
        <f t="shared" si="331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32">SUM(JM182, -JM189)</f>
        <v>0</v>
      </c>
      <c r="JN193" s="6">
        <f t="shared" si="332"/>
        <v>0</v>
      </c>
      <c r="JO193" s="6">
        <f t="shared" si="332"/>
        <v>0</v>
      </c>
      <c r="JP193" s="6">
        <f t="shared" si="332"/>
        <v>0</v>
      </c>
      <c r="JQ193" s="6">
        <f t="shared" si="332"/>
        <v>0</v>
      </c>
      <c r="JR193" s="6">
        <f t="shared" si="332"/>
        <v>0</v>
      </c>
      <c r="JS193" s="6">
        <f t="shared" si="332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54" t="s">
        <v>36</v>
      </c>
      <c r="FV194" s="188" t="s">
        <v>53</v>
      </c>
      <c r="FW194" s="184" t="s">
        <v>57</v>
      </c>
      <c r="FX194" s="154" t="s">
        <v>36</v>
      </c>
      <c r="FY194" s="123" t="s">
        <v>84</v>
      </c>
      <c r="FZ194" s="183" t="s">
        <v>47</v>
      </c>
      <c r="GA194" s="163" t="s">
        <v>63</v>
      </c>
      <c r="GB194" s="123" t="s">
        <v>84</v>
      </c>
      <c r="GC194" s="174" t="s">
        <v>39</v>
      </c>
      <c r="GD194" s="154" t="s">
        <v>46</v>
      </c>
      <c r="GE194" s="123" t="s">
        <v>47</v>
      </c>
      <c r="GF194" s="186" t="s">
        <v>67</v>
      </c>
      <c r="GG194" s="228" t="s">
        <v>67</v>
      </c>
      <c r="GH194" s="27" t="s">
        <v>38</v>
      </c>
      <c r="GI194" s="143" t="s">
        <v>57</v>
      </c>
      <c r="GJ194" s="152" t="s">
        <v>57</v>
      </c>
      <c r="GK194" s="188" t="s">
        <v>44</v>
      </c>
      <c r="GL194" s="184" t="s">
        <v>51</v>
      </c>
      <c r="GM194" s="152" t="s">
        <v>63</v>
      </c>
      <c r="GN194" s="121" t="s">
        <v>59</v>
      </c>
      <c r="GO194" s="184" t="s">
        <v>59</v>
      </c>
      <c r="GP194" s="163" t="s">
        <v>40</v>
      </c>
      <c r="GQ194" s="168" t="s">
        <v>64</v>
      </c>
      <c r="GR194" s="180" t="s">
        <v>41</v>
      </c>
      <c r="GS194" s="122" t="s">
        <v>44</v>
      </c>
      <c r="GT194" s="123" t="s">
        <v>84</v>
      </c>
      <c r="GU194" s="123" t="s">
        <v>84</v>
      </c>
      <c r="GV194" s="60"/>
      <c r="GW194" s="60"/>
      <c r="GX194" s="60"/>
      <c r="GY194" s="60"/>
      <c r="GZ194" s="60"/>
      <c r="HA194" s="60"/>
      <c r="HC194" s="123" t="s">
        <v>64</v>
      </c>
      <c r="HD194" s="168" t="s">
        <v>48</v>
      </c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44">
        <f>SUM(FU139, -FU140)</f>
        <v>1.3299999999999999E-2</v>
      </c>
      <c r="FV195" s="116">
        <f>SUM(FV137, -FV139)</f>
        <v>1.34E-2</v>
      </c>
      <c r="FW195" s="176">
        <f>SUM(FW141, -FW142)</f>
        <v>1.24E-2</v>
      </c>
      <c r="FX195" s="144">
        <f>SUM(FX137, -FX139)</f>
        <v>1.4400000000000001E-2</v>
      </c>
      <c r="FY195" s="116">
        <f>SUM(FY138, -FY140)</f>
        <v>1.6299999999999999E-2</v>
      </c>
      <c r="FZ195" s="179">
        <f>SUM(FZ137, -FZ139)</f>
        <v>2.6200000000000001E-2</v>
      </c>
      <c r="GA195" s="144">
        <f>SUM(GA138, -GA140)</f>
        <v>2.3700000000000002E-2</v>
      </c>
      <c r="GB195" s="116">
        <f>SUM(GB137, -GB140)</f>
        <v>1.6900000000000002E-2</v>
      </c>
      <c r="GC195" s="176">
        <f>SUM(GC140, -GC141)</f>
        <v>1.9300000000000001E-2</v>
      </c>
      <c r="GD195" s="246">
        <f>SUM(GD138, -GD140)</f>
        <v>1.9000000000000003E-2</v>
      </c>
      <c r="GE195" s="120">
        <f>SUM(GE139, -GE141)</f>
        <v>2.6099999999999998E-2</v>
      </c>
      <c r="GF195" s="187">
        <f>SUM(GF136, -GF137)</f>
        <v>1.3200000000000003E-2</v>
      </c>
      <c r="GG195" s="234">
        <f>SUM(GG136, -GG137)</f>
        <v>2.4800000000000003E-2</v>
      </c>
      <c r="GH195" s="96">
        <f>SUM(GH138, -GH140)</f>
        <v>2.9099999999999997E-2</v>
      </c>
      <c r="GI195" s="150">
        <f>SUM(GI137, -GI138)</f>
        <v>3.5299999999999998E-2</v>
      </c>
      <c r="GJ195" s="144">
        <f>SUM(GJ137, -GJ139)</f>
        <v>2.6200000000000001E-2</v>
      </c>
      <c r="GK195" s="120">
        <f>SUM(GK140, -GK142)</f>
        <v>1.5099999999999999E-2</v>
      </c>
      <c r="GL195" s="179">
        <f>SUM(GL139, -GL141)</f>
        <v>3.0499999999999999E-2</v>
      </c>
      <c r="GM195" s="144">
        <f>SUM(GM136, -GM137)</f>
        <v>1.1600000000000006E-2</v>
      </c>
      <c r="GN195" s="115">
        <f>SUM(GN137, -GN138)</f>
        <v>1.5299999999999998E-2</v>
      </c>
      <c r="GO195" s="175">
        <f>SUM(GO137, -GO138)</f>
        <v>1.0200000000000001E-2</v>
      </c>
      <c r="GP195" s="146">
        <f>SUM(GP138, -GP140)</f>
        <v>2.1999999999999999E-2</v>
      </c>
      <c r="GQ195" s="120">
        <f>SUM(GQ137, -GQ140)</f>
        <v>1.0599999999999998E-2</v>
      </c>
      <c r="GR195" s="179">
        <f>SUM(GR138, -GR140)</f>
        <v>1.9199999999999998E-2</v>
      </c>
      <c r="GS195" s="120">
        <f>SUM(GS141, -GS142)</f>
        <v>9.499999999999998E-3</v>
      </c>
      <c r="GT195" s="116">
        <f>SUM(GT137, -GT139)</f>
        <v>5.4999999999999979E-3</v>
      </c>
      <c r="GU195" s="116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20">
        <f>SUM(HC136, -HC138)</f>
        <v>9.5000000000000015E-3</v>
      </c>
      <c r="HD195" s="120">
        <f>SUM(HD138, -HD139)</f>
        <v>7.7999999999999996E-3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58" t="s">
        <v>39</v>
      </c>
      <c r="FV196" s="119" t="s">
        <v>39</v>
      </c>
      <c r="FW196" s="183" t="s">
        <v>47</v>
      </c>
      <c r="FX196" s="164" t="s">
        <v>37</v>
      </c>
      <c r="FY196" s="122" t="s">
        <v>47</v>
      </c>
      <c r="FZ196" s="180" t="s">
        <v>37</v>
      </c>
      <c r="GA196" s="156" t="s">
        <v>57</v>
      </c>
      <c r="GB196" s="123" t="s">
        <v>63</v>
      </c>
      <c r="GC196" s="184" t="s">
        <v>84</v>
      </c>
      <c r="GD196" s="152" t="s">
        <v>39</v>
      </c>
      <c r="GE196" s="114" t="s">
        <v>57</v>
      </c>
      <c r="GF196" s="182" t="s">
        <v>47</v>
      </c>
      <c r="GG196" s="235" t="s">
        <v>38</v>
      </c>
      <c r="GH196" s="32" t="s">
        <v>47</v>
      </c>
      <c r="GI196" s="157" t="s">
        <v>40</v>
      </c>
      <c r="GJ196" s="152" t="s">
        <v>63</v>
      </c>
      <c r="GK196" s="188" t="s">
        <v>37</v>
      </c>
      <c r="GL196" s="174" t="s">
        <v>39</v>
      </c>
      <c r="GM196" s="163" t="s">
        <v>84</v>
      </c>
      <c r="GN196" s="124" t="s">
        <v>54</v>
      </c>
      <c r="GO196" s="180" t="s">
        <v>37</v>
      </c>
      <c r="GP196" s="200" t="s">
        <v>64</v>
      </c>
      <c r="GQ196" s="168" t="s">
        <v>41</v>
      </c>
      <c r="GR196" s="184" t="s">
        <v>84</v>
      </c>
      <c r="GS196" s="168" t="s">
        <v>41</v>
      </c>
      <c r="GT196" s="114" t="s">
        <v>67</v>
      </c>
      <c r="GU196" s="123" t="s">
        <v>63</v>
      </c>
      <c r="GV196" s="60"/>
      <c r="GW196" s="60"/>
      <c r="GX196" s="60"/>
      <c r="GY196" s="60"/>
      <c r="GZ196" s="60"/>
      <c r="HA196" s="60"/>
      <c r="HC196" s="123" t="s">
        <v>53</v>
      </c>
      <c r="HD196" s="119" t="s">
        <v>42</v>
      </c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44">
        <f>SUM(FU140, -FU141)</f>
        <v>1.1600000000000001E-2</v>
      </c>
      <c r="FV197" s="116">
        <f>SUM(FV140, -FV141)</f>
        <v>1.3099999999999999E-2</v>
      </c>
      <c r="FW197" s="179">
        <f>SUM(FW138, -FW139)</f>
        <v>1.1900000000000001E-2</v>
      </c>
      <c r="FX197" s="146">
        <f>SUM(FX138, -FX139)</f>
        <v>1.4199999999999999E-2</v>
      </c>
      <c r="FY197" s="120">
        <f>SUM(FY137, -FY138)</f>
        <v>9.4000000000000021E-3</v>
      </c>
      <c r="FZ197" s="179">
        <f>SUM(FZ141, -FZ142)</f>
        <v>2.4899999999999995E-2</v>
      </c>
      <c r="GA197" s="144">
        <f>SUM(GA139, -GA140)</f>
        <v>1.37E-2</v>
      </c>
      <c r="GB197" s="116">
        <f>SUM(GB137, -GB139)</f>
        <v>1.0500000000000002E-2</v>
      </c>
      <c r="GC197" s="176">
        <f>SUM(GC137, -GC139)</f>
        <v>1.9299999999999998E-2</v>
      </c>
      <c r="GD197" s="144">
        <f>SUM(GD140, -GD141)</f>
        <v>1.8499999999999999E-2</v>
      </c>
      <c r="GE197" s="116">
        <f>SUM(GE137, -GE138)</f>
        <v>2.5399999999999999E-2</v>
      </c>
      <c r="GF197" s="179">
        <f>SUM(GF140, -GF142)</f>
        <v>1.21E-2</v>
      </c>
      <c r="GG197" s="225">
        <f>SUM(GG138, -GG139)</f>
        <v>2.0900000000000002E-2</v>
      </c>
      <c r="GH197" s="15">
        <f>SUM(GH139, -GH141)</f>
        <v>2.2700000000000001E-2</v>
      </c>
      <c r="GI197" s="151">
        <f>SUM(GI139, -GI140)</f>
        <v>2.8799999999999999E-2</v>
      </c>
      <c r="GJ197" s="144">
        <f>SUM(GJ137, -GJ138)</f>
        <v>2.4100000000000003E-2</v>
      </c>
      <c r="GK197" s="120">
        <f>SUM(GK140, -GK141)</f>
        <v>8.5000000000000006E-3</v>
      </c>
      <c r="GL197" s="176">
        <f>SUM(GL138, -GL140)</f>
        <v>2.81E-2</v>
      </c>
      <c r="GM197" s="144">
        <f>SUM(GM137, -GM139)</f>
        <v>1.1499999999999996E-2</v>
      </c>
      <c r="GN197" s="118">
        <f>SUM(GN138, -GN140)</f>
        <v>1.18E-2</v>
      </c>
      <c r="GO197" s="179">
        <f>SUM(GO139, -GO141)</f>
        <v>6.3999999999999994E-3</v>
      </c>
      <c r="GP197" s="146">
        <f>SUM(GP137, -GP138)</f>
        <v>1.8800000000000004E-2</v>
      </c>
      <c r="GQ197" s="120">
        <f>SUM(GQ137, -GQ139)</f>
        <v>1.0099999999999998E-2</v>
      </c>
      <c r="GR197" s="176">
        <f>SUM(GR137, -GR139)</f>
        <v>1.77E-2</v>
      </c>
      <c r="GS197" s="120">
        <f>SUM(GS138, -GS140)</f>
        <v>9.1999999999999964E-3</v>
      </c>
      <c r="GT197" s="208">
        <f>SUM(GT136, -GT138)</f>
        <v>4.500000000000004E-3</v>
      </c>
      <c r="GU197" s="116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208">
        <f>SUM(HC136, -HC137)</f>
        <v>6.8999999999999999E-3</v>
      </c>
      <c r="HD197" s="120">
        <f>SUM(HD140, -HD142)</f>
        <v>7.2999999999999992E-3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64" t="s">
        <v>44</v>
      </c>
      <c r="FV198" s="123" t="s">
        <v>40</v>
      </c>
      <c r="FW198" s="182" t="s">
        <v>84</v>
      </c>
      <c r="FX198" s="158" t="s">
        <v>38</v>
      </c>
      <c r="FY198" s="119" t="s">
        <v>37</v>
      </c>
      <c r="FZ198" s="184" t="s">
        <v>57</v>
      </c>
      <c r="GA198" s="154" t="s">
        <v>45</v>
      </c>
      <c r="GB198" s="122" t="s">
        <v>45</v>
      </c>
      <c r="GC198" s="184" t="s">
        <v>45</v>
      </c>
      <c r="GD198" s="156" t="s">
        <v>84</v>
      </c>
      <c r="GE198" s="121" t="s">
        <v>38</v>
      </c>
      <c r="GF198" s="180" t="s">
        <v>37</v>
      </c>
      <c r="GG198" s="259" t="s">
        <v>36</v>
      </c>
      <c r="GH198" s="18" t="s">
        <v>44</v>
      </c>
      <c r="GI198" s="155" t="s">
        <v>37</v>
      </c>
      <c r="GJ198" s="158" t="s">
        <v>37</v>
      </c>
      <c r="GK198" s="123" t="s">
        <v>84</v>
      </c>
      <c r="GL198" s="182" t="s">
        <v>63</v>
      </c>
      <c r="GM198" s="200" t="s">
        <v>41</v>
      </c>
      <c r="GN198" s="123" t="s">
        <v>40</v>
      </c>
      <c r="GO198" s="186" t="s">
        <v>64</v>
      </c>
      <c r="GP198" s="156" t="s">
        <v>51</v>
      </c>
      <c r="GQ198" s="168" t="s">
        <v>59</v>
      </c>
      <c r="GR198" s="174" t="s">
        <v>57</v>
      </c>
      <c r="GS198" s="123" t="s">
        <v>64</v>
      </c>
      <c r="GT198" s="168" t="s">
        <v>59</v>
      </c>
      <c r="GU198" s="168" t="s">
        <v>59</v>
      </c>
      <c r="GV198" s="60"/>
      <c r="GW198" s="60"/>
      <c r="GX198" s="60"/>
      <c r="GY198" s="60"/>
      <c r="GZ198" s="60"/>
      <c r="HA198" s="60"/>
      <c r="HC198" s="117" t="s">
        <v>60</v>
      </c>
      <c r="HD198" s="123" t="s">
        <v>64</v>
      </c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46">
        <f>SUM(FU137, -FU139)</f>
        <v>1.0200000000000001E-2</v>
      </c>
      <c r="FV199" s="120">
        <f>SUM(FV139, -FV140)</f>
        <v>1.1900000000000001E-2</v>
      </c>
      <c r="FW199" s="176">
        <f>SUM(FW139, -FW141)</f>
        <v>1.1299999999999999E-2</v>
      </c>
      <c r="FX199" s="148">
        <f>SUM(FX139, -FX141)</f>
        <v>1.06E-2</v>
      </c>
      <c r="FY199" s="120">
        <f>SUM(FY139, -FY141)</f>
        <v>9.2999999999999992E-3</v>
      </c>
      <c r="FZ199" s="176">
        <f>SUM(FZ138, -FZ140)</f>
        <v>1.8200000000000001E-2</v>
      </c>
      <c r="GA199" s="166">
        <f>SUM(GA137, -GA139)</f>
        <v>1.04E-2</v>
      </c>
      <c r="GB199" s="208">
        <f>SUM(GB138, -GB140)</f>
        <v>9.3999999999999986E-3</v>
      </c>
      <c r="GC199" s="187">
        <f>SUM(GC137, -GC138)</f>
        <v>1.5199999999999998E-2</v>
      </c>
      <c r="GD199" s="144">
        <f>SUM(GD137, -GD139)</f>
        <v>1.7199999999999997E-2</v>
      </c>
      <c r="GE199" s="118">
        <f>SUM(GE138, -GE140)</f>
        <v>2.4800000000000003E-2</v>
      </c>
      <c r="GF199" s="179">
        <f>SUM(GF139, -GF141)</f>
        <v>1.14E-2</v>
      </c>
      <c r="GG199" s="226">
        <f>SUM(GG139, -GG141)</f>
        <v>1.7500000000000002E-2</v>
      </c>
      <c r="GH199" s="15">
        <f>SUM(GH141, -GH142)</f>
        <v>1.8200000000000001E-2</v>
      </c>
      <c r="GI199" s="151">
        <f>SUM(GI140, -GI142)</f>
        <v>1.54E-2</v>
      </c>
      <c r="GJ199" s="146">
        <f>SUM(GJ140, -GJ142)</f>
        <v>1.49E-2</v>
      </c>
      <c r="GK199" s="116">
        <f>SUM(GK137, -GK139)</f>
        <v>7.9999999999999967E-3</v>
      </c>
      <c r="GL199" s="176">
        <f>SUM(GL137, -GL138)</f>
        <v>2.6499999999999996E-2</v>
      </c>
      <c r="GM199" s="146">
        <f>SUM(GM138, -GM140)</f>
        <v>1.5899999999999997E-2</v>
      </c>
      <c r="GN199" s="120">
        <f>SUM(GN139, -GN141)</f>
        <v>1.1600000000000001E-2</v>
      </c>
      <c r="GO199" s="179">
        <f>SUM(GO138, -GO140)</f>
        <v>6.0000000000000019E-3</v>
      </c>
      <c r="GP199" s="146">
        <f>SUM(GP139, -GP141)</f>
        <v>1.5599999999999999E-2</v>
      </c>
      <c r="GQ199" s="115">
        <f>SUM(GQ137, -GQ138)</f>
        <v>5.6999999999999967E-3</v>
      </c>
      <c r="GR199" s="176">
        <f>SUM(GR136, -GR137)</f>
        <v>1.6300000000000002E-2</v>
      </c>
      <c r="GS199" s="120">
        <f>SUM(GS137, -GS138)</f>
        <v>7.4000000000000038E-3</v>
      </c>
      <c r="GT199" s="115">
        <f>SUM(GT138, -GT139)</f>
        <v>3.9999999999999966E-3</v>
      </c>
      <c r="GU199" s="115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20">
        <f>SUM(HC140, -HC142)</f>
        <v>3.4999999999999996E-3</v>
      </c>
      <c r="HD199" s="120">
        <f>SUM(HD137, -HD138)</f>
        <v>6.9000000000000016E-3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52" t="s">
        <v>57</v>
      </c>
      <c r="FV200" s="188" t="s">
        <v>44</v>
      </c>
      <c r="FW200" s="180" t="s">
        <v>38</v>
      </c>
      <c r="FX200" s="163" t="s">
        <v>84</v>
      </c>
      <c r="FY200" s="119" t="s">
        <v>38</v>
      </c>
      <c r="FZ200" s="183" t="s">
        <v>45</v>
      </c>
      <c r="GA200" s="163" t="s">
        <v>84</v>
      </c>
      <c r="GB200" s="123" t="s">
        <v>47</v>
      </c>
      <c r="GC200" s="183" t="s">
        <v>46</v>
      </c>
      <c r="GD200" s="154" t="s">
        <v>47</v>
      </c>
      <c r="GE200" s="119" t="s">
        <v>36</v>
      </c>
      <c r="GF200" s="199" t="s">
        <v>44</v>
      </c>
      <c r="GG200" s="232" t="s">
        <v>44</v>
      </c>
      <c r="GH200" s="27" t="s">
        <v>84</v>
      </c>
      <c r="GI200" s="159" t="s">
        <v>84</v>
      </c>
      <c r="GJ200" s="158" t="s">
        <v>36</v>
      </c>
      <c r="GK200" s="119" t="s">
        <v>36</v>
      </c>
      <c r="GL200" s="184" t="s">
        <v>38</v>
      </c>
      <c r="GM200" s="156" t="s">
        <v>38</v>
      </c>
      <c r="GN200" s="123" t="s">
        <v>53</v>
      </c>
      <c r="GO200" s="182" t="s">
        <v>53</v>
      </c>
      <c r="GP200" s="156" t="s">
        <v>38</v>
      </c>
      <c r="GQ200" s="121" t="s">
        <v>84</v>
      </c>
      <c r="GR200" s="182" t="s">
        <v>64</v>
      </c>
      <c r="GS200" s="114" t="s">
        <v>63</v>
      </c>
      <c r="GT200" s="114" t="s">
        <v>63</v>
      </c>
      <c r="GU200" s="168" t="s">
        <v>67</v>
      </c>
      <c r="GV200" s="60"/>
      <c r="GW200" s="60"/>
      <c r="GX200" s="60"/>
      <c r="GY200" s="60"/>
      <c r="GZ200" s="60"/>
      <c r="HA200" s="60"/>
      <c r="HC200" s="119" t="s">
        <v>38</v>
      </c>
      <c r="HD200" s="121" t="s">
        <v>60</v>
      </c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33">SUM(EC190, -EC197)</f>
        <v>0</v>
      </c>
      <c r="ED201" s="6">
        <f t="shared" si="333"/>
        <v>0</v>
      </c>
      <c r="EE201" s="6">
        <f t="shared" si="333"/>
        <v>0</v>
      </c>
      <c r="EF201" s="6">
        <f t="shared" si="333"/>
        <v>0</v>
      </c>
      <c r="EG201" s="6">
        <f t="shared" si="333"/>
        <v>0</v>
      </c>
      <c r="EH201" s="6">
        <f t="shared" si="333"/>
        <v>0</v>
      </c>
      <c r="EI201" s="6">
        <f t="shared" si="333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44">
        <f>SUM(FU141, -FU142)</f>
        <v>7.499999999999998E-3</v>
      </c>
      <c r="FV201" s="120">
        <f>SUM(FV137, -FV138)</f>
        <v>9.1000000000000004E-3</v>
      </c>
      <c r="FW201" s="178">
        <f>SUM(FW140, -FW141)</f>
        <v>8.7999999999999988E-3</v>
      </c>
      <c r="FX201" s="144">
        <f>SUM(FX140, -FX141)</f>
        <v>5.5999999999999999E-3</v>
      </c>
      <c r="FY201" s="118">
        <f>SUM(FY139, -FY140)</f>
        <v>8.5000000000000006E-3</v>
      </c>
      <c r="FZ201" s="187">
        <f>SUM(FZ137, -FZ138)</f>
        <v>1.37E-2</v>
      </c>
      <c r="GA201" s="144">
        <f>SUM(GA138, -GA139)</f>
        <v>1.0000000000000002E-2</v>
      </c>
      <c r="GB201" s="120">
        <f>SUM(GB137, -GB138)</f>
        <v>7.5000000000000032E-3</v>
      </c>
      <c r="GC201" s="273">
        <f>SUM(GC138, -GC140)</f>
        <v>1.2799999999999999E-2</v>
      </c>
      <c r="GD201" s="146">
        <f>SUM(GD138, -GD139)</f>
        <v>1.4000000000000002E-2</v>
      </c>
      <c r="GE201" s="116">
        <f>SUM(GE140, -GE141)</f>
        <v>2.06E-2</v>
      </c>
      <c r="GF201" s="179">
        <f>SUM(GF141, -GF142)</f>
        <v>8.3000000000000001E-3</v>
      </c>
      <c r="GG201" s="224">
        <f>SUM(GG141, -GG142)</f>
        <v>1.7000000000000001E-2</v>
      </c>
      <c r="GH201" s="93">
        <f>SUM(GH138, -GH139)</f>
        <v>1.8099999999999998E-2</v>
      </c>
      <c r="GI201" s="150">
        <f>SUM(GI138, -GI139)</f>
        <v>1.2300000000000002E-2</v>
      </c>
      <c r="GJ201" s="144">
        <f>SUM(GJ140, -GJ141)</f>
        <v>8.0999999999999996E-3</v>
      </c>
      <c r="GK201" s="116">
        <f>SUM(GK141, -GK142)</f>
        <v>6.6E-3</v>
      </c>
      <c r="GL201" s="178">
        <f>SUM(GL139, -GL140)</f>
        <v>2.18E-2</v>
      </c>
      <c r="GM201" s="148">
        <f>SUM(GM139, -GM140)</f>
        <v>1.0700000000000001E-2</v>
      </c>
      <c r="GN201" s="208">
        <f>SUM(GN139, -GN140)</f>
        <v>7.6000000000000009E-3</v>
      </c>
      <c r="GO201" s="187">
        <f>SUM(GO140, -GO141)</f>
        <v>5.3999999999999986E-3</v>
      </c>
      <c r="GP201" s="148">
        <f>SUM(GP139, -GP140)</f>
        <v>1.37E-2</v>
      </c>
      <c r="GQ201" s="116">
        <f>SUM(GQ138, -GQ140)</f>
        <v>4.9000000000000016E-3</v>
      </c>
      <c r="GR201" s="179">
        <f>SUM(GR139, -GR140)</f>
        <v>9.6999999999999968E-3</v>
      </c>
      <c r="GS201" s="116">
        <f>SUM(GS136, -GS137)</f>
        <v>6.8000000000000005E-3</v>
      </c>
      <c r="GT201" s="116">
        <f>SUM(GT136, -GT137)</f>
        <v>3.0000000000000027E-3</v>
      </c>
      <c r="GU201" s="208">
        <f>SUM(GU137, -GU138)</f>
        <v>4.9999999999999975E-3</v>
      </c>
      <c r="GV201" s="6">
        <f t="shared" ref="GU201:HA201" si="334">SUM(GV190, -GV197)</f>
        <v>0</v>
      </c>
      <c r="GW201" s="6">
        <f t="shared" si="334"/>
        <v>0</v>
      </c>
      <c r="GX201" s="6">
        <f t="shared" si="334"/>
        <v>0</v>
      </c>
      <c r="GY201" s="6">
        <f t="shared" si="334"/>
        <v>0</v>
      </c>
      <c r="GZ201" s="6">
        <f t="shared" si="334"/>
        <v>0</v>
      </c>
      <c r="HA201" s="6">
        <f t="shared" si="334"/>
        <v>0</v>
      </c>
      <c r="HC201" s="118">
        <f>SUM(HC141, -HC142)</f>
        <v>3.1999999999999997E-3</v>
      </c>
      <c r="HD201" s="120">
        <f>SUM(HD141, -HD142)</f>
        <v>5.3999999999999986E-3</v>
      </c>
      <c r="HE201" s="6">
        <f t="shared" ref="HC201:HH201" si="335">SUM(HE190, -HE197)</f>
        <v>0</v>
      </c>
      <c r="HF201" s="6">
        <f t="shared" si="335"/>
        <v>0</v>
      </c>
      <c r="HG201" s="6">
        <f t="shared" si="335"/>
        <v>0</v>
      </c>
      <c r="HH201" s="6">
        <f t="shared" si="335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36">SUM(JM190, -JM197)</f>
        <v>0</v>
      </c>
      <c r="JN201" s="6">
        <f t="shared" si="336"/>
        <v>0</v>
      </c>
      <c r="JO201" s="6">
        <f t="shared" si="336"/>
        <v>0</v>
      </c>
      <c r="JP201" s="6">
        <f t="shared" si="336"/>
        <v>0</v>
      </c>
      <c r="JQ201" s="6">
        <f t="shared" si="336"/>
        <v>0</v>
      </c>
      <c r="JR201" s="6">
        <f t="shared" si="336"/>
        <v>0</v>
      </c>
      <c r="JS201" s="6">
        <f t="shared" si="336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64" t="s">
        <v>53</v>
      </c>
      <c r="FV202" s="122" t="s">
        <v>47</v>
      </c>
      <c r="FW202" s="199" t="s">
        <v>44</v>
      </c>
      <c r="FX202" s="158" t="s">
        <v>40</v>
      </c>
      <c r="FY202" s="123" t="s">
        <v>40</v>
      </c>
      <c r="FZ202" s="184" t="s">
        <v>84</v>
      </c>
      <c r="GA202" s="158" t="s">
        <v>37</v>
      </c>
      <c r="GB202" s="114" t="s">
        <v>57</v>
      </c>
      <c r="GC202" s="182" t="s">
        <v>63</v>
      </c>
      <c r="GD202" s="163" t="s">
        <v>63</v>
      </c>
      <c r="GE202" s="121" t="s">
        <v>84</v>
      </c>
      <c r="GF202" s="180" t="s">
        <v>40</v>
      </c>
      <c r="GG202" s="227" t="s">
        <v>47</v>
      </c>
      <c r="GH202" s="11" t="s">
        <v>36</v>
      </c>
      <c r="GI202" s="155" t="s">
        <v>36</v>
      </c>
      <c r="GJ202" s="154" t="s">
        <v>44</v>
      </c>
      <c r="GK202" s="114" t="s">
        <v>57</v>
      </c>
      <c r="GL202" s="180" t="s">
        <v>37</v>
      </c>
      <c r="GM202" s="163" t="s">
        <v>64</v>
      </c>
      <c r="GN202" s="168" t="s">
        <v>64</v>
      </c>
      <c r="GO202" s="186" t="s">
        <v>41</v>
      </c>
      <c r="GP202" s="163" t="s">
        <v>84</v>
      </c>
      <c r="GQ202" s="121" t="s">
        <v>38</v>
      </c>
      <c r="GR202" s="180" t="s">
        <v>40</v>
      </c>
      <c r="GS202" s="121" t="s">
        <v>38</v>
      </c>
      <c r="GT202" s="188" t="s">
        <v>44</v>
      </c>
      <c r="GU202" s="123" t="s">
        <v>64</v>
      </c>
      <c r="GV202" s="60"/>
      <c r="GW202" s="60"/>
      <c r="GX202" s="60"/>
      <c r="GY202" s="60"/>
      <c r="GZ202" s="60"/>
      <c r="HA202" s="60"/>
      <c r="HC202" s="260" t="s">
        <v>54</v>
      </c>
      <c r="HD202" s="117" t="s">
        <v>70</v>
      </c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44">
        <f>SUM(FU137, -FU138)</f>
        <v>5.1999999999999998E-3</v>
      </c>
      <c r="FV203" s="120">
        <f>SUM(FV138, -FV139)</f>
        <v>4.3E-3</v>
      </c>
      <c r="FW203" s="179">
        <f>SUM(FW137, -FW138)</f>
        <v>4.5999999999999999E-3</v>
      </c>
      <c r="FX203" s="146">
        <f>SUM(FX139, -FX140)</f>
        <v>5.0000000000000001E-3</v>
      </c>
      <c r="FY203" s="120">
        <f>SUM(FY138, -FY139)</f>
        <v>7.7999999999999996E-3</v>
      </c>
      <c r="FZ203" s="176">
        <f>SUM(FZ138, -FZ139)</f>
        <v>1.2499999999999999E-2</v>
      </c>
      <c r="GA203" s="146">
        <f>SUM(GA141, -GA142)</f>
        <v>9.0000000000000011E-3</v>
      </c>
      <c r="GB203" s="116">
        <f>SUM(GB139, -GB140)</f>
        <v>6.3999999999999994E-3</v>
      </c>
      <c r="GC203" s="176">
        <f>SUM(GC139, -GC140)</f>
        <v>8.6999999999999994E-3</v>
      </c>
      <c r="GD203" s="144">
        <f>SUM(GD139, -GD140)</f>
        <v>5.000000000000001E-3</v>
      </c>
      <c r="GE203" s="116">
        <f>SUM(GE138, -GE139)</f>
        <v>1.9300000000000001E-2</v>
      </c>
      <c r="GF203" s="179">
        <f>SUM(GF139, -GF140)</f>
        <v>7.6E-3</v>
      </c>
      <c r="GG203" s="224">
        <f>SUM(GG140, -GG141)</f>
        <v>1.17E-2</v>
      </c>
      <c r="GH203" s="93">
        <f>SUM(GH140, -GH141)</f>
        <v>1.17E-2</v>
      </c>
      <c r="GI203" s="150">
        <f>SUM(GI140, -GI141)</f>
        <v>8.5000000000000006E-3</v>
      </c>
      <c r="GJ203" s="146">
        <f>SUM(GJ141, -GJ142)</f>
        <v>6.8000000000000005E-3</v>
      </c>
      <c r="GK203" s="116">
        <f>SUM(GK138, -GK139)</f>
        <v>4.8999999999999981E-3</v>
      </c>
      <c r="GL203" s="179">
        <f>SUM(GL140, -GL141)</f>
        <v>8.6999999999999994E-3</v>
      </c>
      <c r="GM203" s="146">
        <f>SUM(GM137, -GM138)</f>
        <v>6.3E-3</v>
      </c>
      <c r="GN203" s="120">
        <f>SUM(GN138, -GN139)</f>
        <v>4.1999999999999989E-3</v>
      </c>
      <c r="GO203" s="179">
        <f>SUM(GO138, -GO139)</f>
        <v>5.000000000000001E-3</v>
      </c>
      <c r="GP203" s="144">
        <f>SUM(GP138, -GP139)</f>
        <v>8.2999999999999984E-3</v>
      </c>
      <c r="GQ203" s="118">
        <f>SUM(GQ138, -GQ139)</f>
        <v>4.4000000000000011E-3</v>
      </c>
      <c r="GR203" s="179">
        <f>SUM(GR138, -GR139)</f>
        <v>9.5000000000000015E-3</v>
      </c>
      <c r="GS203" s="118">
        <f>SUM(GS139, -GS140)</f>
        <v>4.6999999999999993E-3</v>
      </c>
      <c r="GT203" s="120">
        <f>SUM(GT141, -GT142)</f>
        <v>2.3E-3</v>
      </c>
      <c r="GU203" s="120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18">
        <f>SUM(HC137, -HC138)</f>
        <v>2.6000000000000016E-3</v>
      </c>
      <c r="HD203" s="120">
        <f>SUM(HD142, -HD143)</f>
        <v>2.9999999999999992E-3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63" t="s">
        <v>47</v>
      </c>
      <c r="FV204" s="114" t="s">
        <v>57</v>
      </c>
      <c r="FW204" s="182" t="s">
        <v>40</v>
      </c>
      <c r="FX204" s="154" t="s">
        <v>44</v>
      </c>
      <c r="FY204" s="121" t="s">
        <v>51</v>
      </c>
      <c r="FZ204" s="182" t="s">
        <v>63</v>
      </c>
      <c r="GA204" s="154" t="s">
        <v>47</v>
      </c>
      <c r="GB204" s="122" t="s">
        <v>46</v>
      </c>
      <c r="GC204" s="183" t="s">
        <v>47</v>
      </c>
      <c r="GD204" s="156" t="s">
        <v>45</v>
      </c>
      <c r="GE204" s="123" t="s">
        <v>40</v>
      </c>
      <c r="GF204" s="182" t="s">
        <v>53</v>
      </c>
      <c r="GG204" s="259" t="s">
        <v>40</v>
      </c>
      <c r="GH204" s="32" t="s">
        <v>40</v>
      </c>
      <c r="GI204" s="162" t="s">
        <v>44</v>
      </c>
      <c r="GJ204" s="163" t="s">
        <v>84</v>
      </c>
      <c r="GK204" s="123" t="s">
        <v>63</v>
      </c>
      <c r="GL204" s="174" t="s">
        <v>57</v>
      </c>
      <c r="GM204" s="200" t="s">
        <v>59</v>
      </c>
      <c r="GN204" s="188" t="s">
        <v>37</v>
      </c>
      <c r="GO204" s="180" t="s">
        <v>40</v>
      </c>
      <c r="GP204" s="158" t="s">
        <v>37</v>
      </c>
      <c r="GQ204" s="119" t="s">
        <v>40</v>
      </c>
      <c r="GR204" s="184" t="s">
        <v>38</v>
      </c>
      <c r="GS204" s="168" t="s">
        <v>59</v>
      </c>
      <c r="GT204" s="123" t="s">
        <v>64</v>
      </c>
      <c r="GU204" s="114" t="s">
        <v>57</v>
      </c>
      <c r="GV204" s="60"/>
      <c r="GW204" s="60"/>
      <c r="GX204" s="60"/>
      <c r="GY204" s="60"/>
      <c r="GZ204" s="60"/>
      <c r="HA204" s="60"/>
      <c r="HC204" s="117" t="s">
        <v>42</v>
      </c>
      <c r="HD204" s="119" t="s">
        <v>38</v>
      </c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48">
        <f>SUM(FU138, -FU139)</f>
        <v>5.000000000000001E-3</v>
      </c>
      <c r="FV205" s="208">
        <f>SUM(FV141, -FV142)</f>
        <v>3.2000000000000015E-3</v>
      </c>
      <c r="FW205" s="178">
        <f>SUM(FW139, -FW140)</f>
        <v>2.4999999999999996E-3</v>
      </c>
      <c r="FX205" s="148">
        <f>SUM(FX137, -FX138)</f>
        <v>2.0000000000000226E-4</v>
      </c>
      <c r="FY205" s="118">
        <f>SUM(FY140, -FY141)</f>
        <v>8.0000000000000004E-4</v>
      </c>
      <c r="FZ205" s="187">
        <f>SUM(FZ139, -FZ140)</f>
        <v>5.7000000000000002E-3</v>
      </c>
      <c r="GA205" s="148">
        <f>SUM(GA137, -GA138)</f>
        <v>3.9999999999999758E-4</v>
      </c>
      <c r="GB205" s="247">
        <f>SUM(GB138, -GB139)</f>
        <v>2.9999999999999992E-3</v>
      </c>
      <c r="GC205" s="178">
        <f>SUM(GC138, -GC139)</f>
        <v>4.0999999999999995E-3</v>
      </c>
      <c r="GD205" s="166">
        <f>SUM(GD137, -GD138)</f>
        <v>3.1999999999999945E-3</v>
      </c>
      <c r="GE205" s="118">
        <f>SUM(GE139, -GE140)</f>
        <v>5.4999999999999997E-3</v>
      </c>
      <c r="GF205" s="187">
        <f>SUM(GF140, -GF141)</f>
        <v>3.8000000000000004E-3</v>
      </c>
      <c r="GG205" s="225">
        <f>SUM(GG139, -GG140)</f>
        <v>5.7999999999999996E-3</v>
      </c>
      <c r="GH205" s="96">
        <f>SUM(GH139, -GH140)</f>
        <v>1.1000000000000001E-2</v>
      </c>
      <c r="GI205" s="149">
        <f>SUM(GI141, -GI142)</f>
        <v>6.8999999999999999E-3</v>
      </c>
      <c r="GJ205" s="166">
        <f>SUM(GJ138, -GJ139)</f>
        <v>2.0999999999999977E-3</v>
      </c>
      <c r="GK205" s="208">
        <f>SUM(GK137, -GK138)</f>
        <v>3.0999999999999986E-3</v>
      </c>
      <c r="GL205" s="187">
        <f>SUM(GL138, -GL139)</f>
        <v>6.3E-3</v>
      </c>
      <c r="GM205" s="246">
        <f>SUM(GM138, -GM139)</f>
        <v>5.1999999999999963E-3</v>
      </c>
      <c r="GN205" s="118">
        <f>SUM(GN140, -GN141)</f>
        <v>4.0000000000000001E-3</v>
      </c>
      <c r="GO205" s="178">
        <f>SUM(GO139, -GO140)</f>
        <v>1.0000000000000009E-3</v>
      </c>
      <c r="GP205" s="148">
        <f>SUM(GP140, -GP141)</f>
        <v>1.8999999999999998E-3</v>
      </c>
      <c r="GQ205" s="118">
        <f>SUM(GQ139, -GQ140)</f>
        <v>5.0000000000000044E-4</v>
      </c>
      <c r="GR205" s="178">
        <f>SUM(GR137, -GR138)</f>
        <v>8.199999999999999E-3</v>
      </c>
      <c r="GS205" s="115">
        <f>SUM(GS138, -GS139)</f>
        <v>4.4999999999999971E-3</v>
      </c>
      <c r="GT205" s="120">
        <f>SUM(GT137, -GT138)</f>
        <v>1.5000000000000013E-3</v>
      </c>
      <c r="GU205" s="116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20">
        <f>SUM(HC140, -HC141)</f>
        <v>2.9999999999999992E-4</v>
      </c>
      <c r="HD205" s="118">
        <f>SUM(HD140, -HD141)</f>
        <v>1.9000000000000006E-3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5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5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</row>
    <row r="211" spans="2:65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  <c r="BM211" t="s">
        <v>62</v>
      </c>
    </row>
    <row r="212" spans="2:65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5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</row>
    <row r="214" spans="2:65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</row>
    <row r="215" spans="2:65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</row>
    <row r="216" spans="2:65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</row>
    <row r="217" spans="2:65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</row>
    <row r="218" spans="2:65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</row>
    <row r="219" spans="2:65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  <c r="BD219" s="92">
        <v>-0.23250000000000001</v>
      </c>
      <c r="BE219" s="92">
        <v>-0.2</v>
      </c>
      <c r="BF219" s="92">
        <v>-0.18079999999999999</v>
      </c>
      <c r="BG219" s="48">
        <v>-0.17649999999999999</v>
      </c>
      <c r="BH219" s="48">
        <v>-0.19539999999999999</v>
      </c>
      <c r="BI219" s="92">
        <v>-0.21049999999999999</v>
      </c>
      <c r="BJ219" s="92">
        <v>-0.19059999999999999</v>
      </c>
      <c r="BK219" s="92">
        <v>-0.1769</v>
      </c>
      <c r="BL219" s="92">
        <v>-0.1862</v>
      </c>
      <c r="BM219" t="s">
        <v>62</v>
      </c>
    </row>
    <row r="220" spans="2:65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2">
        <v>-0.19239999999999999</v>
      </c>
      <c r="BH220" s="92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</row>
    <row r="221" spans="2:65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t="s">
        <v>62</v>
      </c>
    </row>
    <row r="222" spans="2:65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5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</row>
    <row r="224" spans="2:65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2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92">
        <v>3.6400000000000002E-2</v>
      </c>
      <c r="BK224" s="92">
        <v>5.0099999999999999E-2</v>
      </c>
      <c r="BL224" s="35">
        <v>4.6300000000000001E-2</v>
      </c>
    </row>
    <row r="225" spans="21:64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2">
        <v>2.7E-2</v>
      </c>
      <c r="BF225" s="16">
        <v>3.1E-2</v>
      </c>
      <c r="BG225" s="92">
        <v>3.4599999999999999E-2</v>
      </c>
      <c r="BH225" s="92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</row>
    <row r="226" spans="21:64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92">
        <v>1.6500000000000001E-2</v>
      </c>
      <c r="BJ226" s="7">
        <v>2.12E-2</v>
      </c>
      <c r="BK226" s="31">
        <v>3.2399999999999998E-2</v>
      </c>
      <c r="BL226" s="92">
        <v>4.0800000000000003E-2</v>
      </c>
    </row>
    <row r="227" spans="21:64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</row>
    <row r="228" spans="21:64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2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</row>
    <row r="229" spans="21:64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</row>
    <row r="230" spans="21:64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</row>
  </sheetData>
  <customSheetViews>
    <customSheetView guid="{7FB8B549-326C-4BEC-8C8D-0E9173EDA60F}" scale="115" topLeftCell="GV47">
      <selection activeCell="HG60" sqref="HG6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2019-04-01T12:30:35Z</dcterms:modified>
</cp:coreProperties>
</file>