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20" i="1" l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H22" i="1"/>
  <c r="AH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H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G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F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F37" i="1"/>
  <c r="AF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E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E37" i="1"/>
  <c r="AE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D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D37" i="1"/>
  <c r="AD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A9" i="1"/>
  <c r="AA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A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Z37" i="1"/>
  <c r="W118" i="1" l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Y9" i="1"/>
  <c r="Y36" i="1"/>
  <c r="Y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X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X37" i="1"/>
  <c r="X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W37" i="1"/>
  <c r="W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W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W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T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T36" i="1"/>
  <c r="T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T34" i="1"/>
  <c r="T31" i="1"/>
  <c r="T27" i="1"/>
  <c r="T22" i="1"/>
  <c r="T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S16" i="1"/>
  <c r="S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S37" i="1"/>
  <c r="S36" i="1"/>
  <c r="S34" i="1"/>
  <c r="S31" i="1"/>
  <c r="S27" i="1"/>
  <c r="S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R37" i="1"/>
  <c r="R36" i="1"/>
  <c r="R34" i="1"/>
  <c r="R31" i="1"/>
  <c r="R27" i="1"/>
  <c r="R22" i="1"/>
  <c r="R16" i="1"/>
  <c r="R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Q37" i="1"/>
  <c r="Q36" i="1"/>
  <c r="Q34" i="1"/>
  <c r="Q31" i="1"/>
  <c r="Q27" i="1"/>
  <c r="Q22" i="1"/>
  <c r="Q16" i="1"/>
  <c r="Q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BG120" i="1"/>
  <c r="BA120" i="1"/>
  <c r="AU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J118" i="1"/>
  <c r="BI118" i="1"/>
  <c r="BH118" i="1"/>
  <c r="BF118" i="1"/>
  <c r="BE118" i="1"/>
  <c r="BD118" i="1"/>
  <c r="BC118" i="1"/>
  <c r="BB118" i="1"/>
  <c r="AZ118" i="1"/>
  <c r="AY118" i="1"/>
  <c r="AX118" i="1"/>
  <c r="AW118" i="1"/>
  <c r="AV118" i="1"/>
  <c r="AT118" i="1"/>
  <c r="AS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BG114" i="1"/>
  <c r="BA114" i="1"/>
  <c r="AU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BG112" i="1"/>
  <c r="BA112" i="1"/>
  <c r="BA116" i="1" s="1"/>
  <c r="AU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J110" i="1"/>
  <c r="BI110" i="1"/>
  <c r="BI120" i="1" s="1"/>
  <c r="BH110" i="1"/>
  <c r="BF110" i="1"/>
  <c r="BE110" i="1"/>
  <c r="BD110" i="1"/>
  <c r="BC110" i="1"/>
  <c r="BC120" i="1" s="1"/>
  <c r="BB110" i="1"/>
  <c r="AZ110" i="1"/>
  <c r="AY110" i="1"/>
  <c r="AX110" i="1"/>
  <c r="AW110" i="1"/>
  <c r="AW120" i="1" s="1"/>
  <c r="AV110" i="1"/>
  <c r="AT110" i="1"/>
  <c r="AS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BG106" i="1"/>
  <c r="BA106" i="1"/>
  <c r="AU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J104" i="1"/>
  <c r="BI104" i="1"/>
  <c r="BH104" i="1"/>
  <c r="BF104" i="1"/>
  <c r="BE104" i="1"/>
  <c r="BD104" i="1"/>
  <c r="BC104" i="1"/>
  <c r="BC114" i="1" s="1"/>
  <c r="BB104" i="1"/>
  <c r="AZ104" i="1"/>
  <c r="AY104" i="1"/>
  <c r="AY108" i="1" s="1"/>
  <c r="AX104" i="1"/>
  <c r="AW104" i="1"/>
  <c r="AV104" i="1"/>
  <c r="AT104" i="1"/>
  <c r="AS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BG100" i="1"/>
  <c r="BA100" i="1"/>
  <c r="AU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J98" i="1"/>
  <c r="BI98" i="1"/>
  <c r="BI102" i="1" s="1"/>
  <c r="BI112" i="1" s="1"/>
  <c r="BI116" i="1" s="1"/>
  <c r="BH98" i="1"/>
  <c r="BH102" i="1" s="1"/>
  <c r="BF98" i="1"/>
  <c r="BE98" i="1"/>
  <c r="BD98" i="1"/>
  <c r="BD102" i="1" s="1"/>
  <c r="BC98" i="1"/>
  <c r="BC102" i="1" s="1"/>
  <c r="BC112" i="1" s="1"/>
  <c r="BC116" i="1" s="1"/>
  <c r="BB98" i="1"/>
  <c r="AZ98" i="1"/>
  <c r="AZ102" i="1" s="1"/>
  <c r="AY98" i="1"/>
  <c r="AX98" i="1"/>
  <c r="AW98" i="1"/>
  <c r="AW102" i="1" s="1"/>
  <c r="AW112" i="1" s="1"/>
  <c r="AW116" i="1" s="1"/>
  <c r="AV98" i="1"/>
  <c r="AV102" i="1" s="1"/>
  <c r="AT98" i="1"/>
  <c r="AS98" i="1"/>
  <c r="AS102" i="1" s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BG94" i="1"/>
  <c r="BA94" i="1"/>
  <c r="AU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J92" i="1"/>
  <c r="BJ96" i="1" s="1"/>
  <c r="BI92" i="1"/>
  <c r="BI96" i="1" s="1"/>
  <c r="BI106" i="1" s="1"/>
  <c r="BH92" i="1"/>
  <c r="BH96" i="1" s="1"/>
  <c r="BF92" i="1"/>
  <c r="BF96" i="1" s="1"/>
  <c r="BE92" i="1"/>
  <c r="BE96" i="1" s="1"/>
  <c r="BD92" i="1"/>
  <c r="BC92" i="1"/>
  <c r="BC96" i="1" s="1"/>
  <c r="BC106" i="1" s="1"/>
  <c r="BB92" i="1"/>
  <c r="BB96" i="1" s="1"/>
  <c r="AZ92" i="1"/>
  <c r="AY92" i="1"/>
  <c r="AX92" i="1"/>
  <c r="AW92" i="1"/>
  <c r="AW96" i="1" s="1"/>
  <c r="AW106" i="1" s="1"/>
  <c r="AV92" i="1"/>
  <c r="AT92" i="1"/>
  <c r="AS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BG88" i="1"/>
  <c r="BA88" i="1"/>
  <c r="AU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J86" i="1"/>
  <c r="BI86" i="1"/>
  <c r="BI90" i="1" s="1"/>
  <c r="BI100" i="1" s="1"/>
  <c r="BH86" i="1"/>
  <c r="BF86" i="1"/>
  <c r="BE86" i="1"/>
  <c r="BD86" i="1"/>
  <c r="BC86" i="1"/>
  <c r="BC90" i="1" s="1"/>
  <c r="BC100" i="1" s="1"/>
  <c r="BB86" i="1"/>
  <c r="AZ86" i="1"/>
  <c r="AY86" i="1"/>
  <c r="AX86" i="1"/>
  <c r="AW86" i="1"/>
  <c r="AW90" i="1" s="1"/>
  <c r="AW100" i="1" s="1"/>
  <c r="AV86" i="1"/>
  <c r="AT86" i="1"/>
  <c r="AS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BG82" i="1"/>
  <c r="BA82" i="1"/>
  <c r="AU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J80" i="1"/>
  <c r="BI80" i="1"/>
  <c r="BI84" i="1" s="1"/>
  <c r="BI94" i="1" s="1"/>
  <c r="BH80" i="1"/>
  <c r="BF80" i="1"/>
  <c r="BE80" i="1"/>
  <c r="BD80" i="1"/>
  <c r="BC80" i="1"/>
  <c r="BC84" i="1" s="1"/>
  <c r="BC94" i="1" s="1"/>
  <c r="BB80" i="1"/>
  <c r="AZ80" i="1"/>
  <c r="AY80" i="1"/>
  <c r="AX80" i="1"/>
  <c r="AW80" i="1"/>
  <c r="AW84" i="1" s="1"/>
  <c r="AW94" i="1" s="1"/>
  <c r="AV80" i="1"/>
  <c r="AT80" i="1"/>
  <c r="AS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BG76" i="1"/>
  <c r="BA76" i="1"/>
  <c r="AU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J74" i="1"/>
  <c r="BI74" i="1"/>
  <c r="BI78" i="1" s="1"/>
  <c r="BI88" i="1" s="1"/>
  <c r="BH74" i="1"/>
  <c r="BF74" i="1"/>
  <c r="BE74" i="1"/>
  <c r="BD74" i="1"/>
  <c r="BC74" i="1"/>
  <c r="BC78" i="1" s="1"/>
  <c r="BC88" i="1" s="1"/>
  <c r="BB74" i="1"/>
  <c r="AZ74" i="1"/>
  <c r="AY74" i="1"/>
  <c r="AX74" i="1"/>
  <c r="AW74" i="1"/>
  <c r="AW78" i="1" s="1"/>
  <c r="AW88" i="1" s="1"/>
  <c r="AV74" i="1"/>
  <c r="AT74" i="1"/>
  <c r="AS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J68" i="1"/>
  <c r="BJ72" i="1" s="1"/>
  <c r="BI68" i="1"/>
  <c r="BI72" i="1" s="1"/>
  <c r="BI82" i="1" s="1"/>
  <c r="BH68" i="1"/>
  <c r="BH76" i="1" s="1"/>
  <c r="BG68" i="1"/>
  <c r="BG74" i="1" s="1"/>
  <c r="BF68" i="1"/>
  <c r="BF76" i="1" s="1"/>
  <c r="BE68" i="1"/>
  <c r="BE76" i="1" s="1"/>
  <c r="BD68" i="1"/>
  <c r="BD76" i="1" s="1"/>
  <c r="BC68" i="1"/>
  <c r="BC72" i="1" s="1"/>
  <c r="BC82" i="1" s="1"/>
  <c r="BB68" i="1"/>
  <c r="BB72" i="1" s="1"/>
  <c r="BA68" i="1"/>
  <c r="BA72" i="1" s="1"/>
  <c r="AZ68" i="1"/>
  <c r="AZ76" i="1" s="1"/>
  <c r="AY68" i="1"/>
  <c r="AY76" i="1" s="1"/>
  <c r="AX68" i="1"/>
  <c r="AX72" i="1" s="1"/>
  <c r="AW68" i="1"/>
  <c r="AW72" i="1" s="1"/>
  <c r="AW82" i="1" s="1"/>
  <c r="AV68" i="1"/>
  <c r="AV76" i="1" s="1"/>
  <c r="AU68" i="1"/>
  <c r="AU74" i="1" s="1"/>
  <c r="AT68" i="1"/>
  <c r="AT72" i="1" s="1"/>
  <c r="AS68" i="1"/>
  <c r="AS7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J66" i="1"/>
  <c r="BI66" i="1"/>
  <c r="BI76" i="1" s="1"/>
  <c r="BH66" i="1"/>
  <c r="BG66" i="1"/>
  <c r="BF66" i="1"/>
  <c r="BE66" i="1"/>
  <c r="BD66" i="1"/>
  <c r="BC66" i="1"/>
  <c r="BC76" i="1" s="1"/>
  <c r="BB66" i="1"/>
  <c r="BA66" i="1"/>
  <c r="AZ66" i="1"/>
  <c r="AY66" i="1"/>
  <c r="AX66" i="1"/>
  <c r="AW66" i="1"/>
  <c r="AW76" i="1" s="1"/>
  <c r="AV66" i="1"/>
  <c r="AU66" i="1"/>
  <c r="AT66" i="1"/>
  <c r="AS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G37" i="1"/>
  <c r="AC37" i="1"/>
  <c r="AB37" i="1"/>
  <c r="V37" i="1"/>
  <c r="U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C36" i="1"/>
  <c r="AB36" i="1"/>
  <c r="Z36" i="1"/>
  <c r="V36" i="1"/>
  <c r="U36" i="1"/>
  <c r="DB35" i="1"/>
  <c r="DA35" i="1"/>
  <c r="CZ35" i="1"/>
  <c r="AX35" i="1"/>
  <c r="AW35" i="1"/>
  <c r="AV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V34" i="1"/>
  <c r="U34" i="1"/>
  <c r="DB33" i="1"/>
  <c r="DA33" i="1"/>
  <c r="CZ33" i="1"/>
  <c r="AX33" i="1"/>
  <c r="AW33" i="1"/>
  <c r="AV33" i="1"/>
  <c r="DB32" i="1"/>
  <c r="DA32" i="1"/>
  <c r="CZ32" i="1"/>
  <c r="AX32" i="1"/>
  <c r="AW32" i="1"/>
  <c r="AV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V31" i="1"/>
  <c r="U31" i="1"/>
  <c r="DB30" i="1"/>
  <c r="DA30" i="1"/>
  <c r="CZ30" i="1"/>
  <c r="AX30" i="1"/>
  <c r="AW30" i="1"/>
  <c r="AV30" i="1"/>
  <c r="DB29" i="1"/>
  <c r="DA29" i="1"/>
  <c r="CZ29" i="1"/>
  <c r="AX29" i="1"/>
  <c r="AW29" i="1"/>
  <c r="AV29" i="1"/>
  <c r="DB28" i="1"/>
  <c r="DA28" i="1"/>
  <c r="CZ28" i="1"/>
  <c r="AX28" i="1"/>
  <c r="AW28" i="1"/>
  <c r="AV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DB26" i="1"/>
  <c r="DA26" i="1"/>
  <c r="CZ26" i="1"/>
  <c r="AX26" i="1"/>
  <c r="AW26" i="1"/>
  <c r="AV26" i="1"/>
  <c r="DB25" i="1"/>
  <c r="DA25" i="1"/>
  <c r="CZ25" i="1"/>
  <c r="AX25" i="1"/>
  <c r="AW25" i="1"/>
  <c r="AV25" i="1"/>
  <c r="DB24" i="1"/>
  <c r="DA24" i="1"/>
  <c r="CZ24" i="1"/>
  <c r="AX24" i="1"/>
  <c r="AW24" i="1"/>
  <c r="AV24" i="1"/>
  <c r="DB23" i="1"/>
  <c r="DA23" i="1"/>
  <c r="CZ23" i="1"/>
  <c r="AX23" i="1"/>
  <c r="AW23" i="1"/>
  <c r="AV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DB21" i="1"/>
  <c r="DA21" i="1"/>
  <c r="CZ21" i="1"/>
  <c r="AX21" i="1"/>
  <c r="AW21" i="1"/>
  <c r="AV21" i="1"/>
  <c r="DB20" i="1"/>
  <c r="DA20" i="1"/>
  <c r="CZ20" i="1"/>
  <c r="AX20" i="1"/>
  <c r="AW20" i="1"/>
  <c r="AV20" i="1"/>
  <c r="DB19" i="1"/>
  <c r="DA19" i="1"/>
  <c r="CZ19" i="1"/>
  <c r="AX19" i="1"/>
  <c r="AW19" i="1"/>
  <c r="AV19" i="1"/>
  <c r="DB18" i="1"/>
  <c r="DA18" i="1"/>
  <c r="CZ18" i="1"/>
  <c r="AX18" i="1"/>
  <c r="AW18" i="1"/>
  <c r="AV18" i="1"/>
  <c r="DB17" i="1"/>
  <c r="DA17" i="1"/>
  <c r="CZ17" i="1"/>
  <c r="AX17" i="1"/>
  <c r="AW17" i="1"/>
  <c r="AV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DB15" i="1"/>
  <c r="DA15" i="1"/>
  <c r="CZ15" i="1"/>
  <c r="AX15" i="1"/>
  <c r="AW15" i="1"/>
  <c r="AV15" i="1"/>
  <c r="DB14" i="1"/>
  <c r="DA14" i="1"/>
  <c r="CZ14" i="1"/>
  <c r="AX14" i="1"/>
  <c r="AW14" i="1"/>
  <c r="AV14" i="1"/>
  <c r="DB13" i="1"/>
  <c r="DA13" i="1"/>
  <c r="CZ13" i="1"/>
  <c r="AX13" i="1"/>
  <c r="AW13" i="1"/>
  <c r="AV13" i="1"/>
  <c r="DB12" i="1"/>
  <c r="DA12" i="1"/>
  <c r="CZ12" i="1"/>
  <c r="AX12" i="1"/>
  <c r="AW12" i="1"/>
  <c r="AV12" i="1"/>
  <c r="DB11" i="1"/>
  <c r="DA11" i="1"/>
  <c r="CZ11" i="1"/>
  <c r="AX11" i="1"/>
  <c r="AW11" i="1"/>
  <c r="AV11" i="1"/>
  <c r="DB10" i="1"/>
  <c r="DA10" i="1"/>
  <c r="CZ10" i="1"/>
  <c r="AX10" i="1"/>
  <c r="AW10" i="1"/>
  <c r="AV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C9" i="1"/>
  <c r="AB9" i="1"/>
  <c r="Z9" i="1"/>
  <c r="W9" i="1"/>
  <c r="V9" i="1"/>
  <c r="U9" i="1"/>
  <c r="DB8" i="1"/>
  <c r="DA8" i="1"/>
  <c r="CZ8" i="1"/>
  <c r="AX8" i="1"/>
  <c r="AW8" i="1"/>
  <c r="AV8" i="1"/>
  <c r="DB7" i="1"/>
  <c r="DA7" i="1"/>
  <c r="CZ7" i="1"/>
  <c r="AX7" i="1"/>
  <c r="AW7" i="1"/>
  <c r="AV7" i="1"/>
  <c r="DB6" i="1"/>
  <c r="DA6" i="1"/>
  <c r="CZ6" i="1"/>
  <c r="AX6" i="1"/>
  <c r="AW6" i="1"/>
  <c r="AV6" i="1"/>
  <c r="DB5" i="1"/>
  <c r="DA5" i="1"/>
  <c r="CZ5" i="1"/>
  <c r="AX5" i="1"/>
  <c r="AW5" i="1"/>
  <c r="AV5" i="1"/>
  <c r="DB4" i="1"/>
  <c r="DA4" i="1"/>
  <c r="CZ4" i="1"/>
  <c r="AX4" i="1"/>
  <c r="AW4" i="1"/>
  <c r="AV4" i="1"/>
  <c r="DB3" i="1"/>
  <c r="DA3" i="1"/>
  <c r="CZ3" i="1"/>
  <c r="AX3" i="1"/>
  <c r="AW3" i="1"/>
  <c r="AV3" i="1"/>
  <c r="DB2" i="1"/>
  <c r="DA2" i="1"/>
  <c r="DA40" i="1" s="1"/>
  <c r="CZ2" i="1"/>
  <c r="AX2" i="1"/>
  <c r="AW2" i="1"/>
  <c r="AV2" i="1"/>
  <c r="C88" i="1" l="1"/>
  <c r="C106" i="1"/>
  <c r="C84" i="1"/>
  <c r="AV40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AV22" i="1"/>
  <c r="AW16" i="1"/>
  <c r="AW34" i="1"/>
  <c r="AX36" i="1"/>
  <c r="AV9" i="1"/>
  <c r="DB34" i="1"/>
  <c r="AX22" i="1"/>
  <c r="AX27" i="1"/>
  <c r="AX37" i="1"/>
  <c r="DB16" i="1"/>
  <c r="AX40" i="1"/>
  <c r="CZ9" i="1"/>
  <c r="BV106" i="1"/>
  <c r="EI112" i="1"/>
  <c r="EI116" i="1" s="1"/>
  <c r="AS106" i="1"/>
  <c r="CZ40" i="1"/>
  <c r="AV36" i="1"/>
  <c r="DA36" i="1"/>
  <c r="DF100" i="1"/>
  <c r="DZ100" i="1"/>
  <c r="DJ106" i="1"/>
  <c r="DA22" i="1"/>
  <c r="AX31" i="1"/>
  <c r="DA37" i="1"/>
  <c r="DB22" i="1"/>
  <c r="CZ31" i="1"/>
  <c r="DB36" i="1"/>
  <c r="DJ96" i="1"/>
  <c r="CR112" i="1"/>
  <c r="CR116" i="1" s="1"/>
  <c r="AV37" i="1"/>
  <c r="DB37" i="1"/>
  <c r="CX96" i="1"/>
  <c r="CT106" i="1"/>
  <c r="CP106" i="1"/>
  <c r="AW40" i="1"/>
  <c r="DB40" i="1"/>
  <c r="DB9" i="1"/>
  <c r="AV27" i="1"/>
  <c r="DA27" i="1"/>
  <c r="DB31" i="1"/>
  <c r="AX34" i="1"/>
  <c r="CZ16" i="1"/>
  <c r="DB27" i="1"/>
  <c r="AW31" i="1"/>
  <c r="CZ34" i="1"/>
  <c r="CD106" i="1"/>
  <c r="DF106" i="1"/>
  <c r="DZ106" i="1"/>
  <c r="CL106" i="1"/>
  <c r="DX112" i="1"/>
  <c r="DX116" i="1" s="1"/>
  <c r="DR106" i="1"/>
  <c r="AU80" i="1"/>
  <c r="AU78" i="1"/>
  <c r="BG80" i="1"/>
  <c r="BG78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AU72" i="1"/>
  <c r="AY72" i="1"/>
  <c r="BG72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AS82" i="1"/>
  <c r="BA74" i="1"/>
  <c r="BE8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BB76" i="1"/>
  <c r="BQ76" i="1"/>
  <c r="CL76" i="1"/>
  <c r="CP76" i="1"/>
  <c r="DJ76" i="1"/>
  <c r="DN76" i="1"/>
  <c r="AV88" i="1"/>
  <c r="DQ88" i="1"/>
  <c r="AV72" i="1"/>
  <c r="AZ72" i="1"/>
  <c r="BD72" i="1"/>
  <c r="BH72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AT82" i="1"/>
  <c r="AT78" i="1"/>
  <c r="AX82" i="1"/>
  <c r="AX78" i="1"/>
  <c r="BB82" i="1"/>
  <c r="BB78" i="1"/>
  <c r="BF82" i="1"/>
  <c r="BF78" i="1"/>
  <c r="BJ82" i="1"/>
  <c r="BJ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AS76" i="1"/>
  <c r="AX76" i="1"/>
  <c r="BN76" i="1"/>
  <c r="CH76" i="1"/>
  <c r="CM76" i="1"/>
  <c r="DF76" i="1"/>
  <c r="DK76" i="1"/>
  <c r="ED76" i="1"/>
  <c r="BE78" i="1"/>
  <c r="BQ88" i="1"/>
  <c r="CP88" i="1"/>
  <c r="BE72" i="1"/>
  <c r="BV72" i="1"/>
  <c r="BZ72" i="1"/>
  <c r="CD72" i="1"/>
  <c r="CT72" i="1"/>
  <c r="CX72" i="1"/>
  <c r="DB72" i="1"/>
  <c r="DR72" i="1"/>
  <c r="DV72" i="1"/>
  <c r="DZ72" i="1"/>
  <c r="EH72" i="1"/>
  <c r="AY8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AT76" i="1"/>
  <c r="BJ76" i="1"/>
  <c r="AY78" i="1"/>
  <c r="BL88" i="1"/>
  <c r="CG88" i="1"/>
  <c r="DE88" i="1"/>
  <c r="DS80" i="1"/>
  <c r="DS78" i="1"/>
  <c r="EE80" i="1"/>
  <c r="EE78" i="1"/>
  <c r="BF72" i="1"/>
  <c r="CA72" i="1"/>
  <c r="CY72" i="1"/>
  <c r="DS72" i="1"/>
  <c r="DW72" i="1"/>
  <c r="EE72" i="1"/>
  <c r="EI72" i="1"/>
  <c r="AV82" i="1"/>
  <c r="AV78" i="1"/>
  <c r="AZ82" i="1"/>
  <c r="AZ78" i="1"/>
  <c r="BD82" i="1"/>
  <c r="BD78" i="1"/>
  <c r="BH82" i="1"/>
  <c r="BH78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AS78" i="1"/>
  <c r="BK78" i="1"/>
  <c r="DW78" i="1"/>
  <c r="EI78" i="1"/>
  <c r="AZ88" i="1"/>
  <c r="BD88" i="1"/>
  <c r="BH88" i="1"/>
  <c r="BU88" i="1"/>
  <c r="CS88" i="1"/>
  <c r="EC88" i="1"/>
  <c r="EG88" i="1"/>
  <c r="AV84" i="1"/>
  <c r="AZ84" i="1"/>
  <c r="BD84" i="1"/>
  <c r="BH84" i="1"/>
  <c r="BL84" i="1"/>
  <c r="BU84" i="1"/>
  <c r="CG84" i="1"/>
  <c r="CS84" i="1"/>
  <c r="DE84" i="1"/>
  <c r="DQ84" i="1"/>
  <c r="EC84" i="1"/>
  <c r="EG84" i="1"/>
  <c r="AT90" i="1"/>
  <c r="AT9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AS88" i="1"/>
  <c r="BE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AS84" i="1"/>
  <c r="BE84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CA94" i="1"/>
  <c r="CA90" i="1"/>
  <c r="DB94" i="1"/>
  <c r="DK94" i="1"/>
  <c r="EI94" i="1"/>
  <c r="EI90" i="1"/>
  <c r="B88" i="1"/>
  <c r="AT88" i="1"/>
  <c r="AX88" i="1"/>
  <c r="BB88" i="1"/>
  <c r="BF88" i="1"/>
  <c r="BJ88" i="1"/>
  <c r="BN88" i="1"/>
  <c r="CA88" i="1"/>
  <c r="CM88" i="1"/>
  <c r="CY88" i="1"/>
  <c r="DK88" i="1"/>
  <c r="DW88" i="1"/>
  <c r="EI88" i="1"/>
  <c r="B84" i="1"/>
  <c r="AT84" i="1"/>
  <c r="AX84" i="1"/>
  <c r="BB84" i="1"/>
  <c r="BF84" i="1"/>
  <c r="BJ84" i="1"/>
  <c r="BN84" i="1"/>
  <c r="CA84" i="1"/>
  <c r="CM84" i="1"/>
  <c r="CY84" i="1"/>
  <c r="DK84" i="1"/>
  <c r="DW84" i="1"/>
  <c r="BE90" i="1"/>
  <c r="BE94" i="1"/>
  <c r="BJ94" i="1"/>
  <c r="BJ90" i="1"/>
  <c r="BN94" i="1"/>
  <c r="BN90" i="1"/>
  <c r="CT94" i="1"/>
  <c r="DH94" i="1"/>
  <c r="DH90" i="1"/>
  <c r="DL94" i="1"/>
  <c r="DL90" i="1"/>
  <c r="DQ94" i="1"/>
  <c r="DV94" i="1"/>
  <c r="DV90" i="1"/>
  <c r="AY88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AY84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AS94" i="1"/>
  <c r="AS90" i="1"/>
  <c r="AX94" i="1"/>
  <c r="AX90" i="1"/>
  <c r="BB90" i="1"/>
  <c r="BB94" i="1"/>
  <c r="BB100" i="1"/>
  <c r="BF94" i="1"/>
  <c r="BF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AY94" i="1"/>
  <c r="AY90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AV100" i="1"/>
  <c r="AV96" i="1"/>
  <c r="AZ100" i="1"/>
  <c r="AZ96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BT106" i="1"/>
  <c r="CG106" i="1"/>
  <c r="CG102" i="1"/>
  <c r="AV94" i="1"/>
  <c r="AV90" i="1"/>
  <c r="AZ94" i="1"/>
  <c r="AZ90" i="1"/>
  <c r="BD94" i="1"/>
  <c r="BD90" i="1"/>
  <c r="BH94" i="1"/>
  <c r="BH90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AS100" i="1"/>
  <c r="BF10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BO106" i="1"/>
  <c r="BO102" i="1"/>
  <c r="DP106" i="1"/>
  <c r="EC106" i="1"/>
  <c r="EC102" i="1"/>
  <c r="BT102" i="1"/>
  <c r="DP102" i="1"/>
  <c r="DZ94" i="1"/>
  <c r="ED94" i="1"/>
  <c r="DW90" i="1"/>
  <c r="B100" i="1"/>
  <c r="AT100" i="1"/>
  <c r="AX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AY100" i="1"/>
  <c r="AY96" i="1"/>
  <c r="BD100" i="1"/>
  <c r="BD96" i="1"/>
  <c r="BH10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AT112" i="1"/>
  <c r="AT108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AS96" i="1"/>
  <c r="AX96" i="1"/>
  <c r="BN96" i="1"/>
  <c r="BZ96" i="1"/>
  <c r="CP96" i="1"/>
  <c r="DF96" i="1"/>
  <c r="DK96" i="1"/>
  <c r="DV96" i="1"/>
  <c r="B106" i="1"/>
  <c r="B102" i="1"/>
  <c r="BK106" i="1"/>
  <c r="BU106" i="1"/>
  <c r="BZ106" i="1"/>
  <c r="CH106" i="1"/>
  <c r="CV106" i="1"/>
  <c r="CZ106" i="1"/>
  <c r="DD106" i="1"/>
  <c r="DQ106" i="1"/>
  <c r="DV106" i="1"/>
  <c r="ED106" i="1"/>
  <c r="BE100" i="1"/>
  <c r="BJ100" i="1"/>
  <c r="BU102" i="1"/>
  <c r="DQ102" i="1"/>
  <c r="BI114" i="1"/>
  <c r="BI108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BG116" i="1"/>
  <c r="BG118" i="1"/>
  <c r="CS90" i="1"/>
  <c r="DE90" i="1"/>
  <c r="DQ90" i="1"/>
  <c r="EC90" i="1"/>
  <c r="AT96" i="1"/>
  <c r="BV96" i="1"/>
  <c r="CA96" i="1"/>
  <c r="DB96" i="1"/>
  <c r="DR96" i="1"/>
  <c r="DW96" i="1"/>
  <c r="AY106" i="1"/>
  <c r="BD106" i="1"/>
  <c r="BH106" i="1"/>
  <c r="BL106" i="1"/>
  <c r="BQ106" i="1"/>
  <c r="CJ106" i="1"/>
  <c r="CJ112" i="1"/>
  <c r="CN106" i="1"/>
  <c r="CR106" i="1"/>
  <c r="DN106" i="1"/>
  <c r="EF106" i="1"/>
  <c r="DJ100" i="1"/>
  <c r="AY102" i="1"/>
  <c r="CN102" i="1"/>
  <c r="CV102" i="1"/>
  <c r="DD102" i="1"/>
  <c r="A114" i="1"/>
  <c r="A108" i="1"/>
  <c r="AW114" i="1"/>
  <c r="AW108" i="1"/>
  <c r="BE112" i="1"/>
  <c r="BE108" i="1"/>
  <c r="BJ112" i="1"/>
  <c r="BJ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AZ106" i="1"/>
  <c r="AV106" i="1"/>
  <c r="BE106" i="1"/>
  <c r="BX106" i="1"/>
  <c r="BX112" i="1"/>
  <c r="CB106" i="1"/>
  <c r="CF106" i="1"/>
  <c r="CS106" i="1"/>
  <c r="DB106" i="1"/>
  <c r="DT106" i="1"/>
  <c r="DX106" i="1"/>
  <c r="EB106" i="1"/>
  <c r="EG106" i="1"/>
  <c r="BV100" i="1"/>
  <c r="CX100" i="1"/>
  <c r="CX114" i="1" s="1"/>
  <c r="B112" i="1"/>
  <c r="B108" i="1"/>
  <c r="AS112" i="1"/>
  <c r="AS108" i="1"/>
  <c r="AX112" i="1"/>
  <c r="AX108" i="1"/>
  <c r="BB112" i="1"/>
  <c r="BB108" i="1"/>
  <c r="BF112" i="1"/>
  <c r="BF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AU118" i="1"/>
  <c r="AU116" i="1"/>
  <c r="BE102" i="1"/>
  <c r="BQ102" i="1"/>
  <c r="BZ102" i="1"/>
  <c r="CH102" i="1"/>
  <c r="CL102" i="1"/>
  <c r="CT102" i="1"/>
  <c r="DB102" i="1"/>
  <c r="DN102" i="1"/>
  <c r="DV102" i="1"/>
  <c r="ED102" i="1"/>
  <c r="AY112" i="1"/>
  <c r="BK112" i="1"/>
  <c r="BT112" i="1"/>
  <c r="CF112" i="1"/>
  <c r="CN112" i="1"/>
  <c r="CV112" i="1"/>
  <c r="CZ112" i="1"/>
  <c r="DH112" i="1"/>
  <c r="DP112" i="1"/>
  <c r="EB112" i="1"/>
  <c r="BC108" i="1"/>
  <c r="BK108" i="1"/>
  <c r="BT108" i="1"/>
  <c r="CB108" i="1"/>
  <c r="CR108" i="1"/>
  <c r="CZ108" i="1"/>
  <c r="DH108" i="1"/>
  <c r="DP108" i="1"/>
  <c r="EF108" i="1"/>
  <c r="AT106" i="1"/>
  <c r="AX106" i="1"/>
  <c r="BB106" i="1"/>
  <c r="BF106" i="1"/>
  <c r="BJ106" i="1"/>
  <c r="BN106" i="1"/>
  <c r="CA106" i="1"/>
  <c r="CM106" i="1"/>
  <c r="CY106" i="1"/>
  <c r="DK106" i="1"/>
  <c r="DW106" i="1"/>
  <c r="EI106" i="1"/>
  <c r="AT102" i="1"/>
  <c r="AX102" i="1"/>
  <c r="BB102" i="1"/>
  <c r="BF102" i="1"/>
  <c r="BJ102" i="1"/>
  <c r="BN102" i="1"/>
  <c r="CA102" i="1"/>
  <c r="CM102" i="1"/>
  <c r="CY102" i="1"/>
  <c r="DK102" i="1"/>
  <c r="DW102" i="1"/>
  <c r="EI102" i="1"/>
  <c r="AV112" i="1"/>
  <c r="AV108" i="1"/>
  <c r="AZ112" i="1"/>
  <c r="AZ108" i="1"/>
  <c r="BD112" i="1"/>
  <c r="BD108" i="1"/>
  <c r="BH112" i="1"/>
  <c r="BH108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BA118" i="1"/>
  <c r="BM118" i="1"/>
  <c r="EH118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AX16" i="1"/>
  <c r="DA9" i="1"/>
  <c r="DA16" i="1"/>
  <c r="AW22" i="1"/>
  <c r="AW27" i="1"/>
  <c r="DA31" i="1"/>
  <c r="DA34" i="1"/>
  <c r="AW36" i="1"/>
  <c r="AW37" i="1"/>
  <c r="AW9" i="1"/>
  <c r="AX9" i="1"/>
  <c r="AV16" i="1"/>
  <c r="CZ22" i="1"/>
  <c r="CZ27" i="1"/>
  <c r="AV31" i="1"/>
  <c r="AV34" i="1"/>
  <c r="CZ36" i="1"/>
  <c r="CZ37" i="1"/>
  <c r="DW114" i="1" l="1"/>
  <c r="BB114" i="1"/>
  <c r="DR114" i="1"/>
  <c r="CN114" i="1"/>
  <c r="DJ114" i="1"/>
  <c r="DQ114" i="1"/>
  <c r="CH114" i="1"/>
  <c r="B114" i="1"/>
  <c r="AZ114" i="1"/>
  <c r="EC114" i="1"/>
  <c r="CP114" i="1"/>
  <c r="DF114" i="1"/>
  <c r="CY114" i="1"/>
  <c r="AT114" i="1"/>
  <c r="CA114" i="1"/>
  <c r="EB114" i="1"/>
  <c r="CS114" i="1"/>
  <c r="DL114" i="1"/>
  <c r="AS114" i="1"/>
  <c r="DT114" i="1"/>
  <c r="CB114" i="1"/>
  <c r="AY114" i="1"/>
  <c r="BU114" i="1"/>
  <c r="EI114" i="1"/>
  <c r="CL114" i="1"/>
  <c r="BN114" i="1"/>
  <c r="AV114" i="1"/>
  <c r="CD114" i="1"/>
  <c r="DB44" i="1"/>
  <c r="DZ114" i="1"/>
  <c r="BZ114" i="1"/>
  <c r="BO114" i="1"/>
  <c r="CR114" i="1"/>
  <c r="BQ114" i="1"/>
  <c r="ED114" i="1"/>
  <c r="CZ114" i="1"/>
  <c r="BL114" i="1"/>
  <c r="BJ114" i="1"/>
  <c r="EG114" i="1"/>
  <c r="DB114" i="1"/>
  <c r="CM114" i="1"/>
  <c r="BF114" i="1"/>
  <c r="BX114" i="1"/>
  <c r="EF114" i="1"/>
  <c r="BH114" i="1"/>
  <c r="BV114" i="1"/>
  <c r="BE114" i="1"/>
  <c r="DD114" i="1"/>
  <c r="EI120" i="1"/>
  <c r="DV114" i="1"/>
  <c r="CV114" i="1"/>
  <c r="DH114" i="1"/>
  <c r="AV44" i="1"/>
  <c r="DK114" i="1"/>
  <c r="AX114" i="1"/>
  <c r="DX114" i="1"/>
  <c r="CF114" i="1"/>
  <c r="DN114" i="1"/>
  <c r="DP114" i="1"/>
  <c r="BT114" i="1"/>
  <c r="CZ44" i="1"/>
  <c r="CZ120" i="1"/>
  <c r="CZ116" i="1"/>
  <c r="BT120" i="1"/>
  <c r="BT116" i="1"/>
  <c r="ED116" i="1"/>
  <c r="ED120" i="1"/>
  <c r="BF120" i="1"/>
  <c r="BF116" i="1"/>
  <c r="AX120" i="1"/>
  <c r="AX116" i="1"/>
  <c r="BN120" i="1"/>
  <c r="BN116" i="1"/>
  <c r="BE120" i="1"/>
  <c r="BE116" i="1"/>
  <c r="CJ114" i="1"/>
  <c r="BD114" i="1"/>
  <c r="BK114" i="1"/>
  <c r="DE114" i="1"/>
  <c r="DG80" i="1"/>
  <c r="DG78" i="1"/>
  <c r="BM78" i="1"/>
  <c r="BM80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BH120" i="1"/>
  <c r="BH116" i="1"/>
  <c r="AZ120" i="1"/>
  <c r="AZ116" i="1"/>
  <c r="EB120" i="1"/>
  <c r="EB116" i="1"/>
  <c r="CV120" i="1"/>
  <c r="CV116" i="1"/>
  <c r="BK120" i="1"/>
  <c r="BK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BQ120" i="1"/>
  <c r="BQ116" i="1"/>
  <c r="DL120" i="1"/>
  <c r="DL116" i="1"/>
  <c r="DS86" i="1"/>
  <c r="DS84" i="1"/>
  <c r="BW80" i="1"/>
  <c r="BW78" i="1"/>
  <c r="AU86" i="1"/>
  <c r="AU84" i="1"/>
  <c r="DP120" i="1"/>
  <c r="DP116" i="1"/>
  <c r="CN120" i="1"/>
  <c r="CN116" i="1"/>
  <c r="AY120" i="1"/>
  <c r="AY116" i="1"/>
  <c r="DZ116" i="1"/>
  <c r="DZ120" i="1"/>
  <c r="BO120" i="1"/>
  <c r="BO116" i="1"/>
  <c r="BB120" i="1"/>
  <c r="BB116" i="1"/>
  <c r="AS120" i="1"/>
  <c r="AS116" i="1"/>
  <c r="B120" i="1"/>
  <c r="B116" i="1"/>
  <c r="CB120" i="1"/>
  <c r="CB116" i="1"/>
  <c r="BJ120" i="1"/>
  <c r="BJ116" i="1"/>
  <c r="CG114" i="1"/>
  <c r="CI80" i="1"/>
  <c r="CI78" i="1"/>
  <c r="BA80" i="1"/>
  <c r="BA78" i="1"/>
  <c r="DY86" i="1"/>
  <c r="DY84" i="1"/>
  <c r="DA86" i="1"/>
  <c r="DA84" i="1"/>
  <c r="CC86" i="1"/>
  <c r="CC84" i="1"/>
  <c r="EG120" i="1"/>
  <c r="EG116" i="1"/>
  <c r="BL120" i="1"/>
  <c r="BL116" i="1"/>
  <c r="BD120" i="1"/>
  <c r="BD116" i="1"/>
  <c r="AV120" i="1"/>
  <c r="AV116" i="1"/>
  <c r="DH120" i="1"/>
  <c r="DH116" i="1"/>
  <c r="CF120" i="1"/>
  <c r="CF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R120" i="1"/>
  <c r="DR116" i="1"/>
  <c r="CR120" i="1"/>
  <c r="BV116" i="1"/>
  <c r="BV120" i="1"/>
  <c r="AT120" i="1"/>
  <c r="AT116" i="1"/>
  <c r="DX120" i="1"/>
  <c r="EE86" i="1"/>
  <c r="EE84" i="1"/>
  <c r="CU80" i="1"/>
  <c r="CU78" i="1"/>
  <c r="BG86" i="1"/>
  <c r="BG84" i="1"/>
  <c r="AX44" i="1"/>
  <c r="AW44" i="1"/>
  <c r="DA44" i="1"/>
  <c r="BG90" i="1" l="1"/>
  <c r="BG92" i="1"/>
  <c r="EE92" i="1"/>
  <c r="EE90" i="1"/>
  <c r="CC90" i="1"/>
  <c r="CC92" i="1"/>
  <c r="DY90" i="1"/>
  <c r="DY92" i="1"/>
  <c r="CI84" i="1"/>
  <c r="CI86" i="1"/>
  <c r="BW84" i="1"/>
  <c r="BW86" i="1"/>
  <c r="BM86" i="1"/>
  <c r="BM84" i="1"/>
  <c r="BP90" i="1"/>
  <c r="BP92" i="1"/>
  <c r="DM90" i="1"/>
  <c r="DM92" i="1"/>
  <c r="CU86" i="1"/>
  <c r="CU84" i="1"/>
  <c r="DA90" i="1"/>
  <c r="DA92" i="1"/>
  <c r="BA86" i="1"/>
  <c r="BA84" i="1"/>
  <c r="AU90" i="1"/>
  <c r="AU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CC96" i="1"/>
  <c r="CC98" i="1"/>
  <c r="BG96" i="1"/>
  <c r="BG98" i="1"/>
  <c r="DG92" i="1"/>
  <c r="DG90" i="1"/>
  <c r="EH98" i="1"/>
  <c r="EH96" i="1"/>
  <c r="DS98" i="1"/>
  <c r="DS96" i="1"/>
  <c r="BA92" i="1"/>
  <c r="BA90" i="1"/>
  <c r="BM92" i="1"/>
  <c r="BM90" i="1"/>
  <c r="CO98" i="1"/>
  <c r="CO96" i="1"/>
  <c r="AU96" i="1"/>
  <c r="AU98" i="1"/>
  <c r="BP96" i="1"/>
  <c r="BP98" i="1"/>
  <c r="BW92" i="1"/>
  <c r="BW90" i="1"/>
  <c r="CI92" i="1"/>
  <c r="CI90" i="1"/>
  <c r="DY96" i="1"/>
  <c r="DY98" i="1"/>
  <c r="CU92" i="1"/>
  <c r="CU90" i="1"/>
  <c r="EE98" i="1"/>
  <c r="EE96" i="1"/>
  <c r="DY104" i="1" l="1"/>
  <c r="DY102" i="1"/>
  <c r="AU104" i="1"/>
  <c r="AU102" i="1"/>
  <c r="CC104" i="1"/>
  <c r="CC102" i="1"/>
  <c r="EE102" i="1"/>
  <c r="EE104" i="1"/>
  <c r="CU98" i="1"/>
  <c r="CU96" i="1"/>
  <c r="BW98" i="1"/>
  <c r="BW96" i="1"/>
  <c r="BM98" i="1"/>
  <c r="BM96" i="1"/>
  <c r="DS102" i="1"/>
  <c r="DS104" i="1"/>
  <c r="DG98" i="1"/>
  <c r="DG96" i="1"/>
  <c r="BP104" i="1"/>
  <c r="BP102" i="1"/>
  <c r="BG104" i="1"/>
  <c r="BG102" i="1"/>
  <c r="DM104" i="1"/>
  <c r="DM102" i="1"/>
  <c r="CI98" i="1"/>
  <c r="CI96" i="1"/>
  <c r="CO104" i="1"/>
  <c r="CO102" i="1"/>
  <c r="BA98" i="1"/>
  <c r="BA96" i="1"/>
  <c r="EH102" i="1"/>
  <c r="EH104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AU110" i="1"/>
  <c r="AU108" i="1"/>
  <c r="DS110" i="1"/>
  <c r="DS108" i="1"/>
  <c r="BA102" i="1"/>
  <c r="BA104" i="1"/>
  <c r="CI102" i="1"/>
  <c r="CI104" i="1"/>
  <c r="BG110" i="1"/>
  <c r="BG108" i="1"/>
  <c r="BW102" i="1"/>
  <c r="BW104" i="1"/>
  <c r="CU102" i="1"/>
  <c r="CU104" i="1"/>
  <c r="CC110" i="1"/>
  <c r="CC108" i="1"/>
  <c r="DY110" i="1"/>
  <c r="DY108" i="1"/>
  <c r="BW108" i="1" l="1"/>
  <c r="BW110" i="1"/>
  <c r="CI110" i="1"/>
  <c r="CI108" i="1"/>
  <c r="DG110" i="1"/>
  <c r="DG108" i="1"/>
  <c r="CU110" i="1"/>
  <c r="CU108" i="1"/>
  <c r="BA108" i="1"/>
  <c r="BA110" i="1"/>
  <c r="BM110" i="1"/>
  <c r="BM108" i="1"/>
</calcChain>
</file>

<file path=xl/sharedStrings.xml><?xml version="1.0" encoding="utf-8"?>
<sst xmlns="http://schemas.openxmlformats.org/spreadsheetml/2006/main" count="1818" uniqueCount="87">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</sst>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10" fontId="0" fillId="0" borderId="0" xfId="0" applyNumberFormat="1"/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10" fontId="0" fillId="17" borderId="2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0FEEF7B-E652-492F-B68A-C1434BD025C6}" diskRevisions="1" revisionId="214" version="2" protected="1">
  <header guid="{F07E0950-7627-4799-920D-603768576209}" dateTime="2019-01-18T17:20:56" maxSheetId="2" userName="Mike Wolski" r:id="rId1">
    <sheetIdMap count="1">
      <sheetId val="1"/>
    </sheetIdMap>
  </header>
  <header guid="{B0033048-2260-4813-8C19-BB12BC3DB1A4}" dateTime="2019-01-21T03:17:22" maxSheetId="2" userName="Mike Wolski" r:id="rId2" minRId="1" maxRId="118">
    <sheetIdMap count="1">
      <sheetId val="1"/>
    </sheetIdMap>
  </header>
  <header guid="{907EE7EE-B499-43CD-8DA2-47B54619F349}" dateTime="2019-01-21T03:18:45" maxSheetId="2" userName="Mike Wolski" r:id="rId3">
    <sheetIdMap count="1">
      <sheetId val="1"/>
    </sheetIdMap>
  </header>
  <header guid="{40FEEF7B-E652-492F-B68A-C1434BD025C6}" dateTime="2019-01-21T08:28:33" maxSheetId="2" userName="Mike Wolski" r:id="rId4" minRId="119" maxRId="21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AK2">
      <v>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AK3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AK4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AK5">
      <v>-2.0999999999999999E-3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AK6">
      <v>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AK7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AK8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AK10">
      <v>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AK11">
      <v>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AK12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AK13">
      <v>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AK14">
      <v>3.0000000000000001E-3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AK15">
      <v>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AK17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AK18">
      <v>-2.2000000000000001E-3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AK19">
      <v>-1.2999999999999999E-3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AK20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AK21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AK23">
      <v>-1E-3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AK24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AK25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AK26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AK28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AK29">
      <v>2.2000000000000001E-3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AK30">
      <v>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AK32">
      <v>-2.3E-3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AK33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AK35">
      <v>-2.3999999999999998E-3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odxf="1" dxf="1" numFmtId="14">
    <nc r="AQ51">
      <v>0.17399999999999999</v>
    </nc>
    <ndxf>
      <fill>
        <patternFill patternType="solid">
          <bgColor theme="5" tint="-0.249977111117893"/>
        </patternFill>
      </fill>
    </ndxf>
  </rcc>
  <rfmt sheetId="1" sqref="AQ52" start="0" length="0">
    <dxf>
      <fill>
        <patternFill patternType="solid">
          <bgColor rgb="FFFF0000"/>
        </patternFill>
      </fill>
    </dxf>
  </rfmt>
  <rfmt sheetId="1" sqref="AQ53" start="0" length="0">
    <dxf>
      <fill>
        <patternFill patternType="solid">
          <bgColor theme="4" tint="-0.249977111117893"/>
        </patternFill>
      </fill>
    </dxf>
  </rfmt>
  <rfmt sheetId="1" sqref="AQ54" start="0" length="0">
    <dxf>
      <fill>
        <patternFill patternType="solid">
          <bgColor rgb="FFC00000"/>
        </patternFill>
      </fill>
    </dxf>
  </rfmt>
  <rfmt sheetId="1" sqref="AQ55" start="0" length="0">
    <dxf>
      <fill>
        <patternFill patternType="solid">
          <bgColor theme="2"/>
        </patternFill>
      </fill>
    </dxf>
  </rfmt>
  <rfmt sheetId="1" sqref="AQ56" start="0" length="0">
    <dxf>
      <fill>
        <patternFill patternType="solid">
          <bgColor rgb="FFFFFF00"/>
        </patternFill>
      </fill>
    </dxf>
  </rfmt>
  <rfmt sheetId="1" sqref="AQ57" start="0" length="0">
    <dxf>
      <fill>
        <patternFill patternType="solid">
          <bgColor rgb="FF7030A0"/>
        </patternFill>
      </fill>
    </dxf>
  </rfmt>
  <rfmt sheetId="1" sqref="AQ58" start="0" length="0">
    <dxf>
      <fill>
        <patternFill patternType="solid">
          <bgColor theme="5" tint="0.39997558519241921"/>
        </patternFill>
      </fill>
    </dxf>
  </rfmt>
  <rfmt sheetId="1" sqref="AR51" start="0" length="0">
    <dxf>
      <fill>
        <patternFill patternType="solid">
          <bgColor theme="5" tint="-0.249977111117893"/>
        </patternFill>
      </fill>
    </dxf>
  </rfmt>
  <rfmt sheetId="1" sqref="AR52" start="0" length="0">
    <dxf>
      <fill>
        <patternFill patternType="solid">
          <bgColor rgb="FFFF0000"/>
        </patternFill>
      </fill>
    </dxf>
  </rfmt>
  <rfmt sheetId="1" sqref="AR53" start="0" length="0">
    <dxf>
      <fill>
        <patternFill patternType="solid">
          <bgColor theme="4" tint="-0.249977111117893"/>
        </patternFill>
      </fill>
    </dxf>
  </rfmt>
  <rfmt sheetId="1" sqref="AR54" start="0" length="0">
    <dxf>
      <fill>
        <patternFill patternType="solid">
          <bgColor rgb="FFC00000"/>
        </patternFill>
      </fill>
    </dxf>
  </rfmt>
  <rfmt sheetId="1" sqref="AR55" start="0" length="0">
    <dxf>
      <fill>
        <patternFill patternType="solid">
          <bgColor theme="2"/>
        </patternFill>
      </fill>
    </dxf>
  </rfmt>
  <rfmt sheetId="1" sqref="AR56" start="0" length="0">
    <dxf>
      <fill>
        <patternFill patternType="solid">
          <bgColor rgb="FFFFFF00"/>
        </patternFill>
      </fill>
    </dxf>
  </rfmt>
  <rfmt sheetId="1" sqref="AR57" start="0" length="0">
    <dxf>
      <fill>
        <patternFill patternType="solid">
          <bgColor rgb="FF7030A0"/>
        </patternFill>
      </fill>
    </dxf>
  </rfmt>
  <rfmt sheetId="1" sqref="AR58" start="0" length="0">
    <dxf>
      <fill>
        <patternFill patternType="solid">
          <bgColor theme="5" tint="0.39997558519241921"/>
        </patternFill>
      </fill>
    </dxf>
  </rfmt>
  <rfmt sheetId="1" sqref="AS51" start="0" length="0">
    <dxf>
      <fill>
        <patternFill patternType="solid">
          <bgColor theme="5" tint="-0.249977111117893"/>
        </patternFill>
      </fill>
    </dxf>
  </rfmt>
  <rfmt sheetId="1" sqref="AS52" start="0" length="0">
    <dxf>
      <fill>
        <patternFill patternType="solid">
          <bgColor rgb="FFFF0000"/>
        </patternFill>
      </fill>
    </dxf>
  </rfmt>
  <rfmt sheetId="1" sqref="AS53" start="0" length="0">
    <dxf>
      <fill>
        <patternFill patternType="solid">
          <bgColor theme="4" tint="-0.249977111117893"/>
        </patternFill>
      </fill>
    </dxf>
  </rfmt>
  <rfmt sheetId="1" sqref="AS54" start="0" length="0">
    <dxf>
      <fill>
        <patternFill patternType="solid">
          <bgColor rgb="FFC00000"/>
        </patternFill>
      </fill>
    </dxf>
  </rfmt>
  <rfmt sheetId="1" sqref="AS55" start="0" length="0">
    <dxf>
      <fill>
        <patternFill patternType="solid">
          <bgColor theme="2"/>
        </patternFill>
      </fill>
    </dxf>
  </rfmt>
  <rfmt sheetId="1" sqref="AS56" start="0" length="0">
    <dxf>
      <fill>
        <patternFill patternType="solid">
          <bgColor rgb="FFFFFF00"/>
        </patternFill>
      </fill>
    </dxf>
  </rfmt>
  <rfmt sheetId="1" sqref="AS57" start="0" length="0">
    <dxf>
      <fill>
        <patternFill patternType="solid">
          <bgColor rgb="FF7030A0"/>
        </patternFill>
      </fill>
    </dxf>
  </rfmt>
  <rfmt sheetId="1" sqref="AS58" start="0" length="0">
    <dxf>
      <fill>
        <patternFill patternType="solid">
          <bgColor theme="5" tint="0.39997558519241921"/>
        </patternFill>
      </fill>
    </dxf>
  </rfmt>
  <rcc rId="30" sId="1" odxf="1" dxf="1" numFmtId="14">
    <nc r="AT51">
      <v>0.17399999999999999</v>
    </nc>
    <ndxf>
      <fill>
        <patternFill patternType="solid">
          <bgColor theme="5" tint="-0.249977111117893"/>
        </patternFill>
      </fill>
    </ndxf>
  </rcc>
  <rfmt sheetId="1" sqref="AU51" start="0" length="0">
    <dxf>
      <fill>
        <patternFill patternType="solid">
          <bgColor theme="5" tint="-0.249977111117893"/>
        </patternFill>
      </fill>
    </dxf>
  </rfmt>
  <rfmt sheetId="1" sqref="AV51" start="0" length="0">
    <dxf>
      <fill>
        <patternFill patternType="solid">
          <bgColor theme="5" tint="-0.249977111117893"/>
        </patternFill>
      </fill>
    </dxf>
  </rfmt>
  <rfmt sheetId="1" sqref="AT52" start="0" length="0">
    <dxf>
      <fill>
        <patternFill patternType="solid">
          <bgColor rgb="FFFF0000"/>
        </patternFill>
      </fill>
    </dxf>
  </rfmt>
  <rfmt sheetId="1" sqref="AU52" start="0" length="0">
    <dxf>
      <fill>
        <patternFill patternType="solid">
          <bgColor rgb="FFFF0000"/>
        </patternFill>
      </fill>
    </dxf>
  </rfmt>
  <rfmt sheetId="1" sqref="AV52" start="0" length="0">
    <dxf>
      <fill>
        <patternFill patternType="solid">
          <bgColor rgb="FFFF0000"/>
        </patternFill>
      </fill>
    </dxf>
  </rfmt>
  <rfmt sheetId="1" sqref="AT53" start="0" length="0">
    <dxf>
      <fill>
        <patternFill patternType="solid">
          <bgColor theme="4" tint="-0.249977111117893"/>
        </patternFill>
      </fill>
    </dxf>
  </rfmt>
  <rfmt sheetId="1" sqref="AU53" start="0" length="0">
    <dxf>
      <fill>
        <patternFill patternType="solid">
          <bgColor theme="4" tint="-0.249977111117893"/>
        </patternFill>
      </fill>
    </dxf>
  </rfmt>
  <rfmt sheetId="1" sqref="AV53" start="0" length="0">
    <dxf>
      <fill>
        <patternFill patternType="solid">
          <bgColor theme="4" tint="-0.249977111117893"/>
        </patternFill>
      </fill>
    </dxf>
  </rfmt>
  <rfmt sheetId="1" sqref="AT54" start="0" length="0">
    <dxf>
      <fill>
        <patternFill patternType="solid">
          <bgColor rgb="FFC00000"/>
        </patternFill>
      </fill>
    </dxf>
  </rfmt>
  <rfmt sheetId="1" sqref="AU54" start="0" length="0">
    <dxf>
      <fill>
        <patternFill patternType="solid">
          <bgColor rgb="FFC00000"/>
        </patternFill>
      </fill>
    </dxf>
  </rfmt>
  <rfmt sheetId="1" sqref="AV54" start="0" length="0">
    <dxf>
      <fill>
        <patternFill patternType="solid">
          <bgColor rgb="FFC00000"/>
        </patternFill>
      </fill>
    </dxf>
  </rfmt>
  <rfmt sheetId="1" sqref="AT55" start="0" length="0">
    <dxf>
      <fill>
        <patternFill patternType="solid">
          <bgColor theme="2"/>
        </patternFill>
      </fill>
    </dxf>
  </rfmt>
  <rfmt sheetId="1" sqref="AU55" start="0" length="0">
    <dxf>
      <fill>
        <patternFill patternType="solid">
          <bgColor theme="2"/>
        </patternFill>
      </fill>
    </dxf>
  </rfmt>
  <rfmt sheetId="1" sqref="AV55" start="0" length="0">
    <dxf>
      <fill>
        <patternFill patternType="solid">
          <bgColor theme="2"/>
        </patternFill>
      </fill>
    </dxf>
  </rfmt>
  <rfmt sheetId="1" sqref="AT56" start="0" length="0">
    <dxf>
      <fill>
        <patternFill patternType="solid">
          <bgColor rgb="FFFFFF00"/>
        </patternFill>
      </fill>
    </dxf>
  </rfmt>
  <rfmt sheetId="1" sqref="AU56" start="0" length="0">
    <dxf>
      <fill>
        <patternFill patternType="solid">
          <bgColor rgb="FFFFFF00"/>
        </patternFill>
      </fill>
    </dxf>
  </rfmt>
  <rfmt sheetId="1" sqref="AV56" start="0" length="0">
    <dxf>
      <fill>
        <patternFill patternType="solid">
          <bgColor rgb="FFFFFF00"/>
        </patternFill>
      </fill>
    </dxf>
  </rfmt>
  <rfmt sheetId="1" sqref="AT57" start="0" length="0">
    <dxf>
      <fill>
        <patternFill patternType="solid">
          <bgColor rgb="FF7030A0"/>
        </patternFill>
      </fill>
    </dxf>
  </rfmt>
  <rfmt sheetId="1" sqref="AU57" start="0" length="0">
    <dxf>
      <fill>
        <patternFill patternType="solid">
          <bgColor rgb="FF7030A0"/>
        </patternFill>
      </fill>
    </dxf>
  </rfmt>
  <rfmt sheetId="1" sqref="AV57" start="0" length="0">
    <dxf>
      <fill>
        <patternFill patternType="solid">
          <bgColor rgb="FF7030A0"/>
        </patternFill>
      </fill>
    </dxf>
  </rfmt>
  <rfmt sheetId="1" sqref="AT58" start="0" length="0">
    <dxf>
      <fill>
        <patternFill patternType="solid">
          <bgColor theme="5" tint="0.39997558519241921"/>
        </patternFill>
      </fill>
    </dxf>
  </rfmt>
  <rfmt sheetId="1" sqref="AU58" start="0" length="0">
    <dxf>
      <fill>
        <patternFill patternType="solid">
          <bgColor theme="5" tint="0.39997558519241921"/>
        </patternFill>
      </fill>
    </dxf>
  </rfmt>
  <rfmt sheetId="1" sqref="AV58" start="0" length="0">
    <dxf>
      <fill>
        <patternFill patternType="solid">
          <bgColor theme="5" tint="0.39997558519241921"/>
        </patternFill>
      </fill>
    </dxf>
  </rfmt>
  <rfmt sheetId="1" sqref="AW51" start="0" length="0">
    <dxf>
      <fill>
        <patternFill patternType="solid">
          <bgColor theme="5" tint="-0.249977111117893"/>
        </patternFill>
      </fill>
    </dxf>
  </rfmt>
  <rfmt sheetId="1" sqref="AX51" start="0" length="0">
    <dxf>
      <fill>
        <patternFill patternType="solid">
          <bgColor theme="5" tint="-0.249977111117893"/>
        </patternFill>
      </fill>
    </dxf>
  </rfmt>
  <rfmt sheetId="1" sqref="AY51" start="0" length="0">
    <dxf>
      <fill>
        <patternFill patternType="solid">
          <bgColor theme="5" tint="-0.249977111117893"/>
        </patternFill>
      </fill>
    </dxf>
  </rfmt>
  <rfmt sheetId="1" sqref="AW52" start="0" length="0">
    <dxf>
      <fill>
        <patternFill patternType="solid">
          <bgColor rgb="FFFF0000"/>
        </patternFill>
      </fill>
    </dxf>
  </rfmt>
  <rfmt sheetId="1" sqref="AX52" start="0" length="0">
    <dxf>
      <fill>
        <patternFill patternType="solid">
          <bgColor rgb="FFFF0000"/>
        </patternFill>
      </fill>
    </dxf>
  </rfmt>
  <rfmt sheetId="1" sqref="AY52" start="0" length="0">
    <dxf>
      <fill>
        <patternFill patternType="solid">
          <bgColor rgb="FFFF0000"/>
        </patternFill>
      </fill>
    </dxf>
  </rfmt>
  <rfmt sheetId="1" sqref="AW53" start="0" length="0">
    <dxf>
      <fill>
        <patternFill patternType="solid">
          <bgColor theme="4" tint="-0.249977111117893"/>
        </patternFill>
      </fill>
    </dxf>
  </rfmt>
  <rfmt sheetId="1" sqref="AX53" start="0" length="0">
    <dxf>
      <fill>
        <patternFill patternType="solid">
          <bgColor theme="4" tint="-0.249977111117893"/>
        </patternFill>
      </fill>
    </dxf>
  </rfmt>
  <rfmt sheetId="1" sqref="AY53" start="0" length="0">
    <dxf>
      <fill>
        <patternFill patternType="solid">
          <bgColor theme="4" tint="-0.249977111117893"/>
        </patternFill>
      </fill>
    </dxf>
  </rfmt>
  <rfmt sheetId="1" sqref="AW54" start="0" length="0">
    <dxf>
      <fill>
        <patternFill patternType="solid">
          <bgColor rgb="FFC00000"/>
        </patternFill>
      </fill>
    </dxf>
  </rfmt>
  <rfmt sheetId="1" sqref="AX54" start="0" length="0">
    <dxf>
      <fill>
        <patternFill patternType="solid">
          <bgColor rgb="FFC00000"/>
        </patternFill>
      </fill>
    </dxf>
  </rfmt>
  <rfmt sheetId="1" sqref="AY54" start="0" length="0">
    <dxf>
      <fill>
        <patternFill patternType="solid">
          <bgColor rgb="FFC00000"/>
        </patternFill>
      </fill>
    </dxf>
  </rfmt>
  <rfmt sheetId="1" sqref="AW55" start="0" length="0">
    <dxf>
      <fill>
        <patternFill patternType="solid">
          <bgColor theme="2"/>
        </patternFill>
      </fill>
    </dxf>
  </rfmt>
  <rfmt sheetId="1" sqref="AX55" start="0" length="0">
    <dxf>
      <fill>
        <patternFill patternType="solid">
          <bgColor theme="2"/>
        </patternFill>
      </fill>
    </dxf>
  </rfmt>
  <rfmt sheetId="1" sqref="AY55" start="0" length="0">
    <dxf>
      <fill>
        <patternFill patternType="solid">
          <bgColor theme="2"/>
        </patternFill>
      </fill>
    </dxf>
  </rfmt>
  <rfmt sheetId="1" sqref="AW56" start="0" length="0">
    <dxf>
      <fill>
        <patternFill patternType="solid">
          <bgColor rgb="FFFFFF00"/>
        </patternFill>
      </fill>
    </dxf>
  </rfmt>
  <rfmt sheetId="1" sqref="AX56" start="0" length="0">
    <dxf>
      <fill>
        <patternFill patternType="solid">
          <bgColor rgb="FFFFFF00"/>
        </patternFill>
      </fill>
    </dxf>
  </rfmt>
  <rfmt sheetId="1" sqref="AY56" start="0" length="0">
    <dxf>
      <fill>
        <patternFill patternType="solid">
          <bgColor rgb="FFFFFF00"/>
        </patternFill>
      </fill>
    </dxf>
  </rfmt>
  <rfmt sheetId="1" sqref="AW57" start="0" length="0">
    <dxf>
      <fill>
        <patternFill patternType="solid">
          <bgColor rgb="FF7030A0"/>
        </patternFill>
      </fill>
    </dxf>
  </rfmt>
  <rfmt sheetId="1" sqref="AX57" start="0" length="0">
    <dxf>
      <fill>
        <patternFill patternType="solid">
          <bgColor rgb="FF7030A0"/>
        </patternFill>
      </fill>
    </dxf>
  </rfmt>
  <rfmt sheetId="1" sqref="AY57" start="0" length="0">
    <dxf>
      <fill>
        <patternFill patternType="solid">
          <bgColor rgb="FF7030A0"/>
        </patternFill>
      </fill>
    </dxf>
  </rfmt>
  <rfmt sheetId="1" sqref="AW58" start="0" length="0">
    <dxf>
      <fill>
        <patternFill patternType="solid">
          <bgColor theme="5" tint="0.39997558519241921"/>
        </patternFill>
      </fill>
    </dxf>
  </rfmt>
  <rfmt sheetId="1" sqref="AX58" start="0" length="0">
    <dxf>
      <fill>
        <patternFill patternType="solid">
          <bgColor theme="5" tint="0.39997558519241921"/>
        </patternFill>
      </fill>
    </dxf>
  </rfmt>
  <rfmt sheetId="1" sqref="AY58" start="0" length="0">
    <dxf>
      <fill>
        <patternFill patternType="solid">
          <bgColor theme="5" tint="0.39997558519241921"/>
        </patternFill>
      </fill>
    </dxf>
  </rfmt>
  <rfmt sheetId="1" sqref="AZ51" start="0" length="0">
    <dxf>
      <fill>
        <patternFill patternType="solid">
          <bgColor theme="5" tint="-0.249977111117893"/>
        </patternFill>
      </fill>
    </dxf>
  </rfmt>
  <rfmt sheetId="1" sqref="BA51" start="0" length="0">
    <dxf>
      <fill>
        <patternFill patternType="solid">
          <bgColor theme="5" tint="-0.249977111117893"/>
        </patternFill>
      </fill>
    </dxf>
  </rfmt>
  <rfmt sheetId="1" sqref="BB51" start="0" length="0">
    <dxf>
      <fill>
        <patternFill patternType="solid">
          <bgColor theme="5" tint="-0.249977111117893"/>
        </patternFill>
      </fill>
    </dxf>
  </rfmt>
  <rfmt sheetId="1" sqref="AZ52" start="0" length="0">
    <dxf>
      <fill>
        <patternFill patternType="solid">
          <bgColor rgb="FFFF0000"/>
        </patternFill>
      </fill>
    </dxf>
  </rfmt>
  <rfmt sheetId="1" sqref="BA52" start="0" length="0">
    <dxf>
      <fill>
        <patternFill patternType="solid">
          <bgColor rgb="FFFF0000"/>
        </patternFill>
      </fill>
    </dxf>
  </rfmt>
  <rfmt sheetId="1" sqref="BB52" start="0" length="0">
    <dxf>
      <fill>
        <patternFill patternType="solid">
          <bgColor rgb="FFFF0000"/>
        </patternFill>
      </fill>
    </dxf>
  </rfmt>
  <rfmt sheetId="1" sqref="AZ53" start="0" length="0">
    <dxf>
      <fill>
        <patternFill patternType="solid">
          <bgColor theme="4" tint="-0.249977111117893"/>
        </patternFill>
      </fill>
    </dxf>
  </rfmt>
  <rfmt sheetId="1" sqref="BA53" start="0" length="0">
    <dxf>
      <fill>
        <patternFill patternType="solid">
          <bgColor theme="4" tint="-0.249977111117893"/>
        </patternFill>
      </fill>
    </dxf>
  </rfmt>
  <rfmt sheetId="1" sqref="BB53" start="0" length="0">
    <dxf>
      <fill>
        <patternFill patternType="solid">
          <bgColor theme="4" tint="-0.249977111117893"/>
        </patternFill>
      </fill>
    </dxf>
  </rfmt>
  <rfmt sheetId="1" sqref="AZ54" start="0" length="0">
    <dxf>
      <fill>
        <patternFill patternType="solid">
          <bgColor rgb="FFC00000"/>
        </patternFill>
      </fill>
    </dxf>
  </rfmt>
  <rfmt sheetId="1" sqref="BA54" start="0" length="0">
    <dxf>
      <fill>
        <patternFill patternType="solid">
          <bgColor rgb="FFC00000"/>
        </patternFill>
      </fill>
    </dxf>
  </rfmt>
  <rfmt sheetId="1" sqref="BB54" start="0" length="0">
    <dxf>
      <fill>
        <patternFill patternType="solid">
          <bgColor rgb="FFC00000"/>
        </patternFill>
      </fill>
    </dxf>
  </rfmt>
  <rfmt sheetId="1" sqref="AZ55" start="0" length="0">
    <dxf>
      <fill>
        <patternFill patternType="solid">
          <bgColor theme="2"/>
        </patternFill>
      </fill>
    </dxf>
  </rfmt>
  <rfmt sheetId="1" sqref="BA55" start="0" length="0">
    <dxf>
      <fill>
        <patternFill patternType="solid">
          <bgColor theme="2"/>
        </patternFill>
      </fill>
    </dxf>
  </rfmt>
  <rfmt sheetId="1" sqref="BB55" start="0" length="0">
    <dxf>
      <fill>
        <patternFill patternType="solid">
          <bgColor theme="2"/>
        </patternFill>
      </fill>
    </dxf>
  </rfmt>
  <rfmt sheetId="1" sqref="AZ56" start="0" length="0">
    <dxf>
      <fill>
        <patternFill patternType="solid">
          <bgColor rgb="FFFFFF00"/>
        </patternFill>
      </fill>
    </dxf>
  </rfmt>
  <rfmt sheetId="1" sqref="BA56" start="0" length="0">
    <dxf>
      <fill>
        <patternFill patternType="solid">
          <bgColor rgb="FFFFFF00"/>
        </patternFill>
      </fill>
    </dxf>
  </rfmt>
  <rfmt sheetId="1" sqref="BB56" start="0" length="0">
    <dxf>
      <fill>
        <patternFill patternType="solid">
          <bgColor rgb="FFFFFF00"/>
        </patternFill>
      </fill>
    </dxf>
  </rfmt>
  <rfmt sheetId="1" sqref="AZ57" start="0" length="0">
    <dxf>
      <fill>
        <patternFill patternType="solid">
          <bgColor rgb="FF7030A0"/>
        </patternFill>
      </fill>
    </dxf>
  </rfmt>
  <rfmt sheetId="1" sqref="BA57" start="0" length="0">
    <dxf>
      <fill>
        <patternFill patternType="solid">
          <bgColor rgb="FF7030A0"/>
        </patternFill>
      </fill>
    </dxf>
  </rfmt>
  <rfmt sheetId="1" sqref="BB57" start="0" length="0">
    <dxf>
      <fill>
        <patternFill patternType="solid">
          <bgColor rgb="FF7030A0"/>
        </patternFill>
      </fill>
    </dxf>
  </rfmt>
  <rfmt sheetId="1" sqref="AZ58" start="0" length="0">
    <dxf>
      <fill>
        <patternFill patternType="solid">
          <bgColor theme="5" tint="0.39997558519241921"/>
        </patternFill>
      </fill>
    </dxf>
  </rfmt>
  <rfmt sheetId="1" sqref="BA58" start="0" length="0">
    <dxf>
      <fill>
        <patternFill patternType="solid">
          <bgColor theme="5" tint="0.39997558519241921"/>
        </patternFill>
      </fill>
    </dxf>
  </rfmt>
  <rfmt sheetId="1" sqref="BB58" start="0" length="0">
    <dxf>
      <fill>
        <patternFill patternType="solid">
          <bgColor theme="5" tint="0.39997558519241921"/>
        </patternFill>
      </fill>
    </dxf>
  </rfmt>
  <rfmt sheetId="1" sqref="BC51" start="0" length="0">
    <dxf>
      <fill>
        <patternFill patternType="solid">
          <bgColor theme="5" tint="-0.249977111117893"/>
        </patternFill>
      </fill>
    </dxf>
  </rfmt>
  <rfmt sheetId="1" sqref="BD51" start="0" length="0">
    <dxf>
      <fill>
        <patternFill patternType="solid">
          <bgColor theme="5" tint="-0.249977111117893"/>
        </patternFill>
      </fill>
    </dxf>
  </rfmt>
  <rfmt sheetId="1" sqref="BE51" start="0" length="0">
    <dxf>
      <fill>
        <patternFill patternType="solid">
          <bgColor theme="5" tint="-0.249977111117893"/>
        </patternFill>
      </fill>
    </dxf>
  </rfmt>
  <rfmt sheetId="1" sqref="BC52" start="0" length="0">
    <dxf>
      <fill>
        <patternFill patternType="solid">
          <bgColor rgb="FFFF0000"/>
        </patternFill>
      </fill>
    </dxf>
  </rfmt>
  <rfmt sheetId="1" sqref="BD52" start="0" length="0">
    <dxf>
      <fill>
        <patternFill patternType="solid">
          <bgColor rgb="FFFF0000"/>
        </patternFill>
      </fill>
    </dxf>
  </rfmt>
  <rfmt sheetId="1" sqref="BE52" start="0" length="0">
    <dxf>
      <fill>
        <patternFill patternType="solid">
          <bgColor rgb="FFFF0000"/>
        </patternFill>
      </fill>
    </dxf>
  </rfmt>
  <rfmt sheetId="1" sqref="BC53" start="0" length="0">
    <dxf>
      <fill>
        <patternFill patternType="solid">
          <bgColor theme="4" tint="-0.249977111117893"/>
        </patternFill>
      </fill>
    </dxf>
  </rfmt>
  <rfmt sheetId="1" sqref="BD53" start="0" length="0">
    <dxf>
      <fill>
        <patternFill patternType="solid">
          <bgColor theme="4" tint="-0.249977111117893"/>
        </patternFill>
      </fill>
    </dxf>
  </rfmt>
  <rfmt sheetId="1" sqref="BE53" start="0" length="0">
    <dxf>
      <fill>
        <patternFill patternType="solid">
          <bgColor theme="4" tint="-0.249977111117893"/>
        </patternFill>
      </fill>
    </dxf>
  </rfmt>
  <rfmt sheetId="1" sqref="BC54" start="0" length="0">
    <dxf>
      <fill>
        <patternFill patternType="solid">
          <bgColor rgb="FFC00000"/>
        </patternFill>
      </fill>
    </dxf>
  </rfmt>
  <rfmt sheetId="1" sqref="BD54" start="0" length="0">
    <dxf>
      <fill>
        <patternFill patternType="solid">
          <bgColor rgb="FFC00000"/>
        </patternFill>
      </fill>
    </dxf>
  </rfmt>
  <rfmt sheetId="1" sqref="BE54" start="0" length="0">
    <dxf>
      <fill>
        <patternFill patternType="solid">
          <bgColor rgb="FFC00000"/>
        </patternFill>
      </fill>
    </dxf>
  </rfmt>
  <rfmt sheetId="1" sqref="BC55" start="0" length="0">
    <dxf>
      <fill>
        <patternFill patternType="solid">
          <bgColor theme="2"/>
        </patternFill>
      </fill>
    </dxf>
  </rfmt>
  <rfmt sheetId="1" sqref="BD55" start="0" length="0">
    <dxf>
      <fill>
        <patternFill patternType="solid">
          <bgColor theme="2"/>
        </patternFill>
      </fill>
    </dxf>
  </rfmt>
  <rfmt sheetId="1" sqref="BE55" start="0" length="0">
    <dxf>
      <fill>
        <patternFill patternType="solid">
          <bgColor theme="2"/>
        </patternFill>
      </fill>
    </dxf>
  </rfmt>
  <rfmt sheetId="1" sqref="BC56" start="0" length="0">
    <dxf>
      <fill>
        <patternFill patternType="solid">
          <bgColor rgb="FFFFFF00"/>
        </patternFill>
      </fill>
    </dxf>
  </rfmt>
  <rfmt sheetId="1" sqref="BD56" start="0" length="0">
    <dxf>
      <fill>
        <patternFill patternType="solid">
          <bgColor rgb="FFFFFF00"/>
        </patternFill>
      </fill>
    </dxf>
  </rfmt>
  <rfmt sheetId="1" sqref="BE56" start="0" length="0">
    <dxf>
      <fill>
        <patternFill patternType="solid">
          <bgColor rgb="FFFFFF00"/>
        </patternFill>
      </fill>
    </dxf>
  </rfmt>
  <rfmt sheetId="1" sqref="BC57" start="0" length="0">
    <dxf>
      <fill>
        <patternFill patternType="solid">
          <bgColor rgb="FF7030A0"/>
        </patternFill>
      </fill>
    </dxf>
  </rfmt>
  <rfmt sheetId="1" sqref="BD57" start="0" length="0">
    <dxf>
      <fill>
        <patternFill patternType="solid">
          <bgColor rgb="FF7030A0"/>
        </patternFill>
      </fill>
    </dxf>
  </rfmt>
  <rfmt sheetId="1" sqref="BE57" start="0" length="0">
    <dxf>
      <fill>
        <patternFill patternType="solid">
          <bgColor rgb="FF7030A0"/>
        </patternFill>
      </fill>
    </dxf>
  </rfmt>
  <rfmt sheetId="1" sqref="BC58" start="0" length="0">
    <dxf>
      <fill>
        <patternFill patternType="solid">
          <bgColor theme="5" tint="0.39997558519241921"/>
        </patternFill>
      </fill>
    </dxf>
  </rfmt>
  <rfmt sheetId="1" sqref="BD58" start="0" length="0">
    <dxf>
      <fill>
        <patternFill patternType="solid">
          <bgColor theme="5" tint="0.39997558519241921"/>
        </patternFill>
      </fill>
    </dxf>
  </rfmt>
  <rfmt sheetId="1" sqref="BE58" start="0" length="0">
    <dxf>
      <fill>
        <patternFill patternType="solid">
          <bgColor theme="5" tint="0.39997558519241921"/>
        </patternFill>
      </fill>
    </dxf>
  </rfmt>
  <rcc rId="31" sId="1">
    <nc r="BE46" t="inlineStr">
      <is>
        <t xml:space="preserve"> </t>
      </is>
    </nc>
  </rcc>
  <rcc rId="32" sId="1" numFmtId="14">
    <oc r="AQ51" t="inlineStr">
      <is>
        <t xml:space="preserve"> </t>
      </is>
    </oc>
    <nc r="AQ51">
      <v>0.16600000000000001</v>
    </nc>
  </rcc>
  <rcc rId="33" sId="1" numFmtId="14">
    <nc r="AQ52">
      <v>0.12470000000000001</v>
    </nc>
  </rcc>
  <rcc rId="34" sId="1" numFmtId="14">
    <nc r="AQ53">
      <v>5.6599999999999998E-2</v>
    </nc>
  </rcc>
  <rcc rId="35" sId="1" numFmtId="14">
    <nc r="AQ54">
      <v>-8.8000000000000005E-3</v>
    </nc>
  </rcc>
  <rcc rId="36" sId="1" numFmtId="14">
    <nc r="AQ55">
      <v>-3.3700000000000001E-2</v>
    </nc>
  </rcc>
  <rcc rId="37" sId="1" numFmtId="14">
    <nc r="AQ56">
      <v>-6.7299999999999999E-2</v>
    </nc>
  </rcc>
  <rcc rId="38" sId="1" numFmtId="14">
    <nc r="AQ57">
      <v>-7.5600000000000001E-2</v>
    </nc>
  </rcc>
  <rcc rId="39" sId="1" numFmtId="14">
    <nc r="AQ58">
      <v>-0.16189999999999999</v>
    </nc>
  </rcc>
  <rcc rId="40" sId="1">
    <nc r="AQ59">
      <v>-1.34</v>
    </nc>
  </rcc>
  <rfmt sheetId="1" sqref="AQ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Q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1" sId="1">
    <nc r="AR60" t="inlineStr">
      <is>
        <t xml:space="preserve"> </t>
      </is>
    </nc>
  </rcc>
  <rcc rId="42" sId="1" numFmtId="14">
    <oc r="AQ60" t="inlineStr">
      <is>
        <t xml:space="preserve"> </t>
      </is>
    </oc>
    <nc r="AQ60">
      <v>1.3299999999999999E-2</v>
    </nc>
  </rcc>
  <rfmt sheetId="1" sqref="AQ60">
    <dxf>
      <fill>
        <patternFill>
          <bgColor rgb="FFFFFF00"/>
        </patternFill>
      </fill>
    </dxf>
  </rfmt>
  <rcc rId="43" sId="1" numFmtId="14">
    <nc r="AQ61">
      <v>-9.1000000000000004E-3</v>
    </nc>
  </rcc>
  <rfmt sheetId="1" sqref="AQ61">
    <dxf>
      <fill>
        <patternFill>
          <bgColor rgb="FFC00000"/>
        </patternFill>
      </fill>
    </dxf>
  </rfmt>
  <rfmt sheetId="1" sqref="AQ64" start="0" length="0">
    <dxf>
      <border outline="0">
        <right style="medium">
          <color indexed="64"/>
        </right>
        <top style="medium">
          <color indexed="64"/>
        </top>
      </border>
    </dxf>
  </rfmt>
  <rcc rId="44" sId="1" odxf="1" dxf="1">
    <nc r="AQ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5" sId="1" odxf="1" dxf="1">
    <oc r="AQ66">
      <f>SUM(AQ51, -AQ58,)</f>
    </oc>
    <nc r="AQ66">
      <f>SUM(AQ51, -AQ58)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6" sId="1" odxf="1" dxf="1">
    <nc r="AQ67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7" sId="1" odxf="1" dxf="1">
    <oc r="AQ68">
      <f>SUM(AQ51, -AQ57)</f>
    </oc>
    <nc r="AQ68">
      <f>SUM(AQ52, -AQ58)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8" sId="1" odxf="1" dxf="1">
    <nc r="AQ6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9" sId="1" odxf="1" dxf="1">
    <oc r="AQ70">
      <f>SUM(AQ51, -AQ56)</f>
    </oc>
    <nc r="AQ70">
      <f>SUM(AQ51, -AQ57)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0" sId="1" odxf="1" dxf="1">
    <nc r="AQ7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1" sId="1" odxf="1" dxf="1">
    <oc r="AQ72">
      <f>SUM(AQ57, -AQ68,)</f>
    </oc>
    <nc r="AQ72">
      <f>SUM(AQ51, -AQ56)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2" sId="1" odxf="1" dxf="1">
    <nc r="AQ73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3" sId="1" odxf="1" dxf="1">
    <oc r="AQ74">
      <f>SUM(AQ57, -AQ67)</f>
    </oc>
    <nc r="AQ74">
      <f>SUM(AQ53, -AQ58)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4" sId="1" odxf="1" dxf="1">
    <nc r="AQ75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5" sId="1" odxf="1" dxf="1">
    <oc r="AQ76">
      <f>SUM(AQ57, -AQ66)</f>
    </oc>
    <nc r="AQ76">
      <f>SUM(AQ52, -AQ57)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6" sId="1" odxf="1" dxf="1">
    <nc r="AQ7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7" sId="1" odxf="1" dxf="1">
    <oc r="AQ78">
      <f>SUM(AQ67, -AQ74,)</f>
    </oc>
    <nc r="AQ78">
      <f>SUM(AQ51, -AQ55)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8" sId="1" odxf="1" dxf="1">
    <nc r="AQ7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9" sId="1" odxf="1" dxf="1">
    <oc r="AQ80">
      <f>SUM(AQ67, -AQ73)</f>
    </oc>
    <nc r="AQ80">
      <f>SUM(AQ52, -AQ56)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0" sId="1" odxf="1" dxf="1">
    <nc r="AQ81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1" sId="1" odxf="1" dxf="1">
    <oc r="AQ82">
      <f>SUM(AQ67, -AQ72)</f>
    </oc>
    <nc r="AQ82">
      <f>SUM(AQ51, -AQ54)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2" sId="1" odxf="1" dxf="1">
    <nc r="AQ83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3" sId="1" odxf="1" dxf="1">
    <oc r="AQ84">
      <f>SUM(AQ73, -AQ80,)</f>
    </oc>
    <nc r="AQ84">
      <f>SUM(AQ54, -AQ58)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64" sId="1" odxf="1" dxf="1">
    <nc r="AQ8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5" sId="1" odxf="1" dxf="1">
    <oc r="AQ86">
      <f>SUM(AQ73, -AQ79)</f>
    </oc>
    <nc r="AQ86">
      <f>SUM(AQ53, -AQ57)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66" sId="1" odxf="1" dxf="1">
    <nc r="AQ8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7" sId="1" odxf="1" dxf="1">
    <oc r="AQ88">
      <f>SUM(AQ73, -AQ78)</f>
    </oc>
    <nc r="AQ88">
      <f>SUM(AQ52, -AQ55)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8" sId="1" odxf="1" dxf="1">
    <nc r="AQ8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9" sId="1" odxf="1" dxf="1">
    <oc r="AQ90">
      <f>SUM(AQ79, -AQ86,)</f>
    </oc>
    <nc r="AQ90">
      <f>SUM(AQ53, -AQ56)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0" sId="1" odxf="1" dxf="1">
    <nc r="AQ9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1" sId="1" odxf="1" dxf="1">
    <oc r="AQ92">
      <f>SUM(AQ79, -AQ85)</f>
    </oc>
    <nc r="AQ92">
      <f>SUM(AQ55, -AQ58)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2" sId="1" odxf="1" dxf="1">
    <nc r="AQ93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3" sId="1" odxf="1" dxf="1">
    <oc r="AQ94">
      <f>SUM(AQ79, -AQ84)</f>
    </oc>
    <nc r="AQ94">
      <f>SUM(AQ52, -AQ54)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4" sId="1" odxf="1" dxf="1">
    <nc r="AQ95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5" sId="1" odxf="1" dxf="1">
    <oc r="AQ96">
      <f>SUM(AQ85, -AQ92,)</f>
    </oc>
    <nc r="AQ96">
      <f>SUM(AQ51, -AQ53)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6" sId="1" odxf="1" dxf="1">
    <nc r="AQ97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7" sId="1" odxf="1" dxf="1">
    <oc r="AQ98">
      <f>SUM(AQ85, -AQ91)</f>
    </oc>
    <nc r="AQ98">
      <f>SUM(AQ53, -AQ55)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8" sId="1" odxf="1" dxf="1">
    <nc r="AQ99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9" sId="1" odxf="1" dxf="1">
    <oc r="AQ100">
      <f>SUM(AQ85, -AQ90)</f>
    </oc>
    <nc r="AQ100">
      <f>SUM(AQ54, -AQ57)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0" sId="1" odxf="1" dxf="1">
    <nc r="AQ101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1" sId="1" odxf="1" dxf="1">
    <oc r="AQ102">
      <f>SUM(AQ91, -AQ98,)</f>
    </oc>
    <nc r="AQ102">
      <f>SUM(AQ54, -AQ56)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2" sId="1" odxf="1" dxf="1">
    <nc r="AQ103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3" sId="1" odxf="1" dxf="1">
    <oc r="AQ104">
      <f>SUM(AQ91, -AQ97)</f>
    </oc>
    <nc r="AQ104">
      <f>SUM(AQ56, -AQ58)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4" sId="1" odxf="1" dxf="1">
    <nc r="AQ10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85" sId="1" odxf="1" dxf="1">
    <oc r="AQ106">
      <f>SUM(AQ91, -AQ96)</f>
    </oc>
    <nc r="AQ106">
      <f>SUM(AQ57, -AQ58)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6" sId="1" odxf="1" dxf="1">
    <nc r="AQ107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87" sId="1" odxf="1" dxf="1">
    <oc r="AQ108">
      <f>SUM(AQ97, -AQ104,)</f>
    </oc>
    <nc r="AQ108">
      <f>SUM(AQ53, -AQ54)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8" sId="1" odxf="1" dxf="1">
    <nc r="AQ10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9" sId="1" odxf="1" dxf="1">
    <oc r="AQ110">
      <f>SUM(AQ97, -AQ103)</f>
    </oc>
    <nc r="AQ110">
      <f>SUM(AQ55, -AQ57)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0" sId="1" odxf="1" dxf="1">
    <nc r="AQ111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1" sId="1" odxf="1" dxf="1">
    <oc r="AQ112">
      <f>SUM(AQ97, -AQ102)</f>
    </oc>
    <nc r="AQ112">
      <f>SUM(AQ52, -AQ53)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2" sId="1" odxf="1" dxf="1">
    <nc r="AQ113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3" sId="1" odxf="1" dxf="1">
    <oc r="AQ114">
      <f>SUM(AQ99, -AQ104)</f>
    </oc>
    <nc r="AQ114">
      <f>SUM(AQ51, -AQ52)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4" sId="1" odxf="1" dxf="1">
    <nc r="AQ115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5" sId="1" odxf="1" dxf="1">
    <oc r="AQ116">
      <f>SUM(AQ105, -AQ112,)</f>
    </oc>
    <nc r="AQ116">
      <f>SUM(AQ55, -AQ56)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6" sId="1" odxf="1" dxf="1">
    <nc r="AQ117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7" sId="1" odxf="1" dxf="1">
    <oc r="AQ118">
      <f>SUM(AQ105, -AQ111)</f>
    </oc>
    <nc r="AQ118">
      <f>SUM(AQ54, -AQ55)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8" sId="1" odxf="1" dxf="1">
    <nc r="AQ119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9" sId="1" odxf="1" dxf="1">
    <oc r="AQ120">
      <f>SUM(AQ105, -AQ110)</f>
    </oc>
    <nc r="AQ120">
      <f>SUM(AQ56, -AQ57)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00" sId="1">
    <nc r="AR63" t="inlineStr">
      <is>
        <t xml:space="preserve"> </t>
      </is>
    </nc>
  </rcc>
  <rcc rId="101" sId="1">
    <nc r="AQ64">
      <v>0.74980000000000002</v>
    </nc>
  </rcc>
  <rm rId="102" sheetId="1" source="AQ119:AQ120" destination="AQ123:AQ124" sourceSheetId="1"/>
  <rm rId="103" sheetId="1" source="AQ113:AQ118" destination="AQ117:AQ122" sourceSheetId="1"/>
  <rm rId="104" sheetId="1" source="AQ109:AQ110" destination="AQ115:AQ116" sourceSheetId="1"/>
  <rm rId="105" sheetId="1" source="AQ101:AQ102" destination="AQ113:AQ114" sourceSheetId="1"/>
  <rm rId="106" sheetId="1" source="AQ111:AQ112" destination="AQ109:AQ110" sourceSheetId="1"/>
  <rm rId="107" sheetId="1" source="AQ107:AQ108" destination="AQ111:AQ112" sourceSheetId="1"/>
  <rm rId="108" sheetId="1" source="AQ109:AQ110" destination="AQ107:AQ108" sourceSheetId="1"/>
  <rm rId="109" sheetId="1" source="AQ99:AQ100" destination="AQ109:AQ110" sourceSheetId="1"/>
  <rm rId="110" sheetId="1" source="AQ103:AQ104" destination="AQ101:AQ102" sourceSheetId="1"/>
  <rm rId="111" sheetId="1" source="AQ97:AQ98" destination="AQ103:AQ104" sourceSheetId="1"/>
  <rm rId="112" sheetId="1" source="AQ95:AQ96" destination="AQ99:AQ100" sourceSheetId="1"/>
  <rm rId="113" sheetId="1" source="AQ89:AQ90" destination="AQ97:AQ98" sourceSheetId="1"/>
  <rm rId="114" sheetId="1" source="AQ91:AQ92" destination="AQ95:AQ96" sourceSheetId="1"/>
  <rm rId="115" sheetId="1" source="AQ93:AQ94" destination="AQ91:AQ92" sourceSheetId="1"/>
  <rm rId="116" sheetId="1" source="AQ85:AQ86" destination="AQ93:AQ94" sourceSheetId="1"/>
  <rm rId="117" sheetId="1" source="AQ83:AQ84" destination="AQ89:AQ90" sourceSheetId="1"/>
  <rm rId="118" sheetId="1" source="AQ87:AQ124" destination="AQ83:AQ120" sourceSheetId="1"/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N48:AP48" start="0" length="0">
    <dxf>
      <border>
        <top style="medium">
          <color rgb="FFFFFF00"/>
        </top>
      </border>
    </dxf>
  </rfmt>
  <rfmt sheetId="1" sqref="AP48:AP120" start="0" length="0">
    <dxf>
      <border>
        <right style="medium">
          <color rgb="FFFFFF00"/>
        </right>
      </border>
    </dxf>
  </rfmt>
  <rfmt sheetId="1" sqref="AN120:AP120" start="0" length="0">
    <dxf>
      <border>
        <bottom style="medium">
          <color rgb="FFFFFF00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" sId="1" numFmtId="14">
    <oc r="AK2">
      <v>1.8E-3</v>
    </oc>
    <nc r="AK2">
      <v>0</v>
    </nc>
  </rcc>
  <rcc rId="120" sId="1" numFmtId="14">
    <oc r="AK3">
      <v>-2.9999999999999997E-4</v>
    </oc>
    <nc r="AK3">
      <v>-2.0000000000000001E-4</v>
    </nc>
  </rcc>
  <rcc rId="121" sId="1" numFmtId="14">
    <oc r="AK4">
      <v>-2.9999999999999997E-4</v>
    </oc>
    <nc r="AK4">
      <v>2.8E-3</v>
    </nc>
  </rcc>
  <rcc rId="122" sId="1" numFmtId="14">
    <oc r="AK5">
      <v>-2.0999999999999999E-3</v>
    </oc>
    <nc r="AK5">
      <v>-1.1999999999999999E-3</v>
    </nc>
  </rcc>
  <rcc rId="123" sId="1" numFmtId="14">
    <oc r="AK6">
      <v>1.4E-3</v>
    </oc>
    <nc r="AK6">
      <v>-1.6999999999999999E-3</v>
    </nc>
  </rcc>
  <rcc rId="124" sId="1" numFmtId="14">
    <oc r="AK7">
      <v>-2.9999999999999997E-4</v>
    </oc>
    <nc r="AK7">
      <v>-2.3999999999999998E-3</v>
    </nc>
  </rcc>
  <rcc rId="125" sId="1" numFmtId="14">
    <oc r="AK8">
      <v>5.9999999999999995E-4</v>
    </oc>
    <nc r="AK8">
      <v>2.8E-3</v>
    </nc>
  </rcc>
  <rcc rId="126" sId="1" numFmtId="14">
    <oc r="AK10">
      <v>2.3E-3</v>
    </oc>
    <nc r="AK10">
      <v>4.0000000000000002E-4</v>
    </nc>
  </rcc>
  <rcc rId="127" sId="1" numFmtId="14">
    <oc r="AK11">
      <v>2.5000000000000001E-3</v>
    </oc>
    <nc r="AK11">
      <v>3.8E-3</v>
    </nc>
  </rcc>
  <rcc rId="128" sId="1" numFmtId="14">
    <oc r="AK12">
      <v>2.9999999999999997E-4</v>
    </oc>
    <nc r="AK12">
      <v>-5.9999999999999995E-4</v>
    </nc>
  </rcc>
  <rcc rId="129" sId="1" numFmtId="14">
    <oc r="AK13">
      <v>1E-3</v>
    </oc>
    <nc r="AK13">
      <v>2.2000000000000001E-3</v>
    </nc>
  </rcc>
  <rcc rId="130" sId="1" numFmtId="14">
    <oc r="AK14">
      <v>3.0000000000000001E-3</v>
    </oc>
    <nc r="AK14">
      <v>3.3E-3</v>
    </nc>
  </rcc>
  <rcc rId="131" sId="1" numFmtId="14">
    <oc r="AK15">
      <v>2.3999999999999998E-3</v>
    </oc>
    <nc r="AK15">
      <v>2.8E-3</v>
    </nc>
  </rcc>
  <rcc rId="132" sId="1" numFmtId="14">
    <oc r="AK17">
      <v>-5.0000000000000001E-4</v>
    </oc>
    <nc r="AK17">
      <v>2.5999999999999999E-3</v>
    </nc>
  </rcc>
  <rcc rId="133" sId="1" numFmtId="14">
    <oc r="AK18">
      <v>-2.2000000000000001E-3</v>
    </oc>
    <nc r="AK18">
      <v>-1.1999999999999999E-3</v>
    </nc>
  </rcc>
  <rcc rId="134" sId="1" numFmtId="14">
    <oc r="AK19">
      <v>-1.2999999999999999E-3</v>
    </oc>
    <nc r="AK19">
      <v>1.8E-3</v>
    </nc>
  </rcc>
  <rcc rId="135" sId="1" numFmtId="14">
    <oc r="AK20">
      <v>5.0000000000000001E-4</v>
    </oc>
    <nc r="AK20">
      <v>2.8E-3</v>
    </nc>
  </rcc>
  <rcc rId="136" sId="1" numFmtId="14">
    <oc r="AK21">
      <v>2.9999999999999997E-4</v>
    </oc>
    <nc r="AK21">
      <v>2.5999999999999999E-3</v>
    </nc>
  </rcc>
  <rcc rId="137" sId="1" numFmtId="14">
    <oc r="AK23">
      <v>-1E-3</v>
    </oc>
    <nc r="AK23">
      <v>-3.2000000000000002E-3</v>
    </nc>
  </rcc>
  <rcc rId="138" sId="1" numFmtId="14">
    <oc r="AK25">
      <v>-8.9999999999999998E-4</v>
    </oc>
    <nc r="AK25">
      <v>-1E-4</v>
    </nc>
  </rcc>
  <rcc rId="139" sId="1" numFmtId="14">
    <oc r="AK26">
      <v>-2.9999999999999997E-4</v>
    </oc>
    <nc r="AK26">
      <v>4.0000000000000002E-4</v>
    </nc>
  </rcc>
  <rcc rId="140" sId="1" numFmtId="14">
    <oc r="AK28">
      <v>-6.9999999999999999E-4</v>
    </oc>
    <nc r="AK28">
      <v>-2.8E-3</v>
    </nc>
  </rcc>
  <rcc rId="141" sId="1" numFmtId="14">
    <oc r="AK29">
      <v>2.2000000000000001E-3</v>
    </oc>
    <nc r="AK29">
      <v>1.4E-3</v>
    </nc>
  </rcc>
  <rcc rId="142" sId="1" numFmtId="14">
    <oc r="AK30">
      <v>1.9E-3</v>
    </oc>
    <nc r="AK30">
      <v>1E-3</v>
    </nc>
  </rcc>
  <rcc rId="143" sId="1" numFmtId="14">
    <oc r="AK32">
      <v>-2.3E-3</v>
    </oc>
    <nc r="AK32">
      <v>-3.5000000000000001E-3</v>
    </nc>
  </rcc>
  <rcc rId="144" sId="1" numFmtId="14">
    <oc r="AK35">
      <v>-2.3999999999999998E-3</v>
    </oc>
    <nc r="AK35">
      <v>-3.7000000000000002E-3</v>
    </nc>
  </rcc>
  <rcc rId="145" sId="1" numFmtId="14">
    <nc r="AR51">
      <v>0.16139999999999999</v>
    </nc>
  </rcc>
  <rcc rId="146" sId="1" numFmtId="14">
    <nc r="AR52">
      <v>0.1135</v>
    </nc>
  </rcc>
  <rcc rId="147" sId="1" numFmtId="14">
    <nc r="AR53">
      <v>7.0400000000000004E-2</v>
    </nc>
  </rcc>
  <rcc rId="148" sId="1" numFmtId="14">
    <nc r="AR54">
      <v>-1.3100000000000001E-2</v>
    </nc>
  </rcc>
  <rcc rId="149" sId="1" numFmtId="14">
    <nc r="AR55">
      <v>-2.06E-2</v>
    </nc>
  </rcc>
  <rcc rId="150" sId="1" numFmtId="14">
    <nc r="AR56">
      <v>-6.8699999999999997E-2</v>
    </nc>
  </rcc>
  <rcc rId="151" sId="1" numFmtId="14">
    <nc r="AR57">
      <v>-6.9800000000000001E-2</v>
    </nc>
  </rcc>
  <rcc rId="152" sId="1" numFmtId="14">
    <nc r="AR58">
      <v>-0.1731</v>
    </nc>
  </rcc>
  <rcc rId="153" sId="1">
    <nc r="AR59">
      <v>-0.4</v>
    </nc>
  </rcc>
  <rfmt sheetId="1" sqref="AR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R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54" sId="1">
    <nc r="AS60" t="inlineStr">
      <is>
        <t xml:space="preserve"> </t>
      </is>
    </nc>
  </rcc>
  <rcc rId="155" sId="1" numFmtId="14">
    <oc r="AR60" t="inlineStr">
      <is>
        <t xml:space="preserve"> </t>
      </is>
    </oc>
    <nc r="AR60">
      <v>1.38E-2</v>
    </nc>
  </rcc>
  <rfmt sheetId="1" sqref="AR60">
    <dxf>
      <fill>
        <patternFill>
          <bgColor theme="4" tint="-0.249977111117893"/>
        </patternFill>
      </fill>
    </dxf>
  </rfmt>
  <rcc rId="156" sId="1" numFmtId="14">
    <nc r="AR61">
      <v>-1.12E-2</v>
    </nc>
  </rcc>
  <rfmt sheetId="1" sqref="AR61">
    <dxf>
      <fill>
        <patternFill>
          <bgColor theme="5" tint="0.39997558519241921"/>
        </patternFill>
      </fill>
    </dxf>
  </rfmt>
  <rfmt sheetId="1" sqref="AR64" start="0" length="0">
    <dxf>
      <border outline="0">
        <right style="medium">
          <color indexed="64"/>
        </right>
        <top style="medium">
          <color indexed="64"/>
        </top>
      </border>
    </dxf>
  </rfmt>
  <rcc rId="157" sId="1" odxf="1" dxf="1">
    <nc r="AR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8" sId="1" odxf="1" dxf="1">
    <oc r="AR66">
      <f>SUM(AR51, -AR58,)</f>
    </oc>
    <nc r="AR66">
      <f>SUM(AR51, -AR58)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9" sId="1" odxf="1" dxf="1">
    <nc r="AR67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0" sId="1" odxf="1" dxf="1">
    <oc r="AR68">
      <f>SUM(AR51, -AR57)</f>
    </oc>
    <nc r="AR68">
      <f>SUM(AR52, -AR58)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1" sId="1" odxf="1" dxf="1">
    <nc r="AR6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2" sId="1" odxf="1" dxf="1">
    <oc r="AR70">
      <f>SUM(AR52, -AR58)</f>
    </oc>
    <nc r="AR70">
      <f>SUM(AR51, -AR57)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3" sId="1" odxf="1" dxf="1">
    <nc r="AR7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4" sId="1" odxf="1" dxf="1">
    <oc r="AR72">
      <f>SUM(AR57, -AR68,)</f>
    </oc>
    <nc r="AR72">
      <f>SUM(AR51, -AR56)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5" sId="1" odxf="1" dxf="1">
    <nc r="AR73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6" sId="1" odxf="1" dxf="1">
    <oc r="AR74">
      <f>SUM(AR57, -AR67)</f>
    </oc>
    <nc r="AR74">
      <f>SUM(AR53, -AR58)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7" sId="1" odxf="1" dxf="1">
    <nc r="AR75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8" sId="1" odxf="1" dxf="1">
    <oc r="AR76">
      <f>SUM(AR58, -AR68)</f>
    </oc>
    <nc r="AR76">
      <f>SUM(AR52, -AR57)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9" sId="1" odxf="1" dxf="1">
    <nc r="AR7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70" sId="1" odxf="1" dxf="1">
    <oc r="AR78">
      <f>SUM(AR67, -AR74,)</f>
    </oc>
    <nc r="AR78">
      <f>SUM(AR51, -AR55)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1" sId="1" odxf="1" dxf="1">
    <nc r="AR7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2" sId="1" odxf="1" dxf="1">
    <oc r="AR80">
      <f>SUM(AR67, -AR73)</f>
    </oc>
    <nc r="AR80">
      <f>SUM(AR52, -AR56)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3" sId="1" odxf="1" dxf="1">
    <nc r="AR81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74" sId="1" odxf="1" dxf="1">
    <oc r="AR82">
      <f>SUM(AR68, -AR74)</f>
    </oc>
    <nc r="AR82">
      <f>SUM(AR51, -AR54)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5" sId="1" odxf="1" dxf="1">
    <nc r="AR83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6" sId="1" odxf="1" dxf="1">
    <oc r="AR84">
      <f>SUM(AR73, -AR80,)</f>
    </oc>
    <nc r="AR84">
      <f>SUM(AR52, -AR55)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7" sId="1" odxf="1" dxf="1">
    <nc r="AR85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78" sId="1" odxf="1" dxf="1">
    <oc r="AR86">
      <f>SUM(AR73, -AR79)</f>
    </oc>
    <nc r="AR86">
      <f>SUM(AR54, -AR58)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79" sId="1" odxf="1" dxf="1">
    <nc r="AR87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80" sId="1" odxf="1" dxf="1">
    <oc r="AR88">
      <f>SUM(AR74, -AR80)</f>
    </oc>
    <nc r="AR88">
      <f>SUM(AR52, -AR54)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1" sId="1" odxf="1" dxf="1">
    <nc r="AR89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82" sId="1" odxf="1" dxf="1">
    <oc r="AR90">
      <f>SUM(AR79, -AR86,)</f>
    </oc>
    <nc r="AR90">
      <f>SUM(AR53, -AR57)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83" sId="1" odxf="1" dxf="1">
    <nc r="AR9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84" sId="1" odxf="1" dxf="1">
    <oc r="AR92">
      <f>SUM(AR79, -AR85)</f>
    </oc>
    <nc r="AR92">
      <f>SUM(AR55, -AR58)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85" sId="1" odxf="1" dxf="1">
    <nc r="AR93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86" sId="1" odxf="1" dxf="1">
    <oc r="AR94">
      <f>SUM(AR80, -AR86)</f>
    </oc>
    <nc r="AR94">
      <f>SUM(AR53, -AR56)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7" sId="1" odxf="1" dxf="1">
    <nc r="AR95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88" sId="1" odxf="1" dxf="1">
    <oc r="AR96">
      <f>SUM(AR85, -AR92,)</f>
    </oc>
    <nc r="AR96">
      <f>SUM(AR51, -AR53)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89" sId="1" odxf="1" dxf="1">
    <nc r="AR9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90" sId="1" odxf="1" dxf="1">
    <oc r="AR98">
      <f>SUM(AR85, -AR91)</f>
    </oc>
    <nc r="AR98">
      <f>SUM(AR56, -AR58)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91" sId="1" odxf="1" dxf="1">
    <nc r="AR99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92" sId="1" odxf="1" dxf="1">
    <oc r="AR100">
      <f>SUM(AR86, -AR92)</f>
    </oc>
    <nc r="AR100">
      <f>SUM(AR53, -AR55)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93" sId="1" odxf="1" dxf="1">
    <nc r="AR101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94" sId="1" odxf="1" dxf="1">
    <oc r="AR102">
      <f>SUM(AR91, -AR98,)</f>
    </oc>
    <nc r="AR102">
      <f>SUM(AR57, -AR58)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95" sId="1" odxf="1" dxf="1">
    <nc r="AR103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96" sId="1" odxf="1" dxf="1">
    <oc r="AR104">
      <f>SUM(AR91, -AR97)</f>
    </oc>
    <nc r="AR104">
      <f>SUM(AR52, -AR53)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97" sId="1" odxf="1" dxf="1">
    <nc r="AR105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98" sId="1" odxf="1" dxf="1">
    <oc r="AR106">
      <f>SUM(AR92, -AR98)</f>
    </oc>
    <nc r="AR106">
      <f>SUM(AR54, -AR57)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99" sId="1" odxf="1" dxf="1">
    <nc r="AR107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00" sId="1" odxf="1" dxf="1">
    <oc r="AR108">
      <f>SUM(AR97, -AR104,)</f>
    </oc>
    <nc r="AR108">
      <f>SUM(AR53, -AR54)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01" sId="1" odxf="1" dxf="1">
    <nc r="AR10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02" sId="1" odxf="1" dxf="1">
    <oc r="AR110">
      <f>SUM(AR97, -AR103)</f>
    </oc>
    <nc r="AR110">
      <f>SUM(AR54, -AR56)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03" sId="1" odxf="1" dxf="1">
    <nc r="AR111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04" sId="1" odxf="1" dxf="1">
    <oc r="AR112">
      <f>SUM(AR98, -AR104)</f>
    </oc>
    <nc r="AR112">
      <f>SUM(AR55, -AR57)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05" sId="1" odxf="1" dxf="1">
    <nc r="AR113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06" sId="1" odxf="1" dxf="1">
    <oc r="AR114">
      <f>SUM(AR100, -AR106)</f>
    </oc>
    <nc r="AR114">
      <f>SUM(AR51, -AR52)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07" sId="1" odxf="1" dxf="1">
    <nc r="AR115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08" sId="1" odxf="1" dxf="1">
    <oc r="AR116">
      <f>SUM(AR105, -AR112,)</f>
    </oc>
    <nc r="AR116">
      <f>SUM(AR55, -AR56)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09" sId="1" odxf="1" dxf="1">
    <nc r="AR117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10" sId="1" odxf="1" dxf="1">
    <oc r="AR118">
      <f>SUM(AR105, -AR111)</f>
    </oc>
    <nc r="AR118">
      <f>SUM(AR54, -AR55)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11" sId="1" odxf="1" dxf="1">
    <nc r="AR119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12" sId="1" odxf="1" dxf="1">
    <oc r="AR120">
      <f>SUM(AR106, -AR112)</f>
    </oc>
    <nc r="AR120">
      <f>SUM(AR56, -AR57)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13" sId="1">
    <nc r="AS63" t="inlineStr">
      <is>
        <t xml:space="preserve"> </t>
      </is>
    </nc>
  </rcc>
  <rcc rId="214" sId="1">
    <nc r="AR64">
      <v>0.75049999999999994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AG48" zoomScale="115" zoomScaleNormal="115" workbookViewId="0">
      <selection activeCell="AS64" sqref="AS64"/>
    </sheetView>
  </sheetViews>
  <sheetFormatPr defaultRowHeight="15" x14ac:dyDescent="0.25"/>
  <sheetData>
    <row r="1" spans="15:106" ht="15.75" thickBot="1" x14ac:dyDescent="0.3">
      <c r="O1" s="1" t="s">
        <v>0</v>
      </c>
      <c r="P1" s="2"/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V1" s="3" t="s">
        <v>6</v>
      </c>
      <c r="W1" s="3" t="s">
        <v>7</v>
      </c>
      <c r="X1" s="3" t="s">
        <v>8</v>
      </c>
      <c r="Y1" s="3" t="s">
        <v>9</v>
      </c>
      <c r="Z1" s="3" t="s">
        <v>10</v>
      </c>
      <c r="AA1" s="3" t="s">
        <v>11</v>
      </c>
      <c r="AB1" s="3" t="s">
        <v>12</v>
      </c>
      <c r="AC1" s="3" t="s">
        <v>13</v>
      </c>
      <c r="AD1" s="3" t="s">
        <v>14</v>
      </c>
      <c r="AE1" s="3" t="s">
        <v>15</v>
      </c>
      <c r="AF1" s="3" t="s">
        <v>16</v>
      </c>
      <c r="AG1" s="3" t="s">
        <v>17</v>
      </c>
      <c r="AH1" s="3" t="s">
        <v>18</v>
      </c>
      <c r="AI1" s="3" t="s">
        <v>19</v>
      </c>
      <c r="AJ1" s="3" t="s">
        <v>20</v>
      </c>
      <c r="AK1" s="3" t="s">
        <v>21</v>
      </c>
      <c r="AL1" s="3" t="s">
        <v>22</v>
      </c>
      <c r="AM1" s="3" t="s">
        <v>23</v>
      </c>
      <c r="AN1" s="3" t="s">
        <v>24</v>
      </c>
      <c r="AO1" s="3" t="s">
        <v>25</v>
      </c>
      <c r="AP1" s="3" t="s">
        <v>26</v>
      </c>
      <c r="AQ1" s="3" t="s">
        <v>27</v>
      </c>
      <c r="AR1" s="3" t="s">
        <v>28</v>
      </c>
      <c r="AS1" s="3" t="s">
        <v>29</v>
      </c>
      <c r="AT1" s="3" t="s">
        <v>30</v>
      </c>
      <c r="AU1" s="3" t="s">
        <v>31</v>
      </c>
      <c r="AV1" s="3" t="s">
        <v>32</v>
      </c>
      <c r="AW1" s="3" t="s">
        <v>33</v>
      </c>
      <c r="AX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5:106" ht="15.75" thickBot="1" x14ac:dyDescent="0.3">
      <c r="O2" s="5" t="s">
        <v>36</v>
      </c>
      <c r="P2" s="6">
        <v>1.1463000000000001</v>
      </c>
      <c r="Q2" s="7"/>
      <c r="R2" s="7">
        <v>-1.0200000000000001E-2</v>
      </c>
      <c r="S2" s="7">
        <v>4.4999999999999997E-3</v>
      </c>
      <c r="T2" s="7">
        <v>4.0000000000000002E-4</v>
      </c>
      <c r="U2" s="7"/>
      <c r="V2" s="7"/>
      <c r="W2" s="7">
        <v>6.8999999999999999E-3</v>
      </c>
      <c r="X2" s="7">
        <v>-3.0999999999999999E-3</v>
      </c>
      <c r="Y2" s="7">
        <v>8.8999999999999999E-3</v>
      </c>
      <c r="Z2" s="7">
        <v>-3.7000000000000002E-3</v>
      </c>
      <c r="AA2" s="7">
        <v>-3.3999999999999998E-3</v>
      </c>
      <c r="AB2" s="7"/>
      <c r="AC2" s="7"/>
      <c r="AD2" s="7">
        <v>1E-4</v>
      </c>
      <c r="AE2" s="7">
        <v>-5.0000000000000001E-3</v>
      </c>
      <c r="AF2" s="7">
        <v>-1.9E-3</v>
      </c>
      <c r="AG2" s="7">
        <v>-2.0000000000000001E-4</v>
      </c>
      <c r="AH2" s="7">
        <v>-2E-3</v>
      </c>
      <c r="AI2" s="7"/>
      <c r="AJ2" s="7"/>
      <c r="AK2" s="171">
        <v>0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8">
        <f t="shared" ref="AV2:AV37" si="0">MIN(Q2:AU2)</f>
        <v>-1.0200000000000001E-2</v>
      </c>
      <c r="AW2" s="8">
        <f t="shared" ref="AW2:AW37" si="1">AVERAGE(Q2:AU2)</f>
        <v>-6.2142857142857149E-4</v>
      </c>
      <c r="AX2" s="8">
        <f t="shared" ref="AX2:AX37" si="2">MAX(Q2:AU2)</f>
        <v>8.8999999999999999E-3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5:106" ht="15.75" thickBot="1" x14ac:dyDescent="0.3">
      <c r="O3" s="5" t="s">
        <v>37</v>
      </c>
      <c r="P3" s="6">
        <v>1.2757000000000001</v>
      </c>
      <c r="Q3" s="7"/>
      <c r="R3" s="7">
        <v>-1.15E-2</v>
      </c>
      <c r="S3" s="7">
        <v>2.3999999999999998E-3</v>
      </c>
      <c r="T3" s="7">
        <v>7.7999999999999996E-3</v>
      </c>
      <c r="U3" s="7"/>
      <c r="V3" s="7"/>
      <c r="W3" s="7">
        <v>4.4000000000000003E-3</v>
      </c>
      <c r="X3" s="7">
        <v>-4.8999999999999998E-3</v>
      </c>
      <c r="Y3" s="7">
        <v>5.7000000000000002E-3</v>
      </c>
      <c r="Z3" s="7">
        <v>-3.2000000000000002E-3</v>
      </c>
      <c r="AA3" s="7">
        <v>7.1000000000000004E-3</v>
      </c>
      <c r="AB3" s="7"/>
      <c r="AC3" s="7"/>
      <c r="AD3" s="7">
        <v>2.5000000000000001E-3</v>
      </c>
      <c r="AE3" s="7">
        <v>-4.0000000000000002E-4</v>
      </c>
      <c r="AF3" s="7">
        <v>1.1999999999999999E-3</v>
      </c>
      <c r="AG3" s="7">
        <v>8.2000000000000007E-3</v>
      </c>
      <c r="AH3" s="7">
        <v>-8.5000000000000006E-3</v>
      </c>
      <c r="AI3" s="7"/>
      <c r="AJ3" s="7"/>
      <c r="AK3" s="171">
        <v>-2.0000000000000001E-4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8">
        <f t="shared" si="0"/>
        <v>-1.15E-2</v>
      </c>
      <c r="AW3" s="8">
        <f t="shared" si="1"/>
        <v>7.5714285714285716E-4</v>
      </c>
      <c r="AX3" s="8">
        <f t="shared" si="2"/>
        <v>8.2000000000000007E-3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5:106" ht="15.75" thickBot="1" x14ac:dyDescent="0.3">
      <c r="O4" s="5" t="s">
        <v>38</v>
      </c>
      <c r="P4" s="6">
        <v>0.98160000000000003</v>
      </c>
      <c r="Q4" s="7"/>
      <c r="R4" s="7">
        <v>8.6999999999999994E-3</v>
      </c>
      <c r="S4" s="7">
        <v>-2.8999999999999998E-3</v>
      </c>
      <c r="T4" s="7">
        <v>-2.0000000000000001E-4</v>
      </c>
      <c r="U4" s="7"/>
      <c r="V4" s="7"/>
      <c r="W4" s="7">
        <v>-6.6E-3</v>
      </c>
      <c r="X4" s="7">
        <v>2E-3</v>
      </c>
      <c r="Y4" s="7">
        <v>-6.8999999999999999E-3</v>
      </c>
      <c r="Z4" s="7">
        <v>1.06E-2</v>
      </c>
      <c r="AA4" s="7">
        <v>-2.0000000000000001E-4</v>
      </c>
      <c r="AB4" s="7"/>
      <c r="AC4" s="7"/>
      <c r="AD4" s="7">
        <v>-2.7000000000000001E-3</v>
      </c>
      <c r="AE4" s="7">
        <v>6.8999999999999999E-3</v>
      </c>
      <c r="AF4" s="7">
        <v>3.0000000000000001E-3</v>
      </c>
      <c r="AG4" s="7">
        <v>3.8999999999999998E-3</v>
      </c>
      <c r="AH4" s="7">
        <v>1.6000000000000001E-3</v>
      </c>
      <c r="AI4" s="7"/>
      <c r="AJ4" s="7"/>
      <c r="AK4" s="171">
        <v>2.8E-3</v>
      </c>
      <c r="AL4" s="7"/>
      <c r="AM4" s="7"/>
      <c r="AN4" s="7"/>
      <c r="AO4" s="7"/>
      <c r="AP4" s="7"/>
      <c r="AQ4" s="7"/>
      <c r="AR4" s="7"/>
      <c r="AS4" s="7"/>
      <c r="AT4" s="7"/>
      <c r="AU4" s="7"/>
      <c r="AV4" s="8">
        <f t="shared" si="0"/>
        <v>-6.8999999999999999E-3</v>
      </c>
      <c r="AW4" s="8">
        <f t="shared" si="1"/>
        <v>1.4285714285714286E-3</v>
      </c>
      <c r="AX4" s="8">
        <f t="shared" si="2"/>
        <v>1.06E-2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5:106" ht="15.75" thickBot="1" x14ac:dyDescent="0.3">
      <c r="O5" s="5" t="s">
        <v>39</v>
      </c>
      <c r="P5" s="6">
        <v>109.613</v>
      </c>
      <c r="Q5" s="7"/>
      <c r="R5" s="7">
        <v>-6.1000000000000004E-3</v>
      </c>
      <c r="S5" s="7">
        <v>-1.11E-2</v>
      </c>
      <c r="T5" s="7">
        <v>7.9000000000000008E-3</v>
      </c>
      <c r="U5" s="7"/>
      <c r="V5" s="7"/>
      <c r="W5" s="7">
        <v>2.5999999999999999E-3</v>
      </c>
      <c r="X5" s="7">
        <v>6.9999999999999999E-4</v>
      </c>
      <c r="Y5" s="7">
        <v>-5.4999999999999997E-3</v>
      </c>
      <c r="Z5" s="7">
        <v>2.8999999999999998E-3</v>
      </c>
      <c r="AA5" s="7">
        <v>1.1999999999999999E-3</v>
      </c>
      <c r="AB5" s="7"/>
      <c r="AC5" s="7"/>
      <c r="AD5" s="7">
        <v>-2.8E-3</v>
      </c>
      <c r="AE5" s="7">
        <v>5.1999999999999998E-3</v>
      </c>
      <c r="AF5" s="7">
        <v>4.1999999999999997E-3</v>
      </c>
      <c r="AG5" s="7">
        <v>1.4E-3</v>
      </c>
      <c r="AH5" s="7">
        <v>4.4999999999999997E-3</v>
      </c>
      <c r="AI5" s="7"/>
      <c r="AJ5" s="7"/>
      <c r="AK5" s="171">
        <v>-1.1999999999999999E-3</v>
      </c>
      <c r="AL5" s="7"/>
      <c r="AM5" s="7"/>
      <c r="AN5" s="7"/>
      <c r="AO5" s="7"/>
      <c r="AP5" s="7"/>
      <c r="AQ5" s="7"/>
      <c r="AR5" s="7"/>
      <c r="AS5" s="7"/>
      <c r="AT5" s="7"/>
      <c r="AU5" s="7"/>
      <c r="AV5" s="8">
        <f t="shared" si="0"/>
        <v>-1.11E-2</v>
      </c>
      <c r="AW5" s="8">
        <f t="shared" si="1"/>
        <v>2.7857142857142848E-4</v>
      </c>
      <c r="AX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5:106" ht="15.75" thickBot="1" x14ac:dyDescent="0.3">
      <c r="O6" s="5" t="s">
        <v>40</v>
      </c>
      <c r="P6" s="6">
        <v>0.70489999999999997</v>
      </c>
      <c r="Q6" s="7"/>
      <c r="R6" s="7">
        <v>-9.2999999999999992E-3</v>
      </c>
      <c r="S6" s="7">
        <v>3.0999999999999999E-3</v>
      </c>
      <c r="T6" s="7">
        <v>1.6400000000000001E-2</v>
      </c>
      <c r="U6" s="7"/>
      <c r="V6" s="7"/>
      <c r="W6" s="7">
        <v>4.3E-3</v>
      </c>
      <c r="X6" s="7">
        <v>-1E-3</v>
      </c>
      <c r="Y6" s="7">
        <v>4.5999999999999999E-3</v>
      </c>
      <c r="Z6" s="7">
        <v>2.2000000000000001E-3</v>
      </c>
      <c r="AA6" s="7">
        <v>3.8E-3</v>
      </c>
      <c r="AB6" s="7"/>
      <c r="AC6" s="7"/>
      <c r="AD6" s="7">
        <v>-2.3E-3</v>
      </c>
      <c r="AE6" s="7">
        <v>2.9999999999999997E-4</v>
      </c>
      <c r="AF6" s="7">
        <v>-4.3E-3</v>
      </c>
      <c r="AG6" s="7">
        <v>3.7000000000000002E-3</v>
      </c>
      <c r="AH6" s="7">
        <v>-3.7000000000000002E-3</v>
      </c>
      <c r="AI6" s="7"/>
      <c r="AJ6" s="7"/>
      <c r="AK6" s="171">
        <v>-1.6999999999999999E-3</v>
      </c>
      <c r="AL6" s="7"/>
      <c r="AM6" s="7"/>
      <c r="AN6" s="7"/>
      <c r="AO6" s="7"/>
      <c r="AP6" s="7"/>
      <c r="AQ6" s="7"/>
      <c r="AR6" s="7"/>
      <c r="AS6" s="7"/>
      <c r="AT6" s="7"/>
      <c r="AU6" s="7"/>
      <c r="AV6" s="8">
        <f t="shared" si="0"/>
        <v>-9.2999999999999992E-3</v>
      </c>
      <c r="AW6" s="8">
        <f t="shared" si="1"/>
        <v>1.1500000000000002E-3</v>
      </c>
      <c r="AX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5:106" ht="15.75" thickBot="1" x14ac:dyDescent="0.3">
      <c r="O7" s="5" t="s">
        <v>41</v>
      </c>
      <c r="P7" s="6">
        <v>0.67154999999999998</v>
      </c>
      <c r="Q7" s="7"/>
      <c r="R7" s="7">
        <v>-8.8999999999999999E-3</v>
      </c>
      <c r="S7" s="7">
        <v>6.0000000000000001E-3</v>
      </c>
      <c r="T7" s="7">
        <v>6.7000000000000002E-3</v>
      </c>
      <c r="U7" s="7"/>
      <c r="V7" s="7"/>
      <c r="W7" s="7">
        <v>3.3999999999999998E-3</v>
      </c>
      <c r="X7" s="7">
        <v>-4.1999999999999997E-3</v>
      </c>
      <c r="Y7" s="7">
        <v>1.0500000000000001E-2</v>
      </c>
      <c r="Z7" s="7">
        <v>-1E-3</v>
      </c>
      <c r="AA7" s="7">
        <v>8.0999999999999996E-3</v>
      </c>
      <c r="AB7" s="7"/>
      <c r="AC7" s="7"/>
      <c r="AD7" s="7">
        <v>-1.6000000000000001E-3</v>
      </c>
      <c r="AE7" s="7">
        <v>-1.2999999999999999E-3</v>
      </c>
      <c r="AF7" s="7">
        <v>-5.5999999999999999E-3</v>
      </c>
      <c r="AG7" s="7">
        <v>-1.9E-3</v>
      </c>
      <c r="AH7" s="7">
        <v>-3.0999999999999999E-3</v>
      </c>
      <c r="AI7" s="7"/>
      <c r="AJ7" s="7"/>
      <c r="AK7" s="171">
        <v>-2.3999999999999998E-3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8">
        <f t="shared" si="0"/>
        <v>-8.8999999999999999E-3</v>
      </c>
      <c r="AW7" s="8">
        <f t="shared" si="1"/>
        <v>3.3571428571428565E-4</v>
      </c>
      <c r="AX7" s="8">
        <f t="shared" si="2"/>
        <v>1.0500000000000001E-2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5:106" ht="15.75" thickBot="1" x14ac:dyDescent="0.3">
      <c r="O8" s="5" t="s">
        <v>42</v>
      </c>
      <c r="P8" s="6">
        <v>1.3637999999999999</v>
      </c>
      <c r="Q8" s="7"/>
      <c r="R8" s="7">
        <v>-3.3E-3</v>
      </c>
      <c r="S8" s="7">
        <v>-7.3000000000000001E-3</v>
      </c>
      <c r="T8" s="7">
        <v>-8.0999999999999996E-3</v>
      </c>
      <c r="U8" s="7"/>
      <c r="V8" s="7"/>
      <c r="W8" s="7">
        <v>-5.4999999999999997E-3</v>
      </c>
      <c r="X8" s="7">
        <v>-1.4E-3</v>
      </c>
      <c r="Y8" s="7">
        <v>-4.4999999999999997E-3</v>
      </c>
      <c r="Z8" s="7">
        <v>2.3E-3</v>
      </c>
      <c r="AA8" s="7">
        <v>2.7000000000000001E-3</v>
      </c>
      <c r="AB8" s="7"/>
      <c r="AC8" s="7"/>
      <c r="AD8" s="7">
        <v>8.9999999999999998E-4</v>
      </c>
      <c r="AE8" s="7">
        <v>-1E-3</v>
      </c>
      <c r="AF8" s="7">
        <v>-2.9999999999999997E-4</v>
      </c>
      <c r="AG8" s="7">
        <v>1.6999999999999999E-3</v>
      </c>
      <c r="AH8" s="7">
        <v>-8.0000000000000004E-4</v>
      </c>
      <c r="AI8" s="7"/>
      <c r="AJ8" s="7"/>
      <c r="AK8" s="171">
        <v>2.8E-3</v>
      </c>
      <c r="AL8" s="7"/>
      <c r="AM8" s="7"/>
      <c r="AN8" s="11"/>
      <c r="AO8" s="11"/>
      <c r="AP8" s="7"/>
      <c r="AQ8" s="7"/>
      <c r="AR8" s="7"/>
      <c r="AS8" s="7"/>
      <c r="AT8" s="7"/>
      <c r="AU8" s="7"/>
      <c r="AV8" s="8">
        <f t="shared" si="0"/>
        <v>-8.0999999999999996E-3</v>
      </c>
      <c r="AW8" s="8">
        <f t="shared" si="1"/>
        <v>-1.557142857142857E-3</v>
      </c>
      <c r="AX8" s="8">
        <f t="shared" si="2"/>
        <v>2.8E-3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5:106" ht="15.75" thickBot="1" x14ac:dyDescent="0.3">
      <c r="O9" s="12" t="s">
        <v>43</v>
      </c>
      <c r="P9" s="13"/>
      <c r="Q9" s="14">
        <f>SUM( -Q2, -Q3,Q4,Q5, -Q6, -Q7,Q8)</f>
        <v>0</v>
      </c>
      <c r="R9" s="14">
        <f>SUM( -R2, -R3,R4,R5, -R6, -R7,R8)</f>
        <v>3.9199999999999999E-2</v>
      </c>
      <c r="S9" s="14">
        <f>SUM( -S2, -S3,S4,S5, -S6, -S7,S8)</f>
        <v>-3.73E-2</v>
      </c>
      <c r="T9" s="14">
        <f>SUM( -T2, -T3,T4,T5, -T6, -T7,T8)</f>
        <v>-3.1699999999999999E-2</v>
      </c>
      <c r="U9" s="14">
        <f t="shared" ref="U9:AA9" si="6">SUM( -U2, -U3,U4,U5, -U6, -U7,U8)</f>
        <v>0</v>
      </c>
      <c r="V9" s="14">
        <f t="shared" si="6"/>
        <v>0</v>
      </c>
      <c r="W9" s="14">
        <f t="shared" si="6"/>
        <v>-2.8499999999999998E-2</v>
      </c>
      <c r="X9" s="14">
        <f>SUM( -X2, -X3,X4,X5, -X6, -X7,X8)</f>
        <v>1.4499999999999997E-2</v>
      </c>
      <c r="Y9" s="14">
        <f>SUM( -Y2, -Y3,Y4,Y5, -Y6, -Y7,Y8)</f>
        <v>-4.6599999999999996E-2</v>
      </c>
      <c r="Z9" s="14">
        <f t="shared" si="6"/>
        <v>2.1500000000000002E-2</v>
      </c>
      <c r="AA9" s="14">
        <f>SUM( -AA2, -AA3,AA4,AA5, -AA6, -AA7,AA8)</f>
        <v>-1.1900000000000001E-2</v>
      </c>
      <c r="AB9" s="14">
        <f>SUM( -AB2, -AB3,AB4,AB5, -AB6, -AB7,AB8)</f>
        <v>0</v>
      </c>
      <c r="AC9" s="14">
        <f>SUM( -AC2, -AC3,AC4,AC5, -AC6, -AC7,AC8)</f>
        <v>0</v>
      </c>
      <c r="AD9" s="14">
        <f>SUM( -AD2, -AD3,AD4,AD5, -AD6, -AD7,AD8)</f>
        <v>-3.3E-3</v>
      </c>
      <c r="AE9" s="14">
        <f>SUM( -AE2, -AE3,AE4,AE5, -AE6, -AE7,AE8)</f>
        <v>1.7499999999999998E-2</v>
      </c>
      <c r="AF9" s="14">
        <f>SUM( -AF2, -AF3,AF4,AF5, -AF6, -AF7,AF8)</f>
        <v>1.7499999999999998E-2</v>
      </c>
      <c r="AG9" s="14">
        <f>SUM( -AG2, -AG3,AG4,AG5, -AG6, -AG7,AG8)</f>
        <v>-2.8000000000000004E-3</v>
      </c>
      <c r="AH9" s="14">
        <f>SUM( -AH2, -AH3,AH4,AH5, -AH6, -AH7,AH8)</f>
        <v>2.2599999999999999E-2</v>
      </c>
      <c r="AI9" s="14">
        <f>SUM( -AI2, -AI3,AI4,AI5, -AI6, -AI7,AI8)</f>
        <v>0</v>
      </c>
      <c r="AJ9" s="14">
        <f>SUM( -AJ2, -AJ3,AJ4,AJ5, -AJ6, -AJ7,AJ8)</f>
        <v>0</v>
      </c>
      <c r="AK9" s="14">
        <f>SUM( -AK2, -AK3,AK4,AK5, -AK6, -AK7,AK8)</f>
        <v>8.6999999999999994E-3</v>
      </c>
      <c r="AL9" s="14">
        <f>SUM( -AL2, -AL3,AL4,AL5, -AL6, -AL7,AL8)</f>
        <v>0</v>
      </c>
      <c r="AM9" s="14">
        <f>SUM( -AM2, -AM3,AM4,AM5, -AM6, -AM7,AM8)</f>
        <v>0</v>
      </c>
      <c r="AN9" s="14">
        <f t="shared" ref="AN9:AU9" si="7">SUM( -AN2, -AN3,AN4,AN5, -AN6, -AN7,AN8)</f>
        <v>0</v>
      </c>
      <c r="AO9" s="14">
        <f t="shared" si="7"/>
        <v>0</v>
      </c>
      <c r="AP9" s="14">
        <f t="shared" si="7"/>
        <v>0</v>
      </c>
      <c r="AQ9" s="14">
        <f t="shared" si="7"/>
        <v>0</v>
      </c>
      <c r="AR9" s="14">
        <f t="shared" si="7"/>
        <v>0</v>
      </c>
      <c r="AS9" s="14">
        <f t="shared" si="7"/>
        <v>0</v>
      </c>
      <c r="AT9" s="14">
        <f t="shared" si="7"/>
        <v>0</v>
      </c>
      <c r="AU9" s="14">
        <f t="shared" si="7"/>
        <v>0</v>
      </c>
      <c r="AV9" s="8">
        <f t="shared" si="0"/>
        <v>-4.6599999999999996E-2</v>
      </c>
      <c r="AW9" s="8">
        <f t="shared" si="1"/>
        <v>-6.645161290322573E-4</v>
      </c>
      <c r="AX9" s="8">
        <f t="shared" si="2"/>
        <v>3.9199999999999999E-2</v>
      </c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8">SUM( -BU2, -BU3,BU4,BU5, -BU6, -BU7,BU8)</f>
        <v>0</v>
      </c>
      <c r="BV9" s="14">
        <f t="shared" si="8"/>
        <v>0</v>
      </c>
      <c r="BW9" s="14">
        <f t="shared" si="8"/>
        <v>0</v>
      </c>
      <c r="BX9" s="14">
        <f t="shared" si="8"/>
        <v>0</v>
      </c>
      <c r="BY9" s="14">
        <f t="shared" si="8"/>
        <v>0</v>
      </c>
      <c r="BZ9" s="14">
        <f t="shared" si="8"/>
        <v>0</v>
      </c>
      <c r="CA9" s="14">
        <f t="shared" si="8"/>
        <v>0</v>
      </c>
      <c r="CB9" s="14">
        <f t="shared" si="8"/>
        <v>0</v>
      </c>
      <c r="CC9" s="14">
        <f t="shared" si="8"/>
        <v>0</v>
      </c>
      <c r="CD9" s="14">
        <f t="shared" si="8"/>
        <v>0</v>
      </c>
      <c r="CE9" s="14">
        <f t="shared" si="8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9">SUM( -CK2, -CK3,CK4,CK5, -CK6, -CK7,CK8)</f>
        <v>0</v>
      </c>
      <c r="CL9" s="14">
        <f t="shared" si="9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0">SUM( -CR2, -CR3,CR4,CR5, -CR6, -CR7,CR8)</f>
        <v>0</v>
      </c>
      <c r="CS9" s="14">
        <f t="shared" si="10"/>
        <v>0</v>
      </c>
      <c r="CT9" s="14">
        <f t="shared" si="10"/>
        <v>0</v>
      </c>
      <c r="CU9" s="14">
        <f t="shared" si="10"/>
        <v>0</v>
      </c>
      <c r="CV9" s="14">
        <f t="shared" si="10"/>
        <v>0</v>
      </c>
      <c r="CW9" s="14">
        <f t="shared" si="10"/>
        <v>0</v>
      </c>
      <c r="CX9" s="14">
        <f t="shared" si="10"/>
        <v>0</v>
      </c>
      <c r="CY9" s="14">
        <f t="shared" si="10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5:106" ht="15.75" thickBot="1" x14ac:dyDescent="0.3">
      <c r="O10" s="5" t="s">
        <v>44</v>
      </c>
      <c r="P10" s="6">
        <v>0.89770000000000005</v>
      </c>
      <c r="Q10" s="7"/>
      <c r="R10" s="7">
        <v>2.2000000000000001E-3</v>
      </c>
      <c r="S10" s="7">
        <v>2.5000000000000001E-3</v>
      </c>
      <c r="T10" s="7">
        <v>-6.8999999999999999E-3</v>
      </c>
      <c r="U10" s="7"/>
      <c r="V10" s="7"/>
      <c r="W10" s="7">
        <v>4.1000000000000003E-3</v>
      </c>
      <c r="X10" s="7">
        <v>2.2000000000000001E-3</v>
      </c>
      <c r="Y10" s="7">
        <v>3.0999999999999999E-3</v>
      </c>
      <c r="Z10" s="7">
        <v>-4.0000000000000002E-4</v>
      </c>
      <c r="AA10" s="7">
        <v>-1.03E-2</v>
      </c>
      <c r="AB10" s="7"/>
      <c r="AC10" s="7"/>
      <c r="AD10" s="7">
        <v>-2.0999999999999999E-3</v>
      </c>
      <c r="AE10" s="7">
        <v>-4.1999999999999997E-3</v>
      </c>
      <c r="AF10" s="7">
        <v>-3.0000000000000001E-3</v>
      </c>
      <c r="AG10" s="7">
        <v>-7.7000000000000002E-3</v>
      </c>
      <c r="AH10" s="7">
        <v>6.6E-3</v>
      </c>
      <c r="AI10" s="7"/>
      <c r="AJ10" s="7"/>
      <c r="AK10" s="171">
        <v>4.0000000000000002E-4</v>
      </c>
      <c r="AL10" s="7"/>
      <c r="AM10" s="7"/>
      <c r="AN10" s="16"/>
      <c r="AO10" s="16"/>
      <c r="AP10" s="7"/>
      <c r="AQ10" s="7"/>
      <c r="AR10" s="7"/>
      <c r="AS10" s="7"/>
      <c r="AT10" s="7"/>
      <c r="AU10" s="7"/>
      <c r="AV10" s="17">
        <f t="shared" si="0"/>
        <v>-1.03E-2</v>
      </c>
      <c r="AW10" s="17">
        <f t="shared" si="1"/>
        <v>-9.6428571428571418E-4</v>
      </c>
      <c r="AX10" s="17">
        <f t="shared" si="2"/>
        <v>6.6E-3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5:106" ht="15.75" thickBot="1" x14ac:dyDescent="0.3">
      <c r="O11" s="5" t="s">
        <v>45</v>
      </c>
      <c r="P11" s="6">
        <v>1.1255999999999999</v>
      </c>
      <c r="Q11" s="7"/>
      <c r="R11" s="7">
        <v>-1.8E-3</v>
      </c>
      <c r="S11" s="7">
        <v>1.8E-3</v>
      </c>
      <c r="T11" s="7">
        <v>2.0000000000000001E-4</v>
      </c>
      <c r="U11" s="7"/>
      <c r="V11" s="7"/>
      <c r="W11" s="7">
        <v>5.9999999999999995E-4</v>
      </c>
      <c r="X11" s="7">
        <v>-1E-3</v>
      </c>
      <c r="Y11" s="7">
        <v>1.6999999999999999E-3</v>
      </c>
      <c r="Z11" s="7">
        <v>6.7000000000000002E-3</v>
      </c>
      <c r="AA11" s="7">
        <v>-3.2000000000000002E-3</v>
      </c>
      <c r="AB11" s="7"/>
      <c r="AC11" s="7"/>
      <c r="AD11" s="7">
        <v>-1.6999999999999999E-3</v>
      </c>
      <c r="AE11" s="7">
        <v>2.3E-3</v>
      </c>
      <c r="AF11" s="7">
        <v>1.6000000000000001E-3</v>
      </c>
      <c r="AG11" s="7">
        <v>3.5000000000000001E-3</v>
      </c>
      <c r="AH11" s="7">
        <v>-5.0000000000000001E-4</v>
      </c>
      <c r="AI11" s="7"/>
      <c r="AJ11" s="7"/>
      <c r="AK11" s="171">
        <v>3.8E-3</v>
      </c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17">
        <f t="shared" si="0"/>
        <v>-3.2000000000000002E-3</v>
      </c>
      <c r="AW11" s="17">
        <f t="shared" si="1"/>
        <v>1E-3</v>
      </c>
      <c r="AX11" s="17">
        <f t="shared" si="2"/>
        <v>6.7000000000000002E-3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5:106" ht="15.75" thickBot="1" x14ac:dyDescent="0.3">
      <c r="O12" s="5" t="s">
        <v>46</v>
      </c>
      <c r="P12" s="6">
        <v>125.81</v>
      </c>
      <c r="Q12" s="7"/>
      <c r="R12" s="7">
        <v>-1.7299999999999999E-2</v>
      </c>
      <c r="S12" s="7">
        <v>-7.1000000000000004E-3</v>
      </c>
      <c r="T12" s="7">
        <v>8.8999999999999999E-3</v>
      </c>
      <c r="U12" s="7"/>
      <c r="V12" s="7"/>
      <c r="W12" s="7">
        <v>9.7999999999999997E-3</v>
      </c>
      <c r="X12" s="7">
        <v>-2E-3</v>
      </c>
      <c r="Y12" s="7">
        <v>3.3999999999999998E-3</v>
      </c>
      <c r="Z12" s="7">
        <v>-8.9999999999999998E-4</v>
      </c>
      <c r="AA12" s="7">
        <v>-1.8E-3</v>
      </c>
      <c r="AB12" s="7"/>
      <c r="AC12" s="7"/>
      <c r="AD12" s="7">
        <v>-2.8E-3</v>
      </c>
      <c r="AE12" s="7">
        <v>-2.9999999999999997E-4</v>
      </c>
      <c r="AF12" s="7">
        <v>2.8E-3</v>
      </c>
      <c r="AG12" s="7">
        <v>1E-3</v>
      </c>
      <c r="AH12" s="7">
        <v>2.7000000000000001E-3</v>
      </c>
      <c r="AI12" s="7"/>
      <c r="AJ12" s="7"/>
      <c r="AK12" s="171">
        <v>-5.9999999999999995E-4</v>
      </c>
      <c r="AL12" s="7"/>
      <c r="AM12" s="18"/>
      <c r="AN12" s="7"/>
      <c r="AO12" s="7"/>
      <c r="AP12" s="7"/>
      <c r="AQ12" s="7"/>
      <c r="AR12" s="7"/>
      <c r="AS12" s="7"/>
      <c r="AT12" s="7"/>
      <c r="AU12" s="7"/>
      <c r="AV12" s="17">
        <f t="shared" si="0"/>
        <v>-1.7299999999999999E-2</v>
      </c>
      <c r="AW12" s="17">
        <f t="shared" si="1"/>
        <v>-2.9999999999999981E-4</v>
      </c>
      <c r="AX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5:106" ht="15.75" thickBot="1" x14ac:dyDescent="0.3">
      <c r="O13" s="5" t="s">
        <v>47</v>
      </c>
      <c r="P13" s="6">
        <v>1.6263000000000001</v>
      </c>
      <c r="Q13" s="7"/>
      <c r="R13" s="7">
        <v>-1E-3</v>
      </c>
      <c r="S13" s="7">
        <v>1.6999999999999999E-3</v>
      </c>
      <c r="T13" s="7">
        <v>-1.5599999999999999E-2</v>
      </c>
      <c r="U13" s="7"/>
      <c r="V13" s="7"/>
      <c r="W13" s="7">
        <v>3.3E-3</v>
      </c>
      <c r="X13" s="7">
        <v>-1.8E-3</v>
      </c>
      <c r="Y13" s="7">
        <v>4.7000000000000002E-3</v>
      </c>
      <c r="Z13" s="7">
        <v>-5.7999999999999996E-3</v>
      </c>
      <c r="AA13" s="7">
        <v>-7.1000000000000004E-3</v>
      </c>
      <c r="AB13" s="7"/>
      <c r="AC13" s="7"/>
      <c r="AD13" s="7">
        <v>2.5999999999999999E-3</v>
      </c>
      <c r="AE13" s="7">
        <v>-4.7999999999999996E-3</v>
      </c>
      <c r="AF13" s="7">
        <v>2.8E-3</v>
      </c>
      <c r="AG13" s="7">
        <v>-3.5000000000000001E-3</v>
      </c>
      <c r="AH13" s="7">
        <v>1.8E-3</v>
      </c>
      <c r="AI13" s="7"/>
      <c r="AJ13" s="7"/>
      <c r="AK13" s="171">
        <v>2.2000000000000001E-3</v>
      </c>
      <c r="AL13" s="7"/>
      <c r="AM13" s="7"/>
      <c r="AN13" s="7"/>
      <c r="AO13" s="7"/>
      <c r="AP13" s="7"/>
      <c r="AQ13" s="7"/>
      <c r="AR13" s="18"/>
      <c r="AS13" s="7"/>
      <c r="AT13" s="7"/>
      <c r="AU13" s="7"/>
      <c r="AV13" s="17">
        <f t="shared" si="0"/>
        <v>-1.5599999999999999E-2</v>
      </c>
      <c r="AW13" s="17">
        <f t="shared" si="1"/>
        <v>-1.4642857142857144E-3</v>
      </c>
      <c r="AX13" s="17">
        <f t="shared" si="2"/>
        <v>4.7000000000000002E-3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5:106" ht="15.75" thickBot="1" x14ac:dyDescent="0.3">
      <c r="O14" s="5" t="s">
        <v>48</v>
      </c>
      <c r="P14" s="6">
        <v>1.7045999999999999</v>
      </c>
      <c r="Q14" s="7"/>
      <c r="R14" s="7">
        <v>-1E-4</v>
      </c>
      <c r="S14" s="7">
        <v>-1.1000000000000001E-3</v>
      </c>
      <c r="T14" s="7">
        <v>-6.4000000000000003E-3</v>
      </c>
      <c r="U14" s="7"/>
      <c r="V14" s="7"/>
      <c r="W14" s="7">
        <v>4.8999999999999998E-3</v>
      </c>
      <c r="X14" s="7">
        <v>1.8E-3</v>
      </c>
      <c r="Y14" s="7">
        <v>-8.0000000000000004E-4</v>
      </c>
      <c r="Z14" s="7">
        <v>-2.3999999999999998E-3</v>
      </c>
      <c r="AA14" s="7">
        <v>-1.11E-2</v>
      </c>
      <c r="AB14" s="7"/>
      <c r="AC14" s="7"/>
      <c r="AD14" s="7">
        <v>2.2000000000000001E-3</v>
      </c>
      <c r="AE14" s="7">
        <v>-3.5000000000000001E-3</v>
      </c>
      <c r="AF14" s="7">
        <v>4.1999999999999997E-3</v>
      </c>
      <c r="AG14" s="7">
        <v>2.2000000000000001E-3</v>
      </c>
      <c r="AH14" s="7">
        <v>1.5E-3</v>
      </c>
      <c r="AI14" s="7"/>
      <c r="AJ14" s="7"/>
      <c r="AK14" s="171">
        <v>3.3E-3</v>
      </c>
      <c r="AL14" s="7"/>
      <c r="AM14" s="18"/>
      <c r="AN14" s="7"/>
      <c r="AO14" s="7"/>
      <c r="AP14" s="7"/>
      <c r="AQ14" s="7"/>
      <c r="AR14" s="7"/>
      <c r="AS14" s="7"/>
      <c r="AT14" s="7"/>
      <c r="AU14" s="7"/>
      <c r="AV14" s="17">
        <f t="shared" si="0"/>
        <v>-1.11E-2</v>
      </c>
      <c r="AW14" s="17">
        <f t="shared" si="1"/>
        <v>-3.7857142857142869E-4</v>
      </c>
      <c r="AX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5:106" ht="15.75" thickBot="1" x14ac:dyDescent="0.3">
      <c r="O15" s="5" t="s">
        <v>49</v>
      </c>
      <c r="P15" s="6">
        <v>1.5636000000000001</v>
      </c>
      <c r="Q15" s="7"/>
      <c r="R15" s="7">
        <v>-1.37E-2</v>
      </c>
      <c r="S15" s="7">
        <v>-2.8999999999999998E-3</v>
      </c>
      <c r="T15" s="7">
        <v>-7.6E-3</v>
      </c>
      <c r="U15" s="7"/>
      <c r="V15" s="7"/>
      <c r="W15" s="7">
        <v>1.4E-3</v>
      </c>
      <c r="X15" s="7">
        <v>-4.4999999999999997E-3</v>
      </c>
      <c r="Y15" s="7">
        <v>4.4999999999999997E-3</v>
      </c>
      <c r="Z15" s="7">
        <v>-1.4E-3</v>
      </c>
      <c r="AA15" s="7">
        <v>-6.9999999999999999E-4</v>
      </c>
      <c r="AB15" s="7"/>
      <c r="AC15" s="7"/>
      <c r="AD15" s="7">
        <v>8.9999999999999998E-4</v>
      </c>
      <c r="AE15" s="7">
        <v>-6.0000000000000001E-3</v>
      </c>
      <c r="AF15" s="7">
        <v>-2.2000000000000001E-3</v>
      </c>
      <c r="AG15" s="7">
        <v>1.6000000000000001E-3</v>
      </c>
      <c r="AH15" s="7">
        <v>-2.7000000000000001E-3</v>
      </c>
      <c r="AI15" s="7"/>
      <c r="AJ15" s="7"/>
      <c r="AK15" s="171">
        <v>2.8E-3</v>
      </c>
      <c r="AL15" s="7"/>
      <c r="AM15" s="7"/>
      <c r="AN15" s="11"/>
      <c r="AO15" s="11"/>
      <c r="AP15" s="7"/>
      <c r="AQ15" s="7"/>
      <c r="AR15" s="7"/>
      <c r="AS15" s="7"/>
      <c r="AT15" s="7"/>
      <c r="AU15" s="7"/>
      <c r="AV15" s="17">
        <f t="shared" si="0"/>
        <v>-1.37E-2</v>
      </c>
      <c r="AW15" s="17">
        <f t="shared" si="1"/>
        <v>-2.1785714285714282E-3</v>
      </c>
      <c r="AX15" s="17">
        <f t="shared" si="2"/>
        <v>4.4999999999999997E-3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5:106" ht="15.75" thickBot="1" x14ac:dyDescent="0.3">
      <c r="O16" s="19" t="s">
        <v>50</v>
      </c>
      <c r="P16" s="20"/>
      <c r="Q16" s="21">
        <f>SUM(Q2,Q10:Q15)</f>
        <v>0</v>
      </c>
      <c r="R16" s="21">
        <f>SUM(R2,R10:R15)</f>
        <v>-4.19E-2</v>
      </c>
      <c r="S16" s="21">
        <f>SUM(S2,S10:S15)</f>
        <v>-6.0000000000000157E-4</v>
      </c>
      <c r="T16" s="21">
        <f>SUM(T2,T10:T15)</f>
        <v>-2.7E-2</v>
      </c>
      <c r="U16" s="21">
        <f t="shared" ref="U16:AA16" si="11">SUM(U2,U10:U15)</f>
        <v>0</v>
      </c>
      <c r="V16" s="21">
        <f t="shared" si="11"/>
        <v>0</v>
      </c>
      <c r="W16" s="21">
        <f t="shared" si="11"/>
        <v>3.1E-2</v>
      </c>
      <c r="X16" s="21">
        <f t="shared" si="11"/>
        <v>-8.3999999999999995E-3</v>
      </c>
      <c r="Y16" s="21">
        <f t="shared" si="11"/>
        <v>2.5500000000000002E-2</v>
      </c>
      <c r="Z16" s="21">
        <f t="shared" si="11"/>
        <v>-7.899999999999999E-3</v>
      </c>
      <c r="AA16" s="21">
        <f t="shared" si="11"/>
        <v>-3.7600000000000001E-2</v>
      </c>
      <c r="AB16" s="21">
        <f>SUM(AB2,AB10:AB15)</f>
        <v>0</v>
      </c>
      <c r="AC16" s="21">
        <f>SUM(AC2,AC10:AC15)</f>
        <v>0</v>
      </c>
      <c r="AD16" s="21">
        <f>SUM(AD2,AD10:AD15)</f>
        <v>-8.0000000000000058E-4</v>
      </c>
      <c r="AE16" s="21">
        <f>SUM(AE2,AE10:AE15)</f>
        <v>-2.1499999999999998E-2</v>
      </c>
      <c r="AF16" s="21">
        <f>SUM(AF2,AF10:AF15)</f>
        <v>4.3E-3</v>
      </c>
      <c r="AG16" s="21">
        <f t="shared" ref="AG16:AH16" si="12">SUM(AG2,AG10:AG15)</f>
        <v>-3.1000000000000012E-3</v>
      </c>
      <c r="AH16" s="21">
        <f t="shared" si="12"/>
        <v>7.3999999999999995E-3</v>
      </c>
      <c r="AI16" s="21">
        <f>SUM(AI2,AI10:AI15)</f>
        <v>0</v>
      </c>
      <c r="AJ16" s="21">
        <f>SUM(AJ2,AJ10:AJ15)</f>
        <v>0</v>
      </c>
      <c r="AK16" s="21">
        <f>SUM(AK2,AK10:AK15)</f>
        <v>1.1900000000000001E-2</v>
      </c>
      <c r="AL16" s="21">
        <f>SUM(AL2,AL10:AL15)</f>
        <v>0</v>
      </c>
      <c r="AM16" s="21">
        <f>SUM(AM2,AM10:AM15)</f>
        <v>0</v>
      </c>
      <c r="AN16" s="21">
        <f t="shared" ref="AN16:AO16" si="13">SUM(AN2,AN10:AN15)</f>
        <v>0</v>
      </c>
      <c r="AO16" s="21">
        <f t="shared" si="13"/>
        <v>0</v>
      </c>
      <c r="AP16" s="21">
        <f>SUM(AP2,AP10:AP15)</f>
        <v>0</v>
      </c>
      <c r="AQ16" s="21">
        <f>SUM(AQ2,AQ10:AQ15)</f>
        <v>0</v>
      </c>
      <c r="AR16" s="21">
        <f>SUM(AR2,AR10:AR15)</f>
        <v>0</v>
      </c>
      <c r="AS16" s="21">
        <f>SUM(AS2,AS10,AS11,AS12,AS13,AS14,AS15)</f>
        <v>0</v>
      </c>
      <c r="AT16" s="21">
        <f>SUM(AT2,AT10:AT15)</f>
        <v>0</v>
      </c>
      <c r="AU16" s="21">
        <f>SUM(AU10,AU11,AU12,AU13,AU14,AU15,AU2)</f>
        <v>0</v>
      </c>
      <c r="AV16" s="17">
        <f t="shared" si="0"/>
        <v>-4.19E-2</v>
      </c>
      <c r="AW16" s="17">
        <f t="shared" si="1"/>
        <v>-2.216129032258065E-3</v>
      </c>
      <c r="AX16" s="17">
        <f t="shared" si="2"/>
        <v>3.1E-2</v>
      </c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4">SUM(BY2,BY10:BY15)</f>
        <v>0</v>
      </c>
      <c r="BZ16" s="21">
        <f t="shared" si="14"/>
        <v>0</v>
      </c>
      <c r="CA16" s="21">
        <f t="shared" si="14"/>
        <v>0</v>
      </c>
      <c r="CB16" s="21">
        <f t="shared" si="14"/>
        <v>0</v>
      </c>
      <c r="CC16" s="21">
        <f t="shared" si="14"/>
        <v>0</v>
      </c>
      <c r="CD16" s="21">
        <f t="shared" si="14"/>
        <v>0</v>
      </c>
      <c r="CE16" s="21">
        <f t="shared" si="14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5">SUM(CK2,CK10:CK15)</f>
        <v>0</v>
      </c>
      <c r="CL16" s="21">
        <f t="shared" si="15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6">SUM(CR2,CR10:CR15)</f>
        <v>0</v>
      </c>
      <c r="CS16" s="21">
        <f t="shared" si="16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5:106" ht="15.75" thickBot="1" x14ac:dyDescent="0.3">
      <c r="O17" s="22" t="s">
        <v>51</v>
      </c>
      <c r="P17" s="6">
        <v>1.2522</v>
      </c>
      <c r="Q17" s="7"/>
      <c r="R17" s="7">
        <v>-2.8999999999999998E-3</v>
      </c>
      <c r="S17" s="7">
        <v>-4.0000000000000002E-4</v>
      </c>
      <c r="T17" s="7">
        <v>7.7000000000000002E-3</v>
      </c>
      <c r="U17" s="7"/>
      <c r="V17" s="7"/>
      <c r="W17" s="7">
        <v>-3.0000000000000001E-3</v>
      </c>
      <c r="X17" s="7">
        <v>-2.8999999999999998E-3</v>
      </c>
      <c r="Y17" s="7">
        <v>-1.1999999999999999E-3</v>
      </c>
      <c r="Z17" s="7">
        <v>7.1999999999999998E-3</v>
      </c>
      <c r="AA17" s="7">
        <v>7.1000000000000004E-3</v>
      </c>
      <c r="AB17" s="7"/>
      <c r="AC17" s="7"/>
      <c r="AD17" s="7">
        <v>-2.9999999999999997E-4</v>
      </c>
      <c r="AE17" s="7">
        <v>6.7999999999999996E-3</v>
      </c>
      <c r="AF17" s="7">
        <v>4.1000000000000003E-3</v>
      </c>
      <c r="AG17" s="7">
        <v>1.23E-2</v>
      </c>
      <c r="AH17" s="7">
        <v>-7.0000000000000001E-3</v>
      </c>
      <c r="AI17" s="7"/>
      <c r="AJ17" s="7"/>
      <c r="AK17" s="171">
        <v>2.5999999999999999E-3</v>
      </c>
      <c r="AL17" s="7"/>
      <c r="AM17" s="7"/>
      <c r="AN17" s="16"/>
      <c r="AO17" s="16"/>
      <c r="AP17" s="7"/>
      <c r="AQ17" s="7"/>
      <c r="AR17" s="7"/>
      <c r="AS17" s="7"/>
      <c r="AT17" s="7"/>
      <c r="AU17" s="7"/>
      <c r="AV17" s="23">
        <f t="shared" si="0"/>
        <v>-7.0000000000000001E-3</v>
      </c>
      <c r="AW17" s="23">
        <f t="shared" si="1"/>
        <v>2.15E-3</v>
      </c>
      <c r="AX17" s="23">
        <f t="shared" si="2"/>
        <v>1.23E-2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5:106" ht="15.75" thickBot="1" x14ac:dyDescent="0.3">
      <c r="O18" s="22" t="s">
        <v>52</v>
      </c>
      <c r="P18" s="6">
        <v>139.83000000000001</v>
      </c>
      <c r="Q18" s="7"/>
      <c r="R18" s="7">
        <v>-1.7399999999999999E-2</v>
      </c>
      <c r="S18" s="7">
        <v>-8.6999999999999994E-3</v>
      </c>
      <c r="T18" s="7">
        <v>1.5900000000000001E-2</v>
      </c>
      <c r="U18" s="7"/>
      <c r="V18" s="7"/>
      <c r="W18" s="7">
        <v>7.1999999999999998E-3</v>
      </c>
      <c r="X18" s="7">
        <v>-4.0000000000000001E-3</v>
      </c>
      <c r="Y18" s="7">
        <v>2.9999999999999997E-4</v>
      </c>
      <c r="Z18" s="7">
        <v>-2.9999999999999997E-4</v>
      </c>
      <c r="AA18" s="7">
        <v>8.6999999999999994E-3</v>
      </c>
      <c r="AB18" s="7"/>
      <c r="AC18" s="7"/>
      <c r="AD18" s="7">
        <v>-2.0000000000000001E-4</v>
      </c>
      <c r="AE18" s="7">
        <v>4.8999999999999998E-3</v>
      </c>
      <c r="AF18" s="7">
        <v>5.7000000000000002E-3</v>
      </c>
      <c r="AG18" s="7">
        <v>9.9000000000000008E-3</v>
      </c>
      <c r="AH18" s="7">
        <v>-4.0000000000000001E-3</v>
      </c>
      <c r="AI18" s="7"/>
      <c r="AJ18" s="7"/>
      <c r="AK18" s="171">
        <v>-1.1999999999999999E-3</v>
      </c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23">
        <f t="shared" si="0"/>
        <v>-1.7399999999999999E-2</v>
      </c>
      <c r="AW18" s="23">
        <f t="shared" si="1"/>
        <v>1.2000000000000001E-3</v>
      </c>
      <c r="AX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5:106" ht="15.75" thickBot="1" x14ac:dyDescent="0.3">
      <c r="O19" s="22" t="s">
        <v>53</v>
      </c>
      <c r="P19" s="6">
        <v>1.8096000000000001</v>
      </c>
      <c r="Q19" s="7"/>
      <c r="R19" s="7">
        <v>-2.2000000000000001E-3</v>
      </c>
      <c r="S19" s="7">
        <v>-4.0000000000000002E-4</v>
      </c>
      <c r="T19" s="7">
        <v>-8.3999999999999995E-3</v>
      </c>
      <c r="U19" s="7"/>
      <c r="V19" s="7"/>
      <c r="W19" s="7">
        <v>2.9999999999999997E-4</v>
      </c>
      <c r="X19" s="7">
        <v>-3.5999999999999999E-3</v>
      </c>
      <c r="Y19" s="7">
        <v>1.6000000000000001E-3</v>
      </c>
      <c r="Z19" s="7">
        <v>-5.1999999999999998E-3</v>
      </c>
      <c r="AA19" s="7">
        <v>3.5999999999999999E-3</v>
      </c>
      <c r="AB19" s="7"/>
      <c r="AC19" s="7"/>
      <c r="AD19" s="7">
        <v>5.1000000000000004E-3</v>
      </c>
      <c r="AE19" s="7">
        <v>-2.0000000000000001E-4</v>
      </c>
      <c r="AF19" s="7">
        <v>5.8999999999999999E-3</v>
      </c>
      <c r="AG19" s="7">
        <v>4.7999999999999996E-3</v>
      </c>
      <c r="AH19" s="7">
        <v>-4.7000000000000002E-3</v>
      </c>
      <c r="AI19" s="7"/>
      <c r="AJ19" s="7"/>
      <c r="AK19" s="171">
        <v>1.8E-3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23">
        <f t="shared" si="0"/>
        <v>-8.3999999999999995E-3</v>
      </c>
      <c r="AW19" s="23">
        <f t="shared" si="1"/>
        <v>-1.1428571428571436E-4</v>
      </c>
      <c r="AX19" s="23">
        <f t="shared" si="2"/>
        <v>5.8999999999999999E-3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5:106" ht="15.75" thickBot="1" x14ac:dyDescent="0.3">
      <c r="O20" s="5" t="s">
        <v>54</v>
      </c>
      <c r="P20" s="6">
        <v>1.8977999999999999</v>
      </c>
      <c r="Q20" s="7"/>
      <c r="R20" s="7">
        <v>-1.9E-3</v>
      </c>
      <c r="S20" s="7">
        <v>-3.3999999999999998E-3</v>
      </c>
      <c r="T20" s="7">
        <v>8.9999999999999998E-4</v>
      </c>
      <c r="U20" s="7"/>
      <c r="V20" s="7"/>
      <c r="W20" s="7">
        <v>1.4E-3</v>
      </c>
      <c r="X20" s="7">
        <v>-5.0000000000000001E-4</v>
      </c>
      <c r="Y20" s="7">
        <v>-4.1999999999999997E-3</v>
      </c>
      <c r="Z20" s="7">
        <v>-2E-3</v>
      </c>
      <c r="AA20" s="7">
        <v>-8.9999999999999998E-4</v>
      </c>
      <c r="AB20" s="7"/>
      <c r="AC20" s="7"/>
      <c r="AD20" s="7">
        <v>4.5999999999999999E-3</v>
      </c>
      <c r="AE20" s="7">
        <v>1.1000000000000001E-3</v>
      </c>
      <c r="AF20" s="7">
        <v>7.1999999999999998E-3</v>
      </c>
      <c r="AG20" s="7">
        <v>1.0800000000000001E-2</v>
      </c>
      <c r="AH20" s="7">
        <v>-5.3E-3</v>
      </c>
      <c r="AI20" s="7"/>
      <c r="AJ20" s="7"/>
      <c r="AK20" s="171">
        <v>2.8E-3</v>
      </c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23">
        <f t="shared" si="0"/>
        <v>-5.3E-3</v>
      </c>
      <c r="AW20" s="23">
        <f t="shared" si="1"/>
        <v>7.5714285714285716E-4</v>
      </c>
      <c r="AX20" s="23">
        <f t="shared" si="2"/>
        <v>1.0800000000000001E-2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5:106" ht="15.75" thickBot="1" x14ac:dyDescent="0.3">
      <c r="O21" s="5" t="s">
        <v>55</v>
      </c>
      <c r="P21" s="6">
        <v>1.7393000000000001</v>
      </c>
      <c r="Q21" s="7"/>
      <c r="R21" s="7">
        <v>-1.46E-2</v>
      </c>
      <c r="S21" s="7">
        <v>-4.5999999999999999E-3</v>
      </c>
      <c r="T21" s="7">
        <v>-2.9999999999999997E-4</v>
      </c>
      <c r="U21" s="7"/>
      <c r="V21" s="7"/>
      <c r="W21" s="7">
        <v>-1.1000000000000001E-3</v>
      </c>
      <c r="X21" s="7">
        <v>-6.3E-3</v>
      </c>
      <c r="Y21" s="7">
        <v>1.5E-3</v>
      </c>
      <c r="Z21" s="7">
        <v>-1E-3</v>
      </c>
      <c r="AA21" s="7">
        <v>1.0200000000000001E-2</v>
      </c>
      <c r="AB21" s="7"/>
      <c r="AC21" s="7"/>
      <c r="AD21" s="7">
        <v>3.3999999999999998E-3</v>
      </c>
      <c r="AE21" s="7">
        <v>-1.1999999999999999E-3</v>
      </c>
      <c r="AF21" s="7">
        <v>1E-3</v>
      </c>
      <c r="AG21" s="7">
        <v>0.01</v>
      </c>
      <c r="AH21" s="7">
        <v>-9.1999999999999998E-3</v>
      </c>
      <c r="AI21" s="7"/>
      <c r="AJ21" s="7"/>
      <c r="AK21" s="171">
        <v>2.5999999999999999E-3</v>
      </c>
      <c r="AL21" s="7"/>
      <c r="AM21" s="7"/>
      <c r="AN21" s="11"/>
      <c r="AO21" s="11"/>
      <c r="AP21" s="7"/>
      <c r="AQ21" s="7"/>
      <c r="AR21" s="7"/>
      <c r="AS21" s="7"/>
      <c r="AT21" s="7"/>
      <c r="AU21" s="7"/>
      <c r="AV21" s="23">
        <f t="shared" si="0"/>
        <v>-1.46E-2</v>
      </c>
      <c r="AW21" s="23">
        <f t="shared" si="1"/>
        <v>-6.8571428571428581E-4</v>
      </c>
      <c r="AX21" s="23">
        <f t="shared" si="2"/>
        <v>1.0200000000000001E-2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5:106" ht="15.75" thickBot="1" x14ac:dyDescent="0.3">
      <c r="O22" s="24" t="s">
        <v>56</v>
      </c>
      <c r="P22" s="25"/>
      <c r="Q22" s="26">
        <f>SUM(Q3, -Q10,Q17:Q21)</f>
        <v>0</v>
      </c>
      <c r="R22" s="26">
        <f>SUM(R3, -R10,R17:R21)</f>
        <v>-5.2700000000000004E-2</v>
      </c>
      <c r="S22" s="26">
        <f>SUM(S3, -S10,S17:S21)</f>
        <v>-1.7599999999999998E-2</v>
      </c>
      <c r="T22" s="26">
        <f>SUM(T3, -T10,T17:T21)</f>
        <v>3.0500000000000003E-2</v>
      </c>
      <c r="U22" s="26">
        <f t="shared" ref="U22:AA22" si="17">SUM(U3, -U10,U17:U21)</f>
        <v>0</v>
      </c>
      <c r="V22" s="26">
        <f t="shared" si="17"/>
        <v>0</v>
      </c>
      <c r="W22" s="26">
        <f t="shared" si="17"/>
        <v>5.0999999999999995E-3</v>
      </c>
      <c r="X22" s="26">
        <f t="shared" si="17"/>
        <v>-2.4400000000000002E-2</v>
      </c>
      <c r="Y22" s="26">
        <f t="shared" si="17"/>
        <v>6.0000000000000071E-4</v>
      </c>
      <c r="Z22" s="26">
        <f t="shared" si="17"/>
        <v>-4.1000000000000003E-3</v>
      </c>
      <c r="AA22" s="26">
        <f t="shared" si="17"/>
        <v>4.6100000000000002E-2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1.72E-2</v>
      </c>
      <c r="AE22" s="26">
        <f>SUM(AE3, -AE10,AE17:AE21)</f>
        <v>1.5199999999999998E-2</v>
      </c>
      <c r="AF22" s="26">
        <f>SUM(AF3, -AF10,AF17:AF21)</f>
        <v>2.81E-2</v>
      </c>
      <c r="AG22" s="26">
        <f t="shared" ref="AG22:AH22" si="18">SUM(AG3, -AG10,AG17:AG21)</f>
        <v>6.3699999999999993E-2</v>
      </c>
      <c r="AH22" s="26">
        <f>SUM(AH3, -AH10,AH17:AH21)</f>
        <v>-4.53E-2</v>
      </c>
      <c r="AI22" s="26">
        <f>SUM(AI3, -AI10,AI17:AI21)</f>
        <v>0</v>
      </c>
      <c r="AJ22" s="26">
        <f>SUM(AJ3, -AJ10,AJ17:AJ21)</f>
        <v>0</v>
      </c>
      <c r="AK22" s="26">
        <f>SUM(AK3, -AK10,AK17:AK21)</f>
        <v>8.0000000000000002E-3</v>
      </c>
      <c r="AL22" s="26">
        <f>SUM(AL3, -AL10,AL17:AL21)</f>
        <v>0</v>
      </c>
      <c r="AM22" s="26">
        <f>SUM(AM3, -AM10,AM17:AM21)</f>
        <v>0</v>
      </c>
      <c r="AN22" s="26">
        <f t="shared" ref="AN22:AO22" si="19">SUM(AN3, -AN10,AN17:AN21)</f>
        <v>0</v>
      </c>
      <c r="AO22" s="26">
        <f t="shared" si="19"/>
        <v>0</v>
      </c>
      <c r="AP22" s="26">
        <f>SUM(AP3, -AP10,AP17:AP21)</f>
        <v>0</v>
      </c>
      <c r="AQ22" s="26">
        <f>SUM(AQ3, -AQ10,AQ17:AQ21)</f>
        <v>0</v>
      </c>
      <c r="AR22" s="26">
        <f>SUM(AR3, -AR10,AR17:AR21)</f>
        <v>0</v>
      </c>
      <c r="AS22" s="26">
        <f>SUM(AS3, -AS10,AS17,AS18,AS19,AS20,AS21)</f>
        <v>0</v>
      </c>
      <c r="AT22" s="26">
        <f>SUM(AT3, -AT10,AT17:AT21)</f>
        <v>0</v>
      </c>
      <c r="AU22" s="26">
        <f>SUM(AU17,AU18,AU19,AU20,AU21, -AU10,AU3)</f>
        <v>0</v>
      </c>
      <c r="AV22" s="23">
        <f t="shared" si="0"/>
        <v>-5.2700000000000004E-2</v>
      </c>
      <c r="AW22" s="23">
        <f t="shared" si="1"/>
        <v>2.2709677419354836E-3</v>
      </c>
      <c r="AX22" s="23">
        <f t="shared" si="2"/>
        <v>6.3699999999999993E-2</v>
      </c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0">SUM(BU3, -BU10,BU17:BU21)</f>
        <v>0</v>
      </c>
      <c r="BV22" s="26">
        <f t="shared" si="20"/>
        <v>0</v>
      </c>
      <c r="BW22" s="26">
        <f t="shared" si="20"/>
        <v>0</v>
      </c>
      <c r="BX22" s="26">
        <f t="shared" si="20"/>
        <v>0</v>
      </c>
      <c r="BY22" s="26">
        <f t="shared" si="20"/>
        <v>0</v>
      </c>
      <c r="BZ22" s="26">
        <f t="shared" si="20"/>
        <v>0</v>
      </c>
      <c r="CA22" s="26">
        <f t="shared" si="20"/>
        <v>0</v>
      </c>
      <c r="CB22" s="26">
        <f t="shared" si="20"/>
        <v>0</v>
      </c>
      <c r="CC22" s="26">
        <f t="shared" si="20"/>
        <v>0</v>
      </c>
      <c r="CD22" s="26">
        <f t="shared" si="20"/>
        <v>0</v>
      </c>
      <c r="CE22" s="26">
        <f t="shared" si="20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1">SUM(CK3, -CK10,CK17:CK21)</f>
        <v>0</v>
      </c>
      <c r="CL22" s="26">
        <f t="shared" si="21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2">SUM(CR3, -CR10,CR17:CR21)</f>
        <v>0</v>
      </c>
      <c r="CS22" s="26">
        <f t="shared" si="22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5:106" ht="15.75" thickBot="1" x14ac:dyDescent="0.3">
      <c r="O23" s="5" t="s">
        <v>57</v>
      </c>
      <c r="P23" s="6">
        <v>111.69199999999999</v>
      </c>
      <c r="Q23" s="7"/>
      <c r="R23" s="7">
        <v>-1.49E-2</v>
      </c>
      <c r="S23" s="7">
        <v>-8.2000000000000007E-3</v>
      </c>
      <c r="T23" s="7">
        <v>8.3000000000000001E-3</v>
      </c>
      <c r="U23" s="7"/>
      <c r="V23" s="7"/>
      <c r="W23" s="7">
        <v>1.0699999999999999E-2</v>
      </c>
      <c r="X23" s="7">
        <v>-2.9999999999999997E-4</v>
      </c>
      <c r="Y23" s="7">
        <v>1.6000000000000001E-3</v>
      </c>
      <c r="Z23" s="7">
        <v>-7.4999999999999997E-3</v>
      </c>
      <c r="AA23" s="7">
        <v>1.6999999999999999E-3</v>
      </c>
      <c r="AB23" s="7"/>
      <c r="AC23" s="7"/>
      <c r="AD23" s="7">
        <v>-1E-4</v>
      </c>
      <c r="AE23" s="7">
        <v>-1.9E-3</v>
      </c>
      <c r="AF23" s="7">
        <v>1.5E-3</v>
      </c>
      <c r="AG23" s="7">
        <v>-2.2000000000000001E-3</v>
      </c>
      <c r="AH23" s="7">
        <v>3.0999999999999999E-3</v>
      </c>
      <c r="AI23" s="7"/>
      <c r="AJ23" s="7"/>
      <c r="AK23" s="171">
        <v>-3.2000000000000002E-3</v>
      </c>
      <c r="AL23" s="7"/>
      <c r="AM23" s="7"/>
      <c r="AN23" s="16"/>
      <c r="AO23" s="16"/>
      <c r="AP23" s="7"/>
      <c r="AQ23" s="7"/>
      <c r="AR23" s="7"/>
      <c r="AS23" s="7"/>
      <c r="AT23" s="7"/>
      <c r="AU23" s="7"/>
      <c r="AV23" s="27">
        <f t="shared" si="0"/>
        <v>-1.49E-2</v>
      </c>
      <c r="AW23" s="27">
        <f t="shared" si="1"/>
        <v>-8.1428571428571455E-4</v>
      </c>
      <c r="AX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5:106" ht="15.75" thickBot="1" x14ac:dyDescent="0.3">
      <c r="O24" s="5" t="s">
        <v>58</v>
      </c>
      <c r="P24" s="6">
        <v>0.6915</v>
      </c>
      <c r="Q24" s="7"/>
      <c r="R24" s="7">
        <v>0</v>
      </c>
      <c r="S24" s="7">
        <v>1E-4</v>
      </c>
      <c r="T24" s="7">
        <v>1.6400000000000001E-2</v>
      </c>
      <c r="U24" s="7"/>
      <c r="V24" s="7"/>
      <c r="W24" s="7">
        <v>-3.0000000000000001E-3</v>
      </c>
      <c r="X24" s="7">
        <v>8.9999999999999998E-4</v>
      </c>
      <c r="Y24" s="7">
        <v>-2.7000000000000001E-3</v>
      </c>
      <c r="Z24" s="7">
        <v>1.2699999999999999E-2</v>
      </c>
      <c r="AA24" s="7">
        <v>3.8E-3</v>
      </c>
      <c r="AB24" s="7"/>
      <c r="AC24" s="7"/>
      <c r="AD24" s="7">
        <v>-5.1000000000000004E-3</v>
      </c>
      <c r="AE24" s="7">
        <v>7.1999999999999998E-3</v>
      </c>
      <c r="AF24" s="7">
        <v>-1.5E-3</v>
      </c>
      <c r="AG24" s="7">
        <v>7.4999999999999997E-3</v>
      </c>
      <c r="AH24" s="7">
        <v>-2.3999999999999998E-3</v>
      </c>
      <c r="AI24" s="7"/>
      <c r="AJ24" s="7"/>
      <c r="AK24" s="171">
        <v>1.1000000000000001E-3</v>
      </c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27">
        <f t="shared" si="0"/>
        <v>-5.1000000000000004E-3</v>
      </c>
      <c r="AW24" s="27">
        <f t="shared" si="1"/>
        <v>2.4999999999999996E-3</v>
      </c>
      <c r="AX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5:106" ht="15.75" thickBot="1" x14ac:dyDescent="0.3">
      <c r="O25" s="5" t="s">
        <v>59</v>
      </c>
      <c r="P25" s="6">
        <v>0.6593</v>
      </c>
      <c r="Q25" s="7"/>
      <c r="R25" s="7">
        <v>-4.0000000000000002E-4</v>
      </c>
      <c r="S25" s="7">
        <v>2.8999999999999998E-3</v>
      </c>
      <c r="T25" s="7">
        <v>6.4000000000000003E-3</v>
      </c>
      <c r="U25" s="7"/>
      <c r="V25" s="7"/>
      <c r="W25" s="7">
        <v>-4.4999999999999997E-3</v>
      </c>
      <c r="X25" s="7">
        <v>-2.5999999999999999E-3</v>
      </c>
      <c r="Y25" s="7">
        <v>3.0000000000000001E-3</v>
      </c>
      <c r="Z25" s="7">
        <v>9.1999999999999998E-3</v>
      </c>
      <c r="AA25" s="7">
        <v>7.9000000000000008E-3</v>
      </c>
      <c r="AB25" s="7"/>
      <c r="AC25" s="7"/>
      <c r="AD25" s="7">
        <v>-4.7999999999999996E-3</v>
      </c>
      <c r="AE25" s="7">
        <v>5.7000000000000002E-3</v>
      </c>
      <c r="AF25" s="7">
        <v>-3.0000000000000001E-3</v>
      </c>
      <c r="AG25" s="7">
        <v>1.5E-3</v>
      </c>
      <c r="AH25" s="7">
        <v>-1.6000000000000001E-3</v>
      </c>
      <c r="AI25" s="7"/>
      <c r="AJ25" s="7"/>
      <c r="AK25" s="171">
        <v>-1E-4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27">
        <f t="shared" si="0"/>
        <v>-4.7999999999999996E-3</v>
      </c>
      <c r="AW25" s="27">
        <f t="shared" si="1"/>
        <v>1.4000000000000004E-3</v>
      </c>
      <c r="AX25" s="27">
        <f t="shared" si="2"/>
        <v>9.1999999999999998E-3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5:106" ht="15.75" thickBot="1" x14ac:dyDescent="0.3">
      <c r="O26" s="5" t="s">
        <v>60</v>
      </c>
      <c r="P26" s="6">
        <v>0.71919999999999995</v>
      </c>
      <c r="Q26" s="7"/>
      <c r="R26" s="7">
        <v>1.2699999999999999E-2</v>
      </c>
      <c r="S26" s="7">
        <v>4.7000000000000002E-3</v>
      </c>
      <c r="T26" s="7">
        <v>7.7000000000000002E-3</v>
      </c>
      <c r="U26" s="7"/>
      <c r="V26" s="7"/>
      <c r="W26" s="7">
        <v>-1.6000000000000001E-3</v>
      </c>
      <c r="X26" s="7">
        <v>3.3E-3</v>
      </c>
      <c r="Y26" s="7">
        <v>-2.5999999999999999E-3</v>
      </c>
      <c r="Z26" s="7">
        <v>8.3000000000000001E-3</v>
      </c>
      <c r="AA26" s="7">
        <v>-2.5999999999999999E-3</v>
      </c>
      <c r="AB26" s="7"/>
      <c r="AC26" s="7"/>
      <c r="AD26" s="7">
        <v>-3.5000000000000001E-3</v>
      </c>
      <c r="AE26" s="7">
        <v>8.0999999999999996E-3</v>
      </c>
      <c r="AF26" s="7">
        <v>3.5000000000000001E-3</v>
      </c>
      <c r="AG26" s="7">
        <v>2.3E-3</v>
      </c>
      <c r="AH26" s="7">
        <v>2.3E-3</v>
      </c>
      <c r="AI26" s="7"/>
      <c r="AJ26" s="7"/>
      <c r="AK26" s="171">
        <v>4.0000000000000002E-4</v>
      </c>
      <c r="AL26" s="7"/>
      <c r="AM26" s="7"/>
      <c r="AN26" s="11"/>
      <c r="AO26" s="11"/>
      <c r="AP26" s="7"/>
      <c r="AQ26" s="7"/>
      <c r="AR26" s="7"/>
      <c r="AS26" s="7"/>
      <c r="AT26" s="7"/>
      <c r="AU26" s="7"/>
      <c r="AV26" s="27">
        <f t="shared" si="0"/>
        <v>-3.5000000000000001E-3</v>
      </c>
      <c r="AW26" s="27">
        <f t="shared" si="1"/>
        <v>3.0714285714285713E-3</v>
      </c>
      <c r="AX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5:106" ht="15.75" thickBot="1" x14ac:dyDescent="0.3">
      <c r="O27" s="28" t="s">
        <v>61</v>
      </c>
      <c r="P27" s="29" t="s">
        <v>62</v>
      </c>
      <c r="Q27" s="30">
        <f>SUM( -Q4, -Q11, -Q17,Q23, -Q24, -Q25, -Q26)</f>
        <v>0</v>
      </c>
      <c r="R27" s="30">
        <f>SUM( -R4, -R11, -R17,R23, -R24, -R25, -R26)</f>
        <v>-3.1199999999999999E-2</v>
      </c>
      <c r="S27" s="30">
        <f>SUM( -S4, -S11, -S17,S23, -S24, -S25, -S26)</f>
        <v>-1.44E-2</v>
      </c>
      <c r="T27" s="30">
        <f>SUM( -T4, -T11, -T17,T23, -T24, -T25, -T26)</f>
        <v>-2.9900000000000003E-2</v>
      </c>
      <c r="U27" s="30">
        <f t="shared" ref="U27:AA27" si="23">SUM( -U4, -U11, -U17,U23, -U24, -U25, -U26)</f>
        <v>0</v>
      </c>
      <c r="V27" s="30">
        <f t="shared" si="23"/>
        <v>0</v>
      </c>
      <c r="W27" s="30">
        <f t="shared" si="23"/>
        <v>2.8800000000000003E-2</v>
      </c>
      <c r="X27" s="30">
        <f t="shared" si="23"/>
        <v>0</v>
      </c>
      <c r="Y27" s="30">
        <f t="shared" si="23"/>
        <v>1.03E-2</v>
      </c>
      <c r="Z27" s="30">
        <f t="shared" si="23"/>
        <v>-6.2200000000000005E-2</v>
      </c>
      <c r="AA27" s="30">
        <f t="shared" si="23"/>
        <v>-1.11E-2</v>
      </c>
      <c r="AB27" s="30">
        <f>SUM( -AB4, -AB11, -AB17,AB23, -AB24, -AB25, -AB26)</f>
        <v>0</v>
      </c>
      <c r="AC27" s="30">
        <f>SUM( -AC4, -AC11, -AC17,AC23, -AC24, -AC25, -AC26)</f>
        <v>0</v>
      </c>
      <c r="AD27" s="30">
        <f>SUM( -AD4, -AD11, -AD17,AD23, -AD24, -AD25, -AD26)</f>
        <v>1.7999999999999999E-2</v>
      </c>
      <c r="AE27" s="30">
        <f>SUM( -AE4, -AE11, -AE17,AE23, -AE24, -AE25, -AE26)</f>
        <v>-3.8899999999999997E-2</v>
      </c>
      <c r="AF27" s="30">
        <f>SUM( -AF4, -AF11, -AF17,AF23, -AF24, -AF25, -AF26)</f>
        <v>-6.2000000000000006E-3</v>
      </c>
      <c r="AG27" s="30">
        <f t="shared" ref="AG27:AH27" si="24">SUM( -AG4, -AG11, -AG17,AG23, -AG24, -AG25, -AG26)</f>
        <v>-3.3200000000000007E-2</v>
      </c>
      <c r="AH27" s="30">
        <f t="shared" si="24"/>
        <v>1.0699999999999999E-2</v>
      </c>
      <c r="AI27" s="30">
        <f>SUM( -AI4, -AI11, -AI17,AI23, -AI24, -AI25, -AI26)</f>
        <v>0</v>
      </c>
      <c r="AJ27" s="30">
        <f>SUM( -AJ4, -AJ11, -AJ17,AJ23, -AJ24, -AJ25, -AJ26)</f>
        <v>0</v>
      </c>
      <c r="AK27" s="30">
        <f>SUM( -AK4, -AK11, -AK17,AK23, -AK24, -AK25, -AK26)</f>
        <v>-1.38E-2</v>
      </c>
      <c r="AL27" s="30">
        <f>SUM( -AL4, -AL11, -AL17,AL23, -AL24, -AL25, -AL26)</f>
        <v>0</v>
      </c>
      <c r="AM27" s="30">
        <f>SUM( -AM4, -AM11, -AM17,AM23, -AM24, -AM25, -AM26)</f>
        <v>0</v>
      </c>
      <c r="AN27" s="30">
        <f t="shared" ref="AN27:AU27" si="25">SUM( -AN4, -AN11, -AN17,AN23, -AN24, -AN25, -AN26)</f>
        <v>0</v>
      </c>
      <c r="AO27" s="30">
        <f t="shared" si="25"/>
        <v>0</v>
      </c>
      <c r="AP27" s="30">
        <f t="shared" si="25"/>
        <v>0</v>
      </c>
      <c r="AQ27" s="30">
        <f t="shared" si="25"/>
        <v>0</v>
      </c>
      <c r="AR27" s="30">
        <f t="shared" si="25"/>
        <v>0</v>
      </c>
      <c r="AS27" s="30">
        <f t="shared" si="25"/>
        <v>0</v>
      </c>
      <c r="AT27" s="30">
        <f t="shared" si="25"/>
        <v>0</v>
      </c>
      <c r="AU27" s="30">
        <f t="shared" si="25"/>
        <v>0</v>
      </c>
      <c r="AV27" s="27">
        <f t="shared" si="0"/>
        <v>-6.2200000000000005E-2</v>
      </c>
      <c r="AW27" s="27">
        <f t="shared" si="1"/>
        <v>-5.5838709677419364E-3</v>
      </c>
      <c r="AX27" s="27">
        <f t="shared" si="2"/>
        <v>2.8800000000000003E-2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6">SUM( -BU4, -BU11, -BU17,BU23, -BU24, -BU25, -BU26)</f>
        <v>0</v>
      </c>
      <c r="BV27" s="30">
        <f t="shared" si="26"/>
        <v>0</v>
      </c>
      <c r="BW27" s="30">
        <f t="shared" si="26"/>
        <v>0</v>
      </c>
      <c r="BX27" s="30">
        <f t="shared" si="26"/>
        <v>0</v>
      </c>
      <c r="BY27" s="30">
        <f t="shared" si="26"/>
        <v>0</v>
      </c>
      <c r="BZ27" s="30">
        <f t="shared" si="26"/>
        <v>0</v>
      </c>
      <c r="CA27" s="30">
        <f t="shared" si="26"/>
        <v>0</v>
      </c>
      <c r="CB27" s="30">
        <f t="shared" si="26"/>
        <v>0</v>
      </c>
      <c r="CC27" s="30">
        <f t="shared" si="26"/>
        <v>0</v>
      </c>
      <c r="CD27" s="30">
        <f t="shared" si="26"/>
        <v>0</v>
      </c>
      <c r="CE27" s="30">
        <f t="shared" si="26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7">SUM( -CK4, -CK11, -CK17,CK23, -CK24, -CK25, -CK26)</f>
        <v>0</v>
      </c>
      <c r="CL27" s="30">
        <f t="shared" si="27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8">SUM( -CR4, -CR11, -CR17,CR23, -CR24, -CR25, -CR26)</f>
        <v>0</v>
      </c>
      <c r="CS27" s="30">
        <f t="shared" si="28"/>
        <v>0</v>
      </c>
      <c r="CT27" s="30">
        <f t="shared" si="28"/>
        <v>0</v>
      </c>
      <c r="CU27" s="30">
        <f t="shared" si="28"/>
        <v>0</v>
      </c>
      <c r="CV27" s="30">
        <f t="shared" si="28"/>
        <v>0</v>
      </c>
      <c r="CW27" s="30">
        <f t="shared" si="28"/>
        <v>0</v>
      </c>
      <c r="CX27" s="30">
        <f t="shared" si="28"/>
        <v>0</v>
      </c>
      <c r="CY27" s="30">
        <f t="shared" si="28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5:106" ht="15.75" thickBot="1" x14ac:dyDescent="0.3">
      <c r="O28" s="5" t="s">
        <v>63</v>
      </c>
      <c r="P28" s="6">
        <v>77.016999999999996</v>
      </c>
      <c r="Q28" s="7"/>
      <c r="R28" s="7">
        <v>-1.21E-2</v>
      </c>
      <c r="S28" s="7">
        <v>-8.3000000000000001E-3</v>
      </c>
      <c r="T28" s="7">
        <v>2.4400000000000002E-2</v>
      </c>
      <c r="U28" s="7"/>
      <c r="V28" s="7"/>
      <c r="W28" s="7">
        <v>7.6E-3</v>
      </c>
      <c r="X28" s="7">
        <v>-2.0000000000000001E-4</v>
      </c>
      <c r="Y28" s="7">
        <v>-1E-3</v>
      </c>
      <c r="Z28" s="7">
        <v>5.1000000000000004E-3</v>
      </c>
      <c r="AA28" s="7">
        <v>5.0000000000000001E-3</v>
      </c>
      <c r="AB28" s="7"/>
      <c r="AC28" s="7"/>
      <c r="AD28" s="7">
        <v>-5.3E-3</v>
      </c>
      <c r="AE28" s="7">
        <v>5.4000000000000003E-3</v>
      </c>
      <c r="AF28" s="7">
        <v>2.0000000000000001E-4</v>
      </c>
      <c r="AG28" s="7">
        <v>5.0000000000000001E-3</v>
      </c>
      <c r="AH28" s="7">
        <v>8.0000000000000004E-4</v>
      </c>
      <c r="AI28" s="7"/>
      <c r="AJ28" s="7"/>
      <c r="AK28" s="171">
        <v>-2.8E-3</v>
      </c>
      <c r="AL28" s="7"/>
      <c r="AM28" s="7"/>
      <c r="AN28" s="16"/>
      <c r="AO28" s="16"/>
      <c r="AP28" s="7"/>
      <c r="AQ28" s="7"/>
      <c r="AR28" s="7"/>
      <c r="AS28" s="7"/>
      <c r="AT28" s="7"/>
      <c r="AU28" s="7"/>
      <c r="AV28" s="32">
        <f t="shared" si="0"/>
        <v>-1.21E-2</v>
      </c>
      <c r="AW28" s="32">
        <f t="shared" si="1"/>
        <v>1.6999999999999999E-3</v>
      </c>
      <c r="AX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5:106" ht="15.75" thickBot="1" x14ac:dyDescent="0.3">
      <c r="O29" s="5" t="s">
        <v>64</v>
      </c>
      <c r="P29" s="6">
        <v>1.0446200000000001</v>
      </c>
      <c r="Q29" s="7"/>
      <c r="R29" s="7">
        <v>4.1999999999999997E-3</v>
      </c>
      <c r="S29" s="7">
        <v>-2.5000000000000001E-3</v>
      </c>
      <c r="T29" s="7">
        <v>9.4999999999999998E-3</v>
      </c>
      <c r="U29" s="7"/>
      <c r="V29" s="7"/>
      <c r="W29" s="7">
        <v>2.8E-3</v>
      </c>
      <c r="X29" s="7">
        <v>3.5999999999999999E-3</v>
      </c>
      <c r="Y29" s="7">
        <v>-5.4999999999999997E-3</v>
      </c>
      <c r="Z29" s="7">
        <v>3.3999999999999998E-3</v>
      </c>
      <c r="AA29" s="7">
        <v>-4.0000000000000001E-3</v>
      </c>
      <c r="AB29" s="7"/>
      <c r="AC29" s="7"/>
      <c r="AD29" s="7">
        <v>4.0000000000000002E-4</v>
      </c>
      <c r="AE29" s="7">
        <v>1.6000000000000001E-3</v>
      </c>
      <c r="AF29" s="7">
        <v>1.6000000000000001E-3</v>
      </c>
      <c r="AG29" s="7">
        <v>6.1000000000000004E-3</v>
      </c>
      <c r="AH29" s="7">
        <v>-2.9999999999999997E-4</v>
      </c>
      <c r="AI29" s="7"/>
      <c r="AJ29" s="7"/>
      <c r="AK29" s="171">
        <v>1.4E-3</v>
      </c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2">
        <f t="shared" si="0"/>
        <v>-5.4999999999999997E-3</v>
      </c>
      <c r="AW29" s="32">
        <f t="shared" si="1"/>
        <v>1.5928571428571428E-3</v>
      </c>
      <c r="AX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5:106" ht="15.75" thickBot="1" x14ac:dyDescent="0.3">
      <c r="O30" s="5" t="s">
        <v>65</v>
      </c>
      <c r="P30" s="6">
        <v>0.96079999999999999</v>
      </c>
      <c r="Q30" s="7"/>
      <c r="R30" s="7">
        <v>-1.2E-2</v>
      </c>
      <c r="S30" s="7">
        <v>-4.3E-3</v>
      </c>
      <c r="T30" s="7">
        <v>8.2000000000000007E-3</v>
      </c>
      <c r="U30" s="7"/>
      <c r="V30" s="7"/>
      <c r="W30" s="7">
        <v>-1.4E-3</v>
      </c>
      <c r="X30" s="7">
        <v>-2.5000000000000001E-3</v>
      </c>
      <c r="Y30" s="7">
        <v>1E-4</v>
      </c>
      <c r="Z30" s="7">
        <v>4.4999999999999997E-3</v>
      </c>
      <c r="AA30" s="7">
        <v>6.4000000000000003E-3</v>
      </c>
      <c r="AB30" s="7"/>
      <c r="AC30" s="7"/>
      <c r="AD30" s="7">
        <v>-1.5E-3</v>
      </c>
      <c r="AE30" s="7">
        <v>-6.9999999999999999E-4</v>
      </c>
      <c r="AF30" s="7">
        <v>-4.7000000000000002E-3</v>
      </c>
      <c r="AG30" s="7">
        <v>5.4999999999999997E-3</v>
      </c>
      <c r="AH30" s="7">
        <v>-4.4000000000000003E-3</v>
      </c>
      <c r="AI30" s="7"/>
      <c r="AJ30" s="7"/>
      <c r="AK30" s="171">
        <v>1E-3</v>
      </c>
      <c r="AL30" s="7"/>
      <c r="AM30" s="7"/>
      <c r="AN30" s="11"/>
      <c r="AO30" s="11"/>
      <c r="AP30" s="7"/>
      <c r="AQ30" s="7"/>
      <c r="AR30" s="7"/>
      <c r="AS30" s="7"/>
      <c r="AT30" s="7"/>
      <c r="AU30" s="7"/>
      <c r="AV30" s="32">
        <f t="shared" si="0"/>
        <v>-1.2E-2</v>
      </c>
      <c r="AW30" s="32">
        <f t="shared" si="1"/>
        <v>-4.1428571428571453E-4</v>
      </c>
      <c r="AX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5:106" ht="15.75" thickBot="1" x14ac:dyDescent="0.3">
      <c r="O31" s="33" t="s">
        <v>66</v>
      </c>
      <c r="P31" s="34"/>
      <c r="Q31" s="35">
        <f>SUM(Q6, -Q13, -Q19,Q24,Q28:Q30)</f>
        <v>0</v>
      </c>
      <c r="R31" s="35">
        <f>SUM(R6, -R13, -R19,R24,R28:R30)</f>
        <v>-2.5999999999999999E-2</v>
      </c>
      <c r="S31" s="35">
        <f>SUM(S6, -S13, -S19,S24,S28:S30)</f>
        <v>-1.32E-2</v>
      </c>
      <c r="T31" s="35">
        <f>SUM(T6, -T13, -T19,T24,T28:T30)</f>
        <v>9.8900000000000002E-2</v>
      </c>
      <c r="U31" s="35">
        <f t="shared" ref="U31:AA31" si="29">SUM(U6, -U13, -U19,U24,U28:U30)</f>
        <v>0</v>
      </c>
      <c r="V31" s="35">
        <f t="shared" si="29"/>
        <v>0</v>
      </c>
      <c r="W31" s="35">
        <f>SUM(W6, -W13, -W19,W24,W28:W30)</f>
        <v>6.6999999999999994E-3</v>
      </c>
      <c r="X31" s="35">
        <f t="shared" si="29"/>
        <v>6.1999999999999989E-3</v>
      </c>
      <c r="Y31" s="35">
        <f t="shared" si="29"/>
        <v>-1.0800000000000001E-2</v>
      </c>
      <c r="Z31" s="35">
        <f t="shared" si="29"/>
        <v>3.8899999999999997E-2</v>
      </c>
      <c r="AA31" s="35">
        <f t="shared" si="29"/>
        <v>1.8499999999999999E-2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-2.1500000000000002E-2</v>
      </c>
      <c r="AE31" s="35">
        <f>SUM(AE6, -AE13, -AE19,AE24,AE28:AE30)</f>
        <v>1.8800000000000001E-2</v>
      </c>
      <c r="AF31" s="35">
        <f>SUM(AF6, -AF13, -AF19,AF24,AF28:AF30)</f>
        <v>-1.7399999999999999E-2</v>
      </c>
      <c r="AG31" s="35">
        <f t="shared" ref="AG31:AH31" si="30">SUM(AG6, -AG13, -AG19,AG24,AG28:AG30)</f>
        <v>2.6500000000000003E-2</v>
      </c>
      <c r="AH31" s="35">
        <f t="shared" si="30"/>
        <v>-7.0999999999999995E-3</v>
      </c>
      <c r="AI31" s="35">
        <f>SUM(AI6, -AI13, -AI19,AI24,AI28:AI30)</f>
        <v>0</v>
      </c>
      <c r="AJ31" s="35">
        <f>SUM(AJ6, -AJ13, -AJ19,AJ24,AJ28:AJ30)</f>
        <v>0</v>
      </c>
      <c r="AK31" s="35">
        <f>SUM(AK6, -AK13, -AK19,AK24,AK28:AK30)</f>
        <v>-5.0000000000000001E-3</v>
      </c>
      <c r="AL31" s="35">
        <f>SUM(AL6, -AL13, -AL19,AL24,AL28:AL30)</f>
        <v>0</v>
      </c>
      <c r="AM31" s="35">
        <f>SUM(AM6, -AM13, -AM19,AM24,AM28:AM30)</f>
        <v>0</v>
      </c>
      <c r="AN31" s="35">
        <f t="shared" ref="AN31:AO31" si="31">SUM(AN6, -AN13, -AN19,AN24,AN28:AN30)</f>
        <v>0</v>
      </c>
      <c r="AO31" s="35">
        <f t="shared" si="31"/>
        <v>0</v>
      </c>
      <c r="AP31" s="35">
        <f>SUM(AP6, -AP13, -AP19,AP24,AP28:AP30)</f>
        <v>0</v>
      </c>
      <c r="AQ31" s="35">
        <f>SUM(AQ6, -AQ13, -AQ19,AQ24,AQ28:AQ30)</f>
        <v>0</v>
      </c>
      <c r="AR31" s="35">
        <f>SUM(AR6, -AR13, -AR19,AR24,AR28:AR30)</f>
        <v>0</v>
      </c>
      <c r="AS31" s="35">
        <f>SUM(AS6, -AS13, -AS19,AS24,AS28,AS29,AS30)</f>
        <v>0</v>
      </c>
      <c r="AT31" s="35">
        <f>SUM(AT6, -AT13, -AT19,AT24,AT28:AT30)</f>
        <v>0</v>
      </c>
      <c r="AU31" s="35">
        <f>SUM(AU6, -AU13, -AU19,AU24,AU28,AU29,AU30)</f>
        <v>0</v>
      </c>
      <c r="AV31" s="32">
        <f t="shared" si="0"/>
        <v>-2.5999999999999999E-2</v>
      </c>
      <c r="AW31" s="32">
        <f t="shared" si="1"/>
        <v>3.6612903225806447E-3</v>
      </c>
      <c r="AX31" s="32">
        <f t="shared" si="2"/>
        <v>9.8900000000000002E-2</v>
      </c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2">SUM(BY6, -BY13, -BY19,BY24,BY28:BY30)</f>
        <v>0</v>
      </c>
      <c r="BZ31" s="35">
        <f t="shared" si="32"/>
        <v>0</v>
      </c>
      <c r="CA31" s="35">
        <f t="shared" si="32"/>
        <v>0</v>
      </c>
      <c r="CB31" s="35">
        <f t="shared" si="32"/>
        <v>0</v>
      </c>
      <c r="CC31" s="35">
        <f t="shared" si="32"/>
        <v>0</v>
      </c>
      <c r="CD31" s="35">
        <f t="shared" si="32"/>
        <v>0</v>
      </c>
      <c r="CE31" s="35">
        <f t="shared" si="32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3">SUM(CK6, -CK13, -CK19,CK24,CK28:CK30)</f>
        <v>0</v>
      </c>
      <c r="CL31" s="35">
        <f t="shared" si="33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4">SUM(CR6, -CR13, -CR19,CR24,CR28:CR30)</f>
        <v>0</v>
      </c>
      <c r="CS31" s="35">
        <f t="shared" si="34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5:106" ht="15.75" thickBot="1" x14ac:dyDescent="0.3">
      <c r="O32" s="5" t="s">
        <v>67</v>
      </c>
      <c r="P32" s="6">
        <v>73.501000000000005</v>
      </c>
      <c r="Q32" s="7"/>
      <c r="R32" s="7">
        <v>-1.3599999999999999E-2</v>
      </c>
      <c r="S32" s="7">
        <v>-5.4000000000000003E-3</v>
      </c>
      <c r="T32" s="7">
        <v>1.4800000000000001E-2</v>
      </c>
      <c r="U32" s="7"/>
      <c r="V32" s="7"/>
      <c r="W32" s="7">
        <v>6.6E-3</v>
      </c>
      <c r="X32" s="7">
        <v>-3.3999999999999998E-3</v>
      </c>
      <c r="Y32" s="7">
        <v>4.5999999999999999E-3</v>
      </c>
      <c r="Z32" s="7">
        <v>2.0999999999999999E-3</v>
      </c>
      <c r="AA32" s="7">
        <v>9.1999999999999998E-3</v>
      </c>
      <c r="AB32" s="7"/>
      <c r="AC32" s="7"/>
      <c r="AD32" s="7">
        <v>-4.4999999999999997E-3</v>
      </c>
      <c r="AE32" s="7">
        <v>3.8E-3</v>
      </c>
      <c r="AF32" s="7">
        <v>-1.6000000000000001E-3</v>
      </c>
      <c r="AG32" s="7">
        <v>-5.0000000000000001E-4</v>
      </c>
      <c r="AH32" s="7">
        <v>1.6999999999999999E-3</v>
      </c>
      <c r="AI32" s="7"/>
      <c r="AJ32" s="7"/>
      <c r="AK32" s="171">
        <v>-3.5000000000000001E-3</v>
      </c>
      <c r="AL32" s="7"/>
      <c r="AM32" s="7"/>
      <c r="AN32" s="16"/>
      <c r="AO32" s="16"/>
      <c r="AP32" s="7"/>
      <c r="AQ32" s="7"/>
      <c r="AR32" s="7"/>
      <c r="AS32" s="7"/>
      <c r="AT32" s="7"/>
      <c r="AU32" s="7"/>
      <c r="AV32" s="36">
        <f t="shared" si="0"/>
        <v>-1.3599999999999999E-2</v>
      </c>
      <c r="AW32" s="36">
        <f t="shared" si="1"/>
        <v>7.3571428571428561E-4</v>
      </c>
      <c r="AX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O33" s="5" t="s">
        <v>68</v>
      </c>
      <c r="P33" s="6">
        <v>0.91610000000000003</v>
      </c>
      <c r="Q33" s="7"/>
      <c r="R33" s="7">
        <v>-1.2500000000000001E-2</v>
      </c>
      <c r="S33" s="7">
        <v>-1.4E-3</v>
      </c>
      <c r="T33" s="7">
        <v>-1.4E-3</v>
      </c>
      <c r="U33" s="7"/>
      <c r="V33" s="7"/>
      <c r="W33" s="7">
        <v>-2.8999999999999998E-3</v>
      </c>
      <c r="X33" s="7">
        <v>-6.0000000000000001E-3</v>
      </c>
      <c r="Y33" s="7">
        <v>5.8999999999999999E-3</v>
      </c>
      <c r="Z33" s="7">
        <v>1.1000000000000001E-3</v>
      </c>
      <c r="AA33" s="7">
        <v>1.06E-2</v>
      </c>
      <c r="AB33" s="7"/>
      <c r="AC33" s="7"/>
      <c r="AD33" s="7">
        <v>-1E-3</v>
      </c>
      <c r="AE33" s="7">
        <v>-2.3E-3</v>
      </c>
      <c r="AF33" s="7">
        <v>-6.1000000000000004E-3</v>
      </c>
      <c r="AG33" s="7">
        <v>-2.9999999999999997E-4</v>
      </c>
      <c r="AH33" s="7">
        <v>-3.8999999999999998E-3</v>
      </c>
      <c r="AI33" s="7"/>
      <c r="AJ33" s="7"/>
      <c r="AK33" s="171">
        <v>1E-4</v>
      </c>
      <c r="AL33" s="7"/>
      <c r="AM33" s="7"/>
      <c r="AN33" s="11"/>
      <c r="AO33" s="11"/>
      <c r="AP33" s="7"/>
      <c r="AQ33" s="7"/>
      <c r="AR33" s="7"/>
      <c r="AS33" s="7"/>
      <c r="AT33" s="7"/>
      <c r="AU33" s="7"/>
      <c r="AV33" s="36">
        <f t="shared" si="0"/>
        <v>-1.2500000000000001E-2</v>
      </c>
      <c r="AW33" s="36">
        <f t="shared" si="1"/>
        <v>-1.435714285714286E-3</v>
      </c>
      <c r="AX33" s="36">
        <f t="shared" si="2"/>
        <v>1.06E-2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O34" s="37" t="s">
        <v>69</v>
      </c>
      <c r="P34" s="38"/>
      <c r="Q34" s="39">
        <f>SUM(Q7, -Q14, -Q20,Q25, -Q29,Q32:Q33)</f>
        <v>0</v>
      </c>
      <c r="R34" s="39">
        <f>SUM(R7, -R14, -R20,R25, -R29,R32:R33)</f>
        <v>-3.7599999999999995E-2</v>
      </c>
      <c r="S34" s="39">
        <f>SUM(S7, -S14, -S20,S25, -S29,S32:S33)</f>
        <v>9.1000000000000004E-3</v>
      </c>
      <c r="T34" s="39">
        <f>SUM(T7, -T14, -T20,T25, -T29,T32:T33)</f>
        <v>2.2500000000000006E-2</v>
      </c>
      <c r="U34" s="39">
        <f t="shared" ref="U34:AA34" si="35">SUM(U7, -U14, -U20,U25, -U29,U32:U33)</f>
        <v>0</v>
      </c>
      <c r="V34" s="39">
        <f t="shared" si="35"/>
        <v>0</v>
      </c>
      <c r="W34" s="39">
        <f>SUM(W7, -W14, -W20,W25, -W29,W32:W33)</f>
        <v>-6.4999999999999988E-3</v>
      </c>
      <c r="X34" s="39">
        <f t="shared" si="35"/>
        <v>-2.1100000000000001E-2</v>
      </c>
      <c r="Y34" s="39">
        <f t="shared" si="35"/>
        <v>3.4500000000000003E-2</v>
      </c>
      <c r="Z34" s="39">
        <f>SUM(Z7, -Z14, -Z20,Z25, -Z29,Z32:Z33)</f>
        <v>1.24E-2</v>
      </c>
      <c r="AA34" s="39">
        <f t="shared" si="35"/>
        <v>5.1799999999999999E-2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-1.9099999999999999E-2</v>
      </c>
      <c r="AE34" s="39">
        <f>SUM(AE7, -AE14, -AE20,AE25, -AE29,AE32:AE33)</f>
        <v>6.7000000000000011E-3</v>
      </c>
      <c r="AF34" s="39">
        <f>SUM(AF7, -AF14, -AF20,AF25, -AF29,AF32:AF33)</f>
        <v>-2.9300000000000003E-2</v>
      </c>
      <c r="AG34" s="39">
        <f t="shared" ref="AG34:AH34" si="36">SUM(AG7, -AG14, -AG20,AG25, -AG29,AG32:AG33)</f>
        <v>-2.0300000000000002E-2</v>
      </c>
      <c r="AH34" s="39">
        <f t="shared" si="36"/>
        <v>-2.8E-3</v>
      </c>
      <c r="AI34" s="39">
        <f>SUM(AI7, -AI14, -AI20,AI25, -AI29,AI32:AI33)</f>
        <v>0</v>
      </c>
      <c r="AJ34" s="39">
        <f>SUM(AJ7, -AJ14, -AJ20,AJ25, -AJ29,AJ32:AJ33)</f>
        <v>0</v>
      </c>
      <c r="AK34" s="39">
        <f>SUM(AK7, -AK14, -AK20,AK25, -AK29,AK32:AK33)</f>
        <v>-1.34E-2</v>
      </c>
      <c r="AL34" s="39">
        <f>SUM(AL7, -AL14, -AL20,AL25, -AL29,AL32:AL33)</f>
        <v>0</v>
      </c>
      <c r="AM34" s="39">
        <f>SUM(AM7, -AM14, -AM20,AM25, -AM29,AM32:AM33)</f>
        <v>0</v>
      </c>
      <c r="AN34" s="39">
        <f t="shared" ref="AN34:AO34" si="37">SUM(AN7, -AN14, -AN20,AN25, -AN29,AN32:AN33)</f>
        <v>0</v>
      </c>
      <c r="AO34" s="39">
        <f t="shared" si="37"/>
        <v>0</v>
      </c>
      <c r="AP34" s="39">
        <f>SUM(AP7, -AP14, -AP20,AP25, -AP29,AP32:AP33)</f>
        <v>0</v>
      </c>
      <c r="AQ34" s="39">
        <f>SUM(AQ7, -AQ14, -AQ20,AQ25, -AQ29,AQ32:AQ33)</f>
        <v>0</v>
      </c>
      <c r="AR34" s="39">
        <f>SUM(AR7, -AR14, -AR20,AR25, -AR29,AR32:AR33)</f>
        <v>0</v>
      </c>
      <c r="AS34" s="39">
        <f>SUM(AS7, -AS14, -AS20,AS25, -AS29,AS32,AS33)</f>
        <v>0</v>
      </c>
      <c r="AT34" s="39">
        <f>SUM(AT7, -AT14, -AT20,AT25, -AT29,AT32:AT33)</f>
        <v>0</v>
      </c>
      <c r="AU34" s="39">
        <f>SUM(AU7, -AU14, -AU20,AU25, -AU29,AU32,AU33)</f>
        <v>0</v>
      </c>
      <c r="AV34" s="36">
        <f t="shared" si="0"/>
        <v>-3.7599999999999995E-2</v>
      </c>
      <c r="AW34" s="36">
        <f t="shared" si="1"/>
        <v>-4.2258064516129015E-4</v>
      </c>
      <c r="AX34" s="36">
        <f t="shared" si="2"/>
        <v>5.1799999999999999E-2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8">SUM(BY7, -BY14, -BY20,BY25, -BY29,BY32:BY33)</f>
        <v>0</v>
      </c>
      <c r="BZ34" s="39">
        <f t="shared" si="38"/>
        <v>0</v>
      </c>
      <c r="CA34" s="39">
        <f t="shared" si="38"/>
        <v>0</v>
      </c>
      <c r="CB34" s="39">
        <f t="shared" si="38"/>
        <v>0</v>
      </c>
      <c r="CC34" s="39">
        <f t="shared" si="38"/>
        <v>0</v>
      </c>
      <c r="CD34" s="39">
        <f>SUM(CD7, -CD14, -CD20,CD25, -CD29,CD32:CD33)</f>
        <v>0</v>
      </c>
      <c r="CE34" s="39">
        <f t="shared" ref="CE34" si="39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0">SUM(CK7, -CK14, -CK20,CK25, -CK29,CK32:CK33)</f>
        <v>0</v>
      </c>
      <c r="CL34" s="39">
        <f t="shared" si="40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1">SUM(CR7, -CR14, -CR20,CR25, -CR29,CR32:CR33)</f>
        <v>0</v>
      </c>
      <c r="CS34" s="39">
        <f t="shared" si="41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O35" s="5" t="s">
        <v>70</v>
      </c>
      <c r="P35" s="6">
        <v>80.188999999999993</v>
      </c>
      <c r="Q35" s="7"/>
      <c r="R35" s="7">
        <v>-5.0000000000000001E-4</v>
      </c>
      <c r="S35" s="7">
        <v>-3.7000000000000002E-3</v>
      </c>
      <c r="T35" s="7">
        <v>1.61E-2</v>
      </c>
      <c r="U35" s="7"/>
      <c r="V35" s="7"/>
      <c r="W35" s="7">
        <v>8.2000000000000007E-3</v>
      </c>
      <c r="X35" s="7">
        <v>2.3E-3</v>
      </c>
      <c r="Y35" s="7">
        <v>-8.9999999999999998E-4</v>
      </c>
      <c r="Z35" s="7">
        <v>8.9999999999999998E-4</v>
      </c>
      <c r="AA35" s="7">
        <v>-1E-3</v>
      </c>
      <c r="AB35" s="7"/>
      <c r="AC35" s="7"/>
      <c r="AD35" s="7">
        <v>-3.3E-3</v>
      </c>
      <c r="AE35" s="7">
        <v>6.1999999999999998E-3</v>
      </c>
      <c r="AF35" s="7">
        <v>4.7999999999999996E-3</v>
      </c>
      <c r="AG35" s="7">
        <v>-2.0000000000000001E-4</v>
      </c>
      <c r="AH35" s="7">
        <v>5.4000000000000003E-3</v>
      </c>
      <c r="AI35" s="7"/>
      <c r="AJ35" s="7"/>
      <c r="AK35" s="171">
        <v>-3.7000000000000002E-3</v>
      </c>
      <c r="AL35" s="7"/>
      <c r="AM35" s="7"/>
      <c r="AN35" s="41"/>
      <c r="AO35" s="41"/>
      <c r="AP35" s="7"/>
      <c r="AQ35" s="7"/>
      <c r="AR35" s="7"/>
      <c r="AS35" s="7"/>
      <c r="AT35" s="7"/>
      <c r="AU35" s="7"/>
      <c r="AV35" s="42">
        <f t="shared" si="0"/>
        <v>-3.7000000000000002E-3</v>
      </c>
      <c r="AW35" s="42">
        <f t="shared" si="1"/>
        <v>2.1857142857142852E-3</v>
      </c>
      <c r="AX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O36" s="43" t="s">
        <v>71</v>
      </c>
      <c r="P36" s="44"/>
      <c r="Q36" s="45">
        <f>SUM( -Q8, -Q15, -Q21,Q26, -Q30, -Q33,Q35)</f>
        <v>0</v>
      </c>
      <c r="R36" s="45">
        <f>SUM( -R8, -R15, -R21,R26, -R30, -R33,R35)</f>
        <v>6.83E-2</v>
      </c>
      <c r="S36" s="45">
        <f>SUM( -S8, -S15, -S21,S26, -S30, -S33,S35)</f>
        <v>2.1499999999999998E-2</v>
      </c>
      <c r="T36" s="45">
        <f>SUM( -T8, -T15, -T21,T26, -T30, -T33,T35)</f>
        <v>3.3000000000000002E-2</v>
      </c>
      <c r="U36" s="45">
        <f t="shared" ref="U36:AA36" si="42">SUM( -U8, -U15, -U21,U26, -U30, -U33,U35)</f>
        <v>0</v>
      </c>
      <c r="V36" s="45">
        <f t="shared" si="42"/>
        <v>0</v>
      </c>
      <c r="W36" s="45">
        <f>SUM( -W8, -W15, -W21,W26, -W30, -W33,W35)</f>
        <v>1.6100000000000003E-2</v>
      </c>
      <c r="X36" s="45">
        <f>SUM( -X8, -X15, -X21,X26, -X30, -X33,X35)</f>
        <v>2.63E-2</v>
      </c>
      <c r="Y36" s="45">
        <f>SUM( -Y8, -Y15, -Y21,Y26, -Y30, -Y33,Y35)</f>
        <v>-1.0999999999999999E-2</v>
      </c>
      <c r="Z36" s="45">
        <f t="shared" si="42"/>
        <v>3.6999999999999993E-3</v>
      </c>
      <c r="AA36" s="45">
        <f>SUM( -AA8, -AA15, -AA21,AA26, -AA30, -AA33,AA35)</f>
        <v>-3.2800000000000003E-2</v>
      </c>
      <c r="AB36" s="45">
        <f>SUM( -AB8, -AB15, -AB21,AB26, -AB30, -AB33,AB35)</f>
        <v>0</v>
      </c>
      <c r="AC36" s="45">
        <f>SUM( -AC8, -AC15, -AC21,AC26, -AC30, -AC33,AC35)</f>
        <v>0</v>
      </c>
      <c r="AD36" s="45">
        <f>SUM( -AD8, -AD15, -AD21,AD26, -AD30, -AD33,AD35)</f>
        <v>-9.4999999999999998E-3</v>
      </c>
      <c r="AE36" s="45">
        <f>SUM( -AE8, -AE15, -AE21,AE26, -AE30, -AE33,AE35)</f>
        <v>2.5500000000000002E-2</v>
      </c>
      <c r="AF36" s="45">
        <f>SUM( -AF8, -AF15, -AF21,AF26, -AF30, -AF33,AF35)</f>
        <v>2.06E-2</v>
      </c>
      <c r="AG36" s="45">
        <f t="shared" ref="AG36:AH36" si="43">SUM( -AG8, -AG15, -AG21,AG26, -AG30, -AG33,AG35)</f>
        <v>-1.6399999999999998E-2</v>
      </c>
      <c r="AH36" s="45">
        <f t="shared" si="43"/>
        <v>2.8700000000000003E-2</v>
      </c>
      <c r="AI36" s="45">
        <f>SUM( -AI8, -AI15, -AI21,AI26, -AI30, -AI33,AI35)</f>
        <v>0</v>
      </c>
      <c r="AJ36" s="45">
        <f>SUM( -AJ8, -AJ15, -AJ21,AJ26, -AJ30, -AJ33,AJ35)</f>
        <v>0</v>
      </c>
      <c r="AK36" s="45">
        <f>SUM( -AK8, -AK15, -AK21,AK26, -AK30, -AK33,AK35)</f>
        <v>-1.2599999999999998E-2</v>
      </c>
      <c r="AL36" s="45">
        <f>SUM( -AL8, -AL15, -AL21,AL26, -AL30, -AL33,AL35)</f>
        <v>0</v>
      </c>
      <c r="AM36" s="45">
        <f>SUM( -AM8, -AM15, -AM21,AM26, -AM30, -AM33,AM35)</f>
        <v>0</v>
      </c>
      <c r="AN36" s="45">
        <f t="shared" ref="AN36:AU36" si="44">SUM( -AN8, -AN15, -AN21,AN26, -AN30, -AN33,AN35)</f>
        <v>0</v>
      </c>
      <c r="AO36" s="45">
        <f t="shared" si="44"/>
        <v>0</v>
      </c>
      <c r="AP36" s="45">
        <f t="shared" si="44"/>
        <v>0</v>
      </c>
      <c r="AQ36" s="45">
        <f t="shared" si="44"/>
        <v>0</v>
      </c>
      <c r="AR36" s="45">
        <f t="shared" si="44"/>
        <v>0</v>
      </c>
      <c r="AS36" s="45">
        <f t="shared" si="44"/>
        <v>0</v>
      </c>
      <c r="AT36" s="45">
        <f t="shared" si="44"/>
        <v>0</v>
      </c>
      <c r="AU36" s="45">
        <f t="shared" si="44"/>
        <v>0</v>
      </c>
      <c r="AV36" s="42">
        <f t="shared" si="0"/>
        <v>-3.2800000000000003E-2</v>
      </c>
      <c r="AW36" s="42">
        <f t="shared" si="1"/>
        <v>5.2064516129032264E-3</v>
      </c>
      <c r="AX36" s="42">
        <f t="shared" si="2"/>
        <v>6.83E-2</v>
      </c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5">SUM( -BU8, -BU15, -BU21,BU26, -BU30, -BU33,BU35)</f>
        <v>0</v>
      </c>
      <c r="BV36" s="45">
        <f t="shared" si="45"/>
        <v>0</v>
      </c>
      <c r="BW36" s="45">
        <f t="shared" si="45"/>
        <v>0</v>
      </c>
      <c r="BX36" s="45">
        <f t="shared" si="45"/>
        <v>0</v>
      </c>
      <c r="BY36" s="45">
        <f t="shared" si="45"/>
        <v>0</v>
      </c>
      <c r="BZ36" s="45">
        <f t="shared" si="45"/>
        <v>0</v>
      </c>
      <c r="CA36" s="45">
        <f t="shared" si="45"/>
        <v>0</v>
      </c>
      <c r="CB36" s="45">
        <f t="shared" si="45"/>
        <v>0</v>
      </c>
      <c r="CC36" s="45">
        <f t="shared" si="45"/>
        <v>0</v>
      </c>
      <c r="CD36" s="45">
        <f t="shared" si="45"/>
        <v>0</v>
      </c>
      <c r="CE36" s="45">
        <f t="shared" si="45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6">SUM( -CK8, -CK15, -CK21,CK26, -CK30, -CK33,CK35)</f>
        <v>0</v>
      </c>
      <c r="CL36" s="45">
        <f t="shared" si="46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7">SUM( -CR8, -CR15, -CR21,CR26, -CR30, -CR33,CR35)</f>
        <v>0</v>
      </c>
      <c r="CS36" s="45">
        <f t="shared" si="47"/>
        <v>0</v>
      </c>
      <c r="CT36" s="45">
        <f t="shared" si="47"/>
        <v>0</v>
      </c>
      <c r="CU36" s="45">
        <f t="shared" si="47"/>
        <v>0</v>
      </c>
      <c r="CV36" s="45">
        <f t="shared" si="47"/>
        <v>0</v>
      </c>
      <c r="CW36" s="45">
        <f t="shared" si="47"/>
        <v>0</v>
      </c>
      <c r="CX36" s="45">
        <f t="shared" si="47"/>
        <v>0</v>
      </c>
      <c r="CY36" s="45">
        <f t="shared" si="47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O37" s="46" t="s">
        <v>72</v>
      </c>
      <c r="P37" s="47"/>
      <c r="Q37" s="48">
        <f>SUM( -Q5, -Q12, -Q18, -Q23, -Q28, -Q32, -Q35)</f>
        <v>0</v>
      </c>
      <c r="R37" s="48">
        <f>SUM( -R5, -R12, -R18, -R23, -R28, -R32, -R35)</f>
        <v>8.1900000000000001E-2</v>
      </c>
      <c r="S37" s="48">
        <f>SUM( -S5, -S12, -S18, -S23, -S28, -S32, -S35)</f>
        <v>5.2500000000000005E-2</v>
      </c>
      <c r="T37" s="48">
        <f>SUM( -T5, -T12, -T18, -T23, -T28, -T32, -T35)</f>
        <v>-9.6300000000000024E-2</v>
      </c>
      <c r="U37" s="48">
        <f t="shared" ref="U37:V37" si="48">SUM( -U5, -U12, -U18, -U23, -U28, -U32, -U35)</f>
        <v>0</v>
      </c>
      <c r="V37" s="48">
        <f t="shared" si="48"/>
        <v>0</v>
      </c>
      <c r="W37" s="48">
        <f>SUM( -W5, -W12, -W18, -W23, -W28, -W32, -W35)</f>
        <v>-5.2700000000000004E-2</v>
      </c>
      <c r="X37" s="48">
        <f>SUM( -X5, -X12, -X18, -X23, -X28, -X32, -X35)</f>
        <v>6.8999999999999999E-3</v>
      </c>
      <c r="Y37" s="48">
        <f>SUM( -Y5, -Y12, -Y18, -Y23, -Y28, -Y32, -Y35)</f>
        <v>-2.5000000000000005E-3</v>
      </c>
      <c r="Z37" s="48">
        <f>SUM( -Z5, -Z12, -Z18, -Z23, -Z28, -Z32, -Z35)</f>
        <v>-2.3000000000000008E-3</v>
      </c>
      <c r="AA37" s="48">
        <f>SUM( -AA5, -AA12, -AA18, -AA23, -AA28, -AA32, -AA35)</f>
        <v>-2.3E-2</v>
      </c>
      <c r="AB37" s="48">
        <f>SUM( -AB5, -AB12, -AB18, -AB23, -AB28, -AB32, -AB35)</f>
        <v>0</v>
      </c>
      <c r="AC37" s="48">
        <f>SUM( -AC5, -AC12, -AC18, -AC23, -AC28, -AC32, -AC35)</f>
        <v>0</v>
      </c>
      <c r="AD37" s="48">
        <f>SUM( -AD5, -AD12, -AD18, -AD23, -AD28, -AD32, -AD35)</f>
        <v>1.9E-2</v>
      </c>
      <c r="AE37" s="48">
        <f>SUM( -AE5, -AE12, -AE18, -AE23, -AE28, -AE32, -AE35)</f>
        <v>-2.3300000000000001E-2</v>
      </c>
      <c r="AF37" s="48">
        <f>SUM( -AF5, -AF12, -AF18, -AF23, -AF28, -AF32, -AF35)</f>
        <v>-1.7599999999999998E-2</v>
      </c>
      <c r="AG37" s="48">
        <f t="shared" ref="AG37:AH37" si="49">SUM( -AG5, -AG12, -AG18, -AG23, -AG28, -AG32, -AG35)</f>
        <v>-1.4400000000000001E-2</v>
      </c>
      <c r="AH37" s="48">
        <f>SUM( -AH5, -AH12, -AH18, -AH23, -AH28, -AH32, -AH35)</f>
        <v>-1.4200000000000001E-2</v>
      </c>
      <c r="AI37" s="48">
        <f>SUM( -AI5, -AI12, -AI18, -AI23, -AI28, -AI32, -AI35)</f>
        <v>0</v>
      </c>
      <c r="AJ37" s="48">
        <f>SUM( -AJ5, -AJ12, -AJ18, -AJ23, -AJ28, -AJ32, -AJ35)</f>
        <v>0</v>
      </c>
      <c r="AK37" s="48">
        <f>SUM( -AK5, -AK12, -AK18, -AK23, -AK28, -AK32, -AK35)</f>
        <v>1.6199999999999999E-2</v>
      </c>
      <c r="AL37" s="48">
        <f>SUM( -AL5, -AL12, -AL18, -AL23, -AL28, -AL32, -AL35)</f>
        <v>0</v>
      </c>
      <c r="AM37" s="48">
        <f>SUM( -AM5, -AM12, -AM18, -AM23, -AM28, -AM32, -AM35)</f>
        <v>0</v>
      </c>
      <c r="AN37" s="48">
        <f t="shared" ref="AN37:AU37" si="50">SUM( -AN5, -AN12, -AN18, -AN23, -AN28, -AN32, -AN35)</f>
        <v>0</v>
      </c>
      <c r="AO37" s="48">
        <f t="shared" si="50"/>
        <v>0</v>
      </c>
      <c r="AP37" s="48">
        <f t="shared" si="50"/>
        <v>0</v>
      </c>
      <c r="AQ37" s="48">
        <f t="shared" si="50"/>
        <v>0</v>
      </c>
      <c r="AR37" s="48">
        <f t="shared" si="50"/>
        <v>0</v>
      </c>
      <c r="AS37" s="48">
        <f t="shared" si="50"/>
        <v>0</v>
      </c>
      <c r="AT37" s="48">
        <f t="shared" si="50"/>
        <v>0</v>
      </c>
      <c r="AU37" s="48">
        <f t="shared" si="50"/>
        <v>0</v>
      </c>
      <c r="AV37" s="49">
        <f t="shared" si="0"/>
        <v>-9.6300000000000024E-2</v>
      </c>
      <c r="AW37" s="49">
        <f t="shared" si="1"/>
        <v>-2.2516129032258076E-3</v>
      </c>
      <c r="AX37" s="49">
        <f t="shared" si="2"/>
        <v>8.1900000000000001E-2</v>
      </c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1">SUM( -BV5, -BV12, -BV18, -BV23, -BV28, -BV32, -BV35)</f>
        <v>0</v>
      </c>
      <c r="BW37" s="48">
        <f t="shared" si="51"/>
        <v>0</v>
      </c>
      <c r="BX37" s="48">
        <f t="shared" si="51"/>
        <v>0</v>
      </c>
      <c r="BY37" s="48">
        <f t="shared" si="51"/>
        <v>0</v>
      </c>
      <c r="BZ37" s="48">
        <f t="shared" si="51"/>
        <v>0</v>
      </c>
      <c r="CA37" s="48">
        <f t="shared" si="51"/>
        <v>0</v>
      </c>
      <c r="CB37" s="48">
        <f t="shared" si="51"/>
        <v>0</v>
      </c>
      <c r="CC37" s="48">
        <f t="shared" si="51"/>
        <v>0</v>
      </c>
      <c r="CD37" s="48">
        <f>SUM( -CD5, -CD12, -CD18, -CD23, -CD28, -CD32, -CD35)</f>
        <v>0</v>
      </c>
      <c r="CE37" s="48">
        <f t="shared" ref="CE37" si="52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3">SUM( -CK5, -CK12, -CK18, -CK23, -CK28, -CK32, -CK35)</f>
        <v>0</v>
      </c>
      <c r="CL37" s="48">
        <f t="shared" si="53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4">SUM( -CR5, -CR12, -CR18, -CR23, -CR28, -CR32, -CR35)</f>
        <v>0</v>
      </c>
      <c r="CS37" s="48">
        <f t="shared" si="54"/>
        <v>0</v>
      </c>
      <c r="CT37" s="48">
        <f t="shared" si="54"/>
        <v>0</v>
      </c>
      <c r="CU37" s="48">
        <f t="shared" si="54"/>
        <v>0</v>
      </c>
      <c r="CV37" s="48">
        <f t="shared" si="54"/>
        <v>0</v>
      </c>
      <c r="CW37" s="48">
        <f t="shared" si="54"/>
        <v>0</v>
      </c>
      <c r="CX37" s="48">
        <f t="shared" si="54"/>
        <v>0</v>
      </c>
      <c r="CY37" s="48">
        <f t="shared" si="54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O38" s="50" t="s">
        <v>0</v>
      </c>
      <c r="P38" s="50"/>
      <c r="Q38" s="50" t="s">
        <v>1</v>
      </c>
      <c r="R38" s="50" t="s">
        <v>2</v>
      </c>
      <c r="S38" s="50" t="s">
        <v>3</v>
      </c>
      <c r="T38" s="50" t="s">
        <v>4</v>
      </c>
      <c r="U38" s="51"/>
      <c r="V38" s="51"/>
      <c r="W38" s="50" t="s">
        <v>7</v>
      </c>
      <c r="X38" s="50" t="s">
        <v>8</v>
      </c>
      <c r="Y38" s="50" t="s">
        <v>9</v>
      </c>
      <c r="Z38" s="50" t="s">
        <v>10</v>
      </c>
      <c r="AA38" s="50" t="s">
        <v>11</v>
      </c>
      <c r="AB38" s="51"/>
      <c r="AC38" s="51"/>
      <c r="AD38" s="50" t="s">
        <v>14</v>
      </c>
      <c r="AE38" s="50" t="s">
        <v>15</v>
      </c>
      <c r="AF38" s="50" t="s">
        <v>16</v>
      </c>
      <c r="AG38" s="50" t="s">
        <v>17</v>
      </c>
      <c r="AH38" s="50" t="s">
        <v>18</v>
      </c>
      <c r="AI38" s="51"/>
      <c r="AJ38" s="51"/>
      <c r="AK38" s="50" t="s">
        <v>21</v>
      </c>
      <c r="AL38" s="50" t="s">
        <v>22</v>
      </c>
      <c r="AM38" s="50" t="s">
        <v>23</v>
      </c>
      <c r="AN38" s="50" t="s">
        <v>24</v>
      </c>
      <c r="AO38" s="50" t="s">
        <v>25</v>
      </c>
      <c r="AP38" s="51"/>
      <c r="AQ38" s="51"/>
      <c r="AR38" s="50" t="s">
        <v>28</v>
      </c>
      <c r="AS38" s="50" t="s">
        <v>29</v>
      </c>
      <c r="AT38" s="50" t="s">
        <v>30</v>
      </c>
      <c r="AU38" s="50" t="s">
        <v>31</v>
      </c>
      <c r="AV38" s="51"/>
      <c r="AW38" s="51"/>
      <c r="AX38" s="52" t="s">
        <v>0</v>
      </c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P39" t="s">
        <v>62</v>
      </c>
      <c r="Q39" s="7"/>
      <c r="R39" s="49">
        <v>8.1900000000000001E-2</v>
      </c>
      <c r="S39" s="49">
        <v>0.13439999999999999</v>
      </c>
      <c r="T39" s="42">
        <v>0.12280000000000001</v>
      </c>
      <c r="U39" s="16" t="s">
        <v>62</v>
      </c>
      <c r="V39" s="16"/>
      <c r="W39" s="42">
        <v>0.1389</v>
      </c>
      <c r="X39" s="42">
        <v>0.16520000000000001</v>
      </c>
      <c r="Y39" s="42">
        <v>0.1542</v>
      </c>
      <c r="Z39" s="42">
        <v>0.15790000000000001</v>
      </c>
      <c r="AA39" s="42">
        <v>0.12509999999999999</v>
      </c>
      <c r="AB39" s="16" t="s">
        <v>62</v>
      </c>
      <c r="AC39" s="16"/>
      <c r="AD39" s="42">
        <v>0.11559999999999999</v>
      </c>
      <c r="AE39" s="42">
        <v>0.1411</v>
      </c>
      <c r="AF39" s="42">
        <v>0.16170000000000001</v>
      </c>
      <c r="AG39" s="42">
        <v>0.14530000000000001</v>
      </c>
      <c r="AH39" s="42">
        <v>0.17399999999999999</v>
      </c>
      <c r="AI39" s="16"/>
      <c r="AJ39" s="16"/>
      <c r="AK39" s="16"/>
      <c r="AL39" s="16"/>
      <c r="AM39" s="16"/>
      <c r="AN39" s="16"/>
      <c r="AO39" s="16"/>
      <c r="AP39" s="16"/>
      <c r="AQ39" s="16"/>
      <c r="AR39" s="16" t="s">
        <v>62</v>
      </c>
      <c r="AS39" s="16"/>
      <c r="AT39" s="16"/>
      <c r="AU39" s="16"/>
      <c r="AV39" s="3" t="s">
        <v>32</v>
      </c>
      <c r="AW39" s="3" t="s">
        <v>33</v>
      </c>
      <c r="AX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Q40" s="7" t="s">
        <v>62</v>
      </c>
      <c r="R40" s="42">
        <v>6.83E-2</v>
      </c>
      <c r="S40" s="42">
        <v>8.9800000000000005E-2</v>
      </c>
      <c r="T40" s="32">
        <v>5.9700000000000003E-2</v>
      </c>
      <c r="U40" s="7"/>
      <c r="V40" s="7" t="s">
        <v>62</v>
      </c>
      <c r="W40" s="32">
        <v>6.6400000000000001E-2</v>
      </c>
      <c r="X40" s="32">
        <v>7.2599999999999998E-2</v>
      </c>
      <c r="Y40" s="32">
        <v>6.1800000000000001E-2</v>
      </c>
      <c r="Z40" s="32">
        <v>0.1007</v>
      </c>
      <c r="AA40" s="32">
        <v>0.1192</v>
      </c>
      <c r="AB40" s="7"/>
      <c r="AC40" s="7" t="s">
        <v>62</v>
      </c>
      <c r="AD40" s="32">
        <v>9.7699999999999995E-2</v>
      </c>
      <c r="AE40" s="32">
        <v>0.11650000000000001</v>
      </c>
      <c r="AF40" s="32">
        <v>9.9099999999999994E-2</v>
      </c>
      <c r="AG40" s="32">
        <v>0.12559999999999999</v>
      </c>
      <c r="AH40" s="32">
        <v>0.11849999999999999</v>
      </c>
      <c r="AI40" s="7"/>
      <c r="AJ40" s="7" t="s">
        <v>62</v>
      </c>
      <c r="AK40" s="7"/>
      <c r="AL40" s="7" t="s">
        <v>62</v>
      </c>
      <c r="AM40" s="7"/>
      <c r="AN40" s="7" t="s">
        <v>62</v>
      </c>
      <c r="AO40" s="7"/>
      <c r="AP40" s="7"/>
      <c r="AQ40" s="7" t="s">
        <v>62</v>
      </c>
      <c r="AR40" s="7"/>
      <c r="AS40" s="7" t="s">
        <v>62</v>
      </c>
      <c r="AT40" s="7"/>
      <c r="AU40" s="7" t="s">
        <v>62</v>
      </c>
      <c r="AV40" s="53">
        <f>MIN(AV2:AV8,AV10:AV15,AV17:AV21,AV23:AV26,AV28:AV30,AV32:AV33,AV35)</f>
        <v>-1.7399999999999999E-2</v>
      </c>
      <c r="AW40" s="53">
        <f>AVERAGE(AW2:AW8,AW10:AW15,AW17:AW21,AW23:AW26,AW28:AW30,AW32:AW33,AW35)</f>
        <v>4.0408163265306116E-4</v>
      </c>
      <c r="AX40" s="53">
        <f>MAX(AX2:AX8,AX10:AX15,AX17:AX21,AX23:AX26,AX28:AX30,AX32:AX33,AX35)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O41" t="s">
        <v>62</v>
      </c>
      <c r="P41" t="s">
        <v>62</v>
      </c>
      <c r="Q41" s="54"/>
      <c r="R41" s="8">
        <v>3.9199999999999999E-2</v>
      </c>
      <c r="S41" s="8">
        <v>1.9E-3</v>
      </c>
      <c r="T41" s="49">
        <v>3.8100000000000002E-2</v>
      </c>
      <c r="U41" s="7"/>
      <c r="W41" s="36">
        <v>-1.2500000000000001E-2</v>
      </c>
      <c r="X41" s="49">
        <v>-7.7000000000000002E-3</v>
      </c>
      <c r="Y41" s="36">
        <v>8.9999999999999998E-4</v>
      </c>
      <c r="Z41" s="36">
        <v>1.3299999999999999E-2</v>
      </c>
      <c r="AA41" s="36">
        <v>6.5100000000000005E-2</v>
      </c>
      <c r="AB41" s="7"/>
      <c r="AD41" s="36">
        <v>4.5999999999999999E-2</v>
      </c>
      <c r="AE41" s="36">
        <v>5.2699999999999997E-2</v>
      </c>
      <c r="AF41" s="23">
        <v>4.3999999999999997E-2</v>
      </c>
      <c r="AG41" s="23">
        <v>0.1077</v>
      </c>
      <c r="AH41" s="23">
        <v>6.2399999999999997E-2</v>
      </c>
      <c r="AI41" s="7"/>
      <c r="AK41" s="7"/>
      <c r="AM41" s="7"/>
      <c r="AO41" s="7"/>
      <c r="AP41" s="7"/>
      <c r="AR41" s="7"/>
      <c r="AT41" s="7"/>
      <c r="AU41" s="54"/>
      <c r="AV41" s="49" t="s">
        <v>52</v>
      </c>
      <c r="AW41" s="56" t="s">
        <v>73</v>
      </c>
      <c r="AX41" s="32" t="s">
        <v>63</v>
      </c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O42" t="s">
        <v>62</v>
      </c>
      <c r="Q42" s="7" t="s">
        <v>62</v>
      </c>
      <c r="R42" s="32">
        <v>-2.5999999999999999E-2</v>
      </c>
      <c r="S42" s="36">
        <v>-2.8500000000000001E-2</v>
      </c>
      <c r="T42" s="36">
        <v>-6.0000000000000001E-3</v>
      </c>
      <c r="U42" s="7"/>
      <c r="V42" s="7" t="s">
        <v>62</v>
      </c>
      <c r="W42" s="49">
        <v>-1.46E-2</v>
      </c>
      <c r="X42" s="36">
        <v>-3.3599999999999998E-2</v>
      </c>
      <c r="Y42" s="49">
        <v>-1.0200000000000001E-2</v>
      </c>
      <c r="Z42" s="49">
        <v>-1.2500000000000001E-2</v>
      </c>
      <c r="AA42" s="23">
        <v>-1.6500000000000001E-2</v>
      </c>
      <c r="AB42" s="7"/>
      <c r="AC42" s="7" t="s">
        <v>62</v>
      </c>
      <c r="AD42" s="23">
        <v>6.9999999999999999E-4</v>
      </c>
      <c r="AE42" s="23">
        <v>1.5900000000000001E-2</v>
      </c>
      <c r="AF42" s="36">
        <v>2.3400000000000001E-2</v>
      </c>
      <c r="AG42" s="36">
        <v>3.0999999999999999E-3</v>
      </c>
      <c r="AH42" s="36">
        <v>2.9999999999999997E-4</v>
      </c>
      <c r="AI42" s="7"/>
      <c r="AJ42" s="7" t="s">
        <v>62</v>
      </c>
      <c r="AK42" s="7"/>
      <c r="AL42" s="7" t="s">
        <v>62</v>
      </c>
      <c r="AM42" s="7"/>
      <c r="AN42" s="7" t="s">
        <v>62</v>
      </c>
      <c r="AO42" s="7"/>
      <c r="AP42" s="7"/>
      <c r="AQ42" s="7" t="s">
        <v>62</v>
      </c>
      <c r="AR42" s="7"/>
      <c r="AS42" s="7" t="s">
        <v>62</v>
      </c>
      <c r="AT42" s="7"/>
      <c r="AU42" s="7" t="s">
        <v>62</v>
      </c>
      <c r="AV42" s="56" t="s">
        <v>85</v>
      </c>
      <c r="AW42" s="56" t="s">
        <v>74</v>
      </c>
      <c r="AX42" s="56" t="s">
        <v>4</v>
      </c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O43" t="s">
        <v>62</v>
      </c>
      <c r="Q43" s="54" t="s">
        <v>62</v>
      </c>
      <c r="R43" s="94">
        <v>-3.1199999999999999E-2</v>
      </c>
      <c r="S43" s="32">
        <v>-3.9199999999999999E-2</v>
      </c>
      <c r="T43" s="8">
        <v>-2.98E-2</v>
      </c>
      <c r="U43" s="7"/>
      <c r="V43" t="s">
        <v>62</v>
      </c>
      <c r="W43" s="23">
        <v>-3.4700000000000002E-2</v>
      </c>
      <c r="X43" s="8">
        <v>-4.3799999999999999E-2</v>
      </c>
      <c r="Y43" s="17">
        <v>-2.1399999999999999E-2</v>
      </c>
      <c r="Z43" s="17">
        <v>-2.93E-2</v>
      </c>
      <c r="AA43" s="49">
        <v>-3.5499999999999997E-2</v>
      </c>
      <c r="AB43" s="7"/>
      <c r="AC43" t="s">
        <v>62</v>
      </c>
      <c r="AD43" s="49">
        <v>-1.6500000000000001E-2</v>
      </c>
      <c r="AE43" s="49">
        <v>-3.9800000000000002E-2</v>
      </c>
      <c r="AF43" s="8">
        <v>-4.9099999999999998E-2</v>
      </c>
      <c r="AG43" s="8">
        <v>-5.1900000000000002E-2</v>
      </c>
      <c r="AH43" s="8">
        <v>-2.93E-2</v>
      </c>
      <c r="AI43" s="7"/>
      <c r="AJ43" t="s">
        <v>62</v>
      </c>
      <c r="AK43" s="7"/>
      <c r="AL43" t="s">
        <v>62</v>
      </c>
      <c r="AM43" s="7"/>
      <c r="AN43" t="s">
        <v>62</v>
      </c>
      <c r="AO43" s="7"/>
      <c r="AP43" s="7"/>
      <c r="AQ43" t="s">
        <v>62</v>
      </c>
      <c r="AR43" s="7"/>
      <c r="AS43" t="s">
        <v>62</v>
      </c>
      <c r="AT43" s="7"/>
      <c r="AU43" s="54" t="s">
        <v>62</v>
      </c>
      <c r="AV43" s="3" t="s">
        <v>32</v>
      </c>
      <c r="AW43" s="3" t="s">
        <v>33</v>
      </c>
      <c r="AX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O44" t="s">
        <v>62</v>
      </c>
      <c r="Q44" s="7"/>
      <c r="R44" s="36">
        <v>-3.7600000000000001E-2</v>
      </c>
      <c r="S44" s="17">
        <v>-4.2500000000000003E-2</v>
      </c>
      <c r="T44" s="23">
        <v>-3.9800000000000002E-2</v>
      </c>
      <c r="U44" s="7"/>
      <c r="V44" s="7"/>
      <c r="W44" s="17">
        <v>-3.85E-2</v>
      </c>
      <c r="X44" s="94">
        <v>-4.6699999999999998E-2</v>
      </c>
      <c r="Y44" s="94">
        <v>-3.6400000000000002E-2</v>
      </c>
      <c r="Z44" s="23">
        <v>-6.2600000000000003E-2</v>
      </c>
      <c r="AA44" s="17">
        <v>-6.6900000000000001E-2</v>
      </c>
      <c r="AB44" s="7"/>
      <c r="AC44" s="7"/>
      <c r="AD44" s="17">
        <v>-6.7699999999999996E-2</v>
      </c>
      <c r="AE44" s="8">
        <v>-6.6600000000000006E-2</v>
      </c>
      <c r="AF44" s="49">
        <v>-5.74E-2</v>
      </c>
      <c r="AG44" s="49">
        <v>-7.1800000000000003E-2</v>
      </c>
      <c r="AH44" s="17">
        <v>-8.0600000000000005E-2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53">
        <f>MIN(AV9,AV16,AV22,AV27,AV31,AV34,AV36,AV37)</f>
        <v>-9.6300000000000024E-2</v>
      </c>
      <c r="AW44" s="53">
        <f>AVERAGE(AW9,AW16,AW22,AW27,AW31,AW34,AW36,AW37)</f>
        <v>0</v>
      </c>
      <c r="AX44" s="53">
        <f>MAX(AX9,AX16,AX22,AX27,AX31,AX34,AX36,AX37)</f>
        <v>9.8900000000000002E-2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O45" t="s">
        <v>62</v>
      </c>
      <c r="Q45" s="7"/>
      <c r="R45" s="17">
        <v>-4.19E-2</v>
      </c>
      <c r="S45" s="94">
        <v>-4.5600000000000002E-2</v>
      </c>
      <c r="T45" s="17">
        <v>-6.9500000000000006E-2</v>
      </c>
      <c r="U45" s="7"/>
      <c r="V45" s="7"/>
      <c r="W45" s="94">
        <v>-4.6699999999999998E-2</v>
      </c>
      <c r="X45" s="17">
        <v>-4.6899999999999997E-2</v>
      </c>
      <c r="Y45" s="23">
        <v>-5.8500000000000003E-2</v>
      </c>
      <c r="Z45" s="8">
        <v>-6.8900000000000003E-2</v>
      </c>
      <c r="AA45" s="8">
        <v>-8.0799999999999997E-2</v>
      </c>
      <c r="AB45" s="7"/>
      <c r="AC45" s="7"/>
      <c r="AD45" s="8">
        <v>-8.4099999999999994E-2</v>
      </c>
      <c r="AE45" s="17">
        <v>-8.9200000000000002E-2</v>
      </c>
      <c r="AF45" s="17">
        <v>-8.4900000000000003E-2</v>
      </c>
      <c r="AG45" s="17">
        <v>-8.7999999999999995E-2</v>
      </c>
      <c r="AH45" s="49">
        <v>-8.5999999999999993E-2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49" t="s">
        <v>72</v>
      </c>
      <c r="AW45" s="56" t="s">
        <v>75</v>
      </c>
      <c r="AX45" s="32" t="s">
        <v>66</v>
      </c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P46" t="s">
        <v>62</v>
      </c>
      <c r="Q46" s="7" t="s">
        <v>62</v>
      </c>
      <c r="R46" s="23">
        <v>-5.2699999999999997E-2</v>
      </c>
      <c r="S46" s="23">
        <v>-7.0300000000000001E-2</v>
      </c>
      <c r="T46" s="94">
        <v>-7.5499999999999998E-2</v>
      </c>
      <c r="U46" s="11"/>
      <c r="V46" s="11" t="s">
        <v>62</v>
      </c>
      <c r="W46" s="8">
        <v>-5.8299999999999998E-2</v>
      </c>
      <c r="X46" s="23">
        <v>-5.91E-2</v>
      </c>
      <c r="Y46" s="8">
        <v>-9.0399999999999994E-2</v>
      </c>
      <c r="Z46" s="94">
        <v>-9.8599999999999993E-2</v>
      </c>
      <c r="AA46" s="94">
        <v>-0.10970000000000001</v>
      </c>
      <c r="AB46" s="11"/>
      <c r="AC46" s="7" t="s">
        <v>62</v>
      </c>
      <c r="AD46" s="94">
        <v>-9.1700000000000004E-2</v>
      </c>
      <c r="AE46" s="94">
        <v>-0.13059999999999999</v>
      </c>
      <c r="AF46" s="94">
        <v>-0.1368</v>
      </c>
      <c r="AG46" s="94">
        <v>-0.17</v>
      </c>
      <c r="AH46" s="94">
        <v>-0.1593</v>
      </c>
      <c r="AI46" s="7"/>
      <c r="AJ46" s="7" t="s">
        <v>62</v>
      </c>
      <c r="AK46" s="7"/>
      <c r="AL46" s="11" t="s">
        <v>62</v>
      </c>
      <c r="AM46" s="7" t="s">
        <v>62</v>
      </c>
      <c r="AN46" s="11" t="s">
        <v>62</v>
      </c>
      <c r="AO46" s="11"/>
      <c r="AP46" s="7"/>
      <c r="AQ46" s="11" t="s">
        <v>62</v>
      </c>
      <c r="AR46" s="11"/>
      <c r="AS46" s="11" t="s">
        <v>62</v>
      </c>
      <c r="AT46" s="11"/>
      <c r="AU46" s="11" t="s">
        <v>62</v>
      </c>
      <c r="AV46" s="64" t="s">
        <v>86</v>
      </c>
      <c r="AW46" s="64" t="s">
        <v>76</v>
      </c>
      <c r="AX46" s="64" t="s">
        <v>86</v>
      </c>
      <c r="BE46" t="s">
        <v>62</v>
      </c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</row>
    <row r="48" spans="1:139" s="275" customFormat="1" ht="15.75" thickBot="1" x14ac:dyDescent="0.3">
      <c r="A48" s="65"/>
      <c r="B48" s="66">
        <v>43101</v>
      </c>
      <c r="C48" s="68"/>
      <c r="D48" s="251"/>
      <c r="E48" s="66">
        <v>43102</v>
      </c>
      <c r="F48" s="252"/>
      <c r="G48" s="251"/>
      <c r="H48" s="66">
        <v>43103</v>
      </c>
      <c r="I48" s="253"/>
      <c r="J48" s="251"/>
      <c r="K48" s="66">
        <v>43104</v>
      </c>
      <c r="L48" s="254" t="s">
        <v>77</v>
      </c>
      <c r="M48" s="255"/>
      <c r="N48" s="71">
        <v>43107</v>
      </c>
      <c r="O48" s="256"/>
      <c r="P48" s="255"/>
      <c r="Q48" s="71">
        <v>43108</v>
      </c>
      <c r="R48" s="257"/>
      <c r="S48" s="255"/>
      <c r="T48" s="71">
        <v>43109</v>
      </c>
      <c r="U48" s="257"/>
      <c r="V48" s="255"/>
      <c r="W48" s="71">
        <v>43110</v>
      </c>
      <c r="X48" s="257"/>
      <c r="Y48" s="255"/>
      <c r="Z48" s="71">
        <v>43111</v>
      </c>
      <c r="AA48" s="257"/>
      <c r="AB48" s="258"/>
      <c r="AC48" s="76">
        <v>43114</v>
      </c>
      <c r="AD48" s="259"/>
      <c r="AE48" s="258"/>
      <c r="AF48" s="76">
        <v>43115</v>
      </c>
      <c r="AG48" s="259"/>
      <c r="AH48" s="258"/>
      <c r="AI48" s="76">
        <v>43116</v>
      </c>
      <c r="AJ48" s="259"/>
      <c r="AK48" s="258"/>
      <c r="AL48" s="76">
        <v>43117</v>
      </c>
      <c r="AM48" s="259"/>
      <c r="AN48" s="258"/>
      <c r="AO48" s="76">
        <v>43118</v>
      </c>
      <c r="AP48" s="259"/>
      <c r="AQ48" s="276"/>
      <c r="AR48" s="79">
        <v>43121</v>
      </c>
      <c r="AS48" s="80"/>
      <c r="AT48" s="78"/>
      <c r="AU48" s="79">
        <v>43122</v>
      </c>
      <c r="AV48" s="80"/>
      <c r="AW48" s="78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s="275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7" t="s">
        <v>78</v>
      </c>
      <c r="B49" s="57" t="s">
        <v>79</v>
      </c>
      <c r="C49" s="268" t="s">
        <v>80</v>
      </c>
      <c r="D49" s="127" t="s">
        <v>78</v>
      </c>
      <c r="E49" s="57" t="s">
        <v>79</v>
      </c>
      <c r="F49" s="128" t="s">
        <v>80</v>
      </c>
      <c r="G49" s="127" t="s">
        <v>78</v>
      </c>
      <c r="H49" s="57" t="s">
        <v>79</v>
      </c>
      <c r="I49" s="128" t="s">
        <v>80</v>
      </c>
      <c r="J49" s="127" t="s">
        <v>78</v>
      </c>
      <c r="K49" s="57" t="s">
        <v>79</v>
      </c>
      <c r="L49" s="128" t="s">
        <v>80</v>
      </c>
      <c r="M49" s="127" t="s">
        <v>78</v>
      </c>
      <c r="N49" s="57" t="s">
        <v>79</v>
      </c>
      <c r="O49" s="128" t="s">
        <v>80</v>
      </c>
      <c r="P49" s="127" t="s">
        <v>78</v>
      </c>
      <c r="Q49" s="57" t="s">
        <v>79</v>
      </c>
      <c r="R49" s="128" t="s">
        <v>80</v>
      </c>
      <c r="S49" s="127" t="s">
        <v>78</v>
      </c>
      <c r="T49" s="57" t="s">
        <v>79</v>
      </c>
      <c r="U49" s="128" t="s">
        <v>80</v>
      </c>
      <c r="V49" s="127" t="s">
        <v>78</v>
      </c>
      <c r="W49" s="57" t="s">
        <v>79</v>
      </c>
      <c r="X49" s="128" t="s">
        <v>80</v>
      </c>
      <c r="Y49" s="127" t="s">
        <v>78</v>
      </c>
      <c r="Z49" s="57" t="s">
        <v>79</v>
      </c>
      <c r="AA49" s="128" t="s">
        <v>80</v>
      </c>
      <c r="AB49" s="127" t="s">
        <v>78</v>
      </c>
      <c r="AC49" s="57" t="s">
        <v>79</v>
      </c>
      <c r="AD49" s="128" t="s">
        <v>80</v>
      </c>
      <c r="AE49" s="127" t="s">
        <v>78</v>
      </c>
      <c r="AF49" s="57" t="s">
        <v>79</v>
      </c>
      <c r="AG49" s="128" t="s">
        <v>80</v>
      </c>
      <c r="AH49" s="127" t="s">
        <v>78</v>
      </c>
      <c r="AI49" s="57" t="s">
        <v>79</v>
      </c>
      <c r="AJ49" s="128" t="s">
        <v>80</v>
      </c>
      <c r="AK49" s="127" t="s">
        <v>78</v>
      </c>
      <c r="AL49" s="57" t="s">
        <v>79</v>
      </c>
      <c r="AM49" s="128" t="s">
        <v>80</v>
      </c>
      <c r="AN49" s="127" t="s">
        <v>78</v>
      </c>
      <c r="AO49" s="57" t="s">
        <v>79</v>
      </c>
      <c r="AP49" s="128" t="s">
        <v>80</v>
      </c>
      <c r="AQ49" s="269" t="s">
        <v>78</v>
      </c>
      <c r="AR49" s="57" t="s">
        <v>79</v>
      </c>
      <c r="AS49" s="57" t="s">
        <v>80</v>
      </c>
      <c r="AT49" s="57" t="s">
        <v>78</v>
      </c>
      <c r="AU49" s="57" t="s">
        <v>79</v>
      </c>
      <c r="AV49" s="57" t="s">
        <v>80</v>
      </c>
      <c r="AW49" s="57" t="s">
        <v>78</v>
      </c>
      <c r="AX49" s="57" t="s">
        <v>79</v>
      </c>
      <c r="AY49" s="57" t="s">
        <v>80</v>
      </c>
      <c r="AZ49" s="57" t="s">
        <v>78</v>
      </c>
      <c r="BA49" s="57" t="s">
        <v>79</v>
      </c>
      <c r="BB49" s="57" t="s">
        <v>80</v>
      </c>
      <c r="BC49" s="57" t="s">
        <v>78</v>
      </c>
      <c r="BD49" s="57" t="s">
        <v>79</v>
      </c>
      <c r="BE49" s="57" t="s">
        <v>80</v>
      </c>
      <c r="BF49" s="57" t="s">
        <v>78</v>
      </c>
      <c r="BG49" s="57" t="s">
        <v>79</v>
      </c>
      <c r="BH49" s="57" t="s">
        <v>80</v>
      </c>
      <c r="BI49" s="57" t="s">
        <v>78</v>
      </c>
      <c r="BJ49" s="57" t="s">
        <v>79</v>
      </c>
      <c r="BK49" s="57" t="s">
        <v>80</v>
      </c>
      <c r="BL49" s="57" t="s">
        <v>78</v>
      </c>
      <c r="BM49" s="57" t="s">
        <v>79</v>
      </c>
      <c r="BN49" s="57" t="s">
        <v>80</v>
      </c>
      <c r="BO49" s="57" t="s">
        <v>78</v>
      </c>
      <c r="BP49" s="57" t="s">
        <v>79</v>
      </c>
      <c r="BQ49" s="57" t="s">
        <v>80</v>
      </c>
      <c r="BS49" s="57" t="s">
        <v>78</v>
      </c>
      <c r="BT49" s="57" t="s">
        <v>79</v>
      </c>
      <c r="BU49" s="57" t="s">
        <v>80</v>
      </c>
      <c r="BV49" s="57" t="s">
        <v>78</v>
      </c>
      <c r="BW49" s="57" t="s">
        <v>79</v>
      </c>
      <c r="BX49" s="57" t="s">
        <v>80</v>
      </c>
      <c r="BY49" s="57" t="s">
        <v>78</v>
      </c>
      <c r="BZ49" s="57" t="s">
        <v>79</v>
      </c>
      <c r="CA49" s="57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7" t="s">
        <v>78</v>
      </c>
      <c r="CI49" s="57" t="s">
        <v>79</v>
      </c>
      <c r="CJ49" s="57" t="s">
        <v>80</v>
      </c>
      <c r="CK49" s="57" t="s">
        <v>78</v>
      </c>
      <c r="CL49" s="57" t="s">
        <v>79</v>
      </c>
      <c r="CM49" s="57" t="s">
        <v>80</v>
      </c>
      <c r="CN49" s="57" t="s">
        <v>78</v>
      </c>
      <c r="CO49" s="57" t="s">
        <v>79</v>
      </c>
      <c r="CP49" s="57" t="s">
        <v>80</v>
      </c>
      <c r="CQ49" s="57" t="s">
        <v>78</v>
      </c>
      <c r="CR49" s="57" t="s">
        <v>79</v>
      </c>
      <c r="CS49" s="57" t="s">
        <v>80</v>
      </c>
      <c r="CT49" s="57" t="s">
        <v>78</v>
      </c>
      <c r="CU49" s="57" t="s">
        <v>79</v>
      </c>
      <c r="CV49" s="57" t="s">
        <v>80</v>
      </c>
      <c r="CW49" s="57" t="s">
        <v>78</v>
      </c>
      <c r="CX49" s="57" t="s">
        <v>79</v>
      </c>
      <c r="CY49" s="57" t="s">
        <v>80</v>
      </c>
      <c r="CZ49" s="57" t="s">
        <v>78</v>
      </c>
      <c r="DA49" s="57" t="s">
        <v>79</v>
      </c>
      <c r="DB49" s="57" t="s">
        <v>80</v>
      </c>
      <c r="DC49" s="57" t="s">
        <v>78</v>
      </c>
      <c r="DD49" s="57" t="s">
        <v>79</v>
      </c>
      <c r="DE49" s="57" t="s">
        <v>80</v>
      </c>
      <c r="DF49" s="57" t="s">
        <v>78</v>
      </c>
      <c r="DG49" s="57" t="s">
        <v>79</v>
      </c>
      <c r="DH49" s="57" t="s">
        <v>80</v>
      </c>
      <c r="DI49" s="57" t="s">
        <v>78</v>
      </c>
      <c r="DJ49" s="57" t="s">
        <v>79</v>
      </c>
      <c r="DK49" s="57" t="s">
        <v>80</v>
      </c>
      <c r="DL49" s="57" t="s">
        <v>78</v>
      </c>
      <c r="DM49" s="57" t="s">
        <v>79</v>
      </c>
      <c r="DN49" s="57" t="s">
        <v>80</v>
      </c>
      <c r="DO49" s="57" t="s">
        <v>78</v>
      </c>
      <c r="DP49" s="57" t="s">
        <v>79</v>
      </c>
      <c r="DQ49" s="57" t="s">
        <v>80</v>
      </c>
      <c r="DR49" s="57" t="s">
        <v>78</v>
      </c>
      <c r="DS49" s="57" t="s">
        <v>79</v>
      </c>
      <c r="DT49" s="57" t="s">
        <v>80</v>
      </c>
      <c r="DU49" s="57" t="s">
        <v>78</v>
      </c>
      <c r="DV49" s="57" t="s">
        <v>79</v>
      </c>
      <c r="DW49" s="57" t="s">
        <v>80</v>
      </c>
      <c r="DX49" s="57" t="s">
        <v>78</v>
      </c>
      <c r="DY49" s="57" t="s">
        <v>79</v>
      </c>
      <c r="DZ49" s="57" t="s">
        <v>80</v>
      </c>
      <c r="EA49" s="57" t="s">
        <v>78</v>
      </c>
      <c r="EB49" s="57" t="s">
        <v>79</v>
      </c>
      <c r="EC49" s="57" t="s">
        <v>80</v>
      </c>
      <c r="ED49" s="57" t="s">
        <v>78</v>
      </c>
      <c r="EE49" s="57" t="s">
        <v>79</v>
      </c>
      <c r="EF49" s="57" t="s">
        <v>80</v>
      </c>
      <c r="EG49" s="57" t="s">
        <v>78</v>
      </c>
      <c r="EH49" s="57" t="s">
        <v>79</v>
      </c>
      <c r="EI49" s="57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29" t="s">
        <v>81</v>
      </c>
      <c r="E50" s="56" t="s">
        <v>82</v>
      </c>
      <c r="F50" s="130" t="s">
        <v>83</v>
      </c>
      <c r="G50" s="129" t="s">
        <v>81</v>
      </c>
      <c r="H50" s="56" t="s">
        <v>82</v>
      </c>
      <c r="I50" s="130" t="s">
        <v>83</v>
      </c>
      <c r="J50" s="129" t="s">
        <v>81</v>
      </c>
      <c r="K50" s="56" t="s">
        <v>82</v>
      </c>
      <c r="L50" s="130" t="s">
        <v>83</v>
      </c>
      <c r="M50" s="129" t="s">
        <v>81</v>
      </c>
      <c r="N50" s="56" t="s">
        <v>82</v>
      </c>
      <c r="O50" s="130" t="s">
        <v>83</v>
      </c>
      <c r="P50" s="129" t="s">
        <v>81</v>
      </c>
      <c r="Q50" s="56" t="s">
        <v>82</v>
      </c>
      <c r="R50" s="130" t="s">
        <v>83</v>
      </c>
      <c r="S50" s="129" t="s">
        <v>81</v>
      </c>
      <c r="T50" s="56" t="s">
        <v>82</v>
      </c>
      <c r="U50" s="130" t="s">
        <v>83</v>
      </c>
      <c r="V50" s="129" t="s">
        <v>81</v>
      </c>
      <c r="W50" s="56" t="s">
        <v>82</v>
      </c>
      <c r="X50" s="130" t="s">
        <v>83</v>
      </c>
      <c r="Y50" s="129" t="s">
        <v>81</v>
      </c>
      <c r="Z50" s="56" t="s">
        <v>82</v>
      </c>
      <c r="AA50" s="130" t="s">
        <v>83</v>
      </c>
      <c r="AB50" s="129" t="s">
        <v>81</v>
      </c>
      <c r="AC50" s="56" t="s">
        <v>82</v>
      </c>
      <c r="AD50" s="130" t="s">
        <v>83</v>
      </c>
      <c r="AE50" s="129" t="s">
        <v>81</v>
      </c>
      <c r="AF50" s="56" t="s">
        <v>82</v>
      </c>
      <c r="AG50" s="130" t="s">
        <v>83</v>
      </c>
      <c r="AH50" s="129" t="s">
        <v>81</v>
      </c>
      <c r="AI50" s="56" t="s">
        <v>82</v>
      </c>
      <c r="AJ50" s="130" t="s">
        <v>83</v>
      </c>
      <c r="AK50" s="129" t="s">
        <v>81</v>
      </c>
      <c r="AL50" s="56" t="s">
        <v>82</v>
      </c>
      <c r="AM50" s="130" t="s">
        <v>83</v>
      </c>
      <c r="AN50" s="129" t="s">
        <v>81</v>
      </c>
      <c r="AO50" s="56" t="s">
        <v>82</v>
      </c>
      <c r="AP50" s="130" t="s">
        <v>83</v>
      </c>
      <c r="AQ50" s="106" t="s">
        <v>81</v>
      </c>
      <c r="AR50" s="56" t="s">
        <v>82</v>
      </c>
      <c r="AS50" s="56" t="s">
        <v>83</v>
      </c>
      <c r="AT50" s="56" t="s">
        <v>81</v>
      </c>
      <c r="AU50" s="56" t="s">
        <v>82</v>
      </c>
      <c r="AV50" s="56" t="s">
        <v>83</v>
      </c>
      <c r="AW50" s="5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1">
        <v>3.4200000000000001E-2</v>
      </c>
      <c r="E51" s="49">
        <v>5.04E-2</v>
      </c>
      <c r="F51" s="87">
        <v>8.1900000000000001E-2</v>
      </c>
      <c r="G51" s="132">
        <v>0.1772</v>
      </c>
      <c r="H51" s="49">
        <v>0.16880000000000001</v>
      </c>
      <c r="I51" s="87">
        <v>0.13439999999999999</v>
      </c>
      <c r="J51" s="132">
        <v>0.1139</v>
      </c>
      <c r="K51" s="42">
        <v>0.11070000000000001</v>
      </c>
      <c r="L51" s="92">
        <v>0.12280000000000001</v>
      </c>
      <c r="M51" s="131">
        <v>0.11899999999999999</v>
      </c>
      <c r="N51" s="42">
        <v>0.1134</v>
      </c>
      <c r="O51" s="92">
        <v>0.1389</v>
      </c>
      <c r="P51" s="131">
        <v>0.16070000000000001</v>
      </c>
      <c r="Q51" s="42">
        <v>0.15210000000000001</v>
      </c>
      <c r="R51" s="92">
        <v>0.16520000000000001</v>
      </c>
      <c r="S51" s="131">
        <v>0.17780000000000001</v>
      </c>
      <c r="T51" s="42">
        <v>0.16950000000000001</v>
      </c>
      <c r="U51" s="92">
        <v>0.1542</v>
      </c>
      <c r="V51" s="131">
        <v>0.1356</v>
      </c>
      <c r="W51" s="42">
        <v>0.15229999999999999</v>
      </c>
      <c r="X51" s="92">
        <v>0.15790000000000001</v>
      </c>
      <c r="Y51" s="131">
        <v>0.1585</v>
      </c>
      <c r="Z51" s="42">
        <v>0.14910000000000001</v>
      </c>
      <c r="AA51" s="92">
        <v>0.12509999999999999</v>
      </c>
      <c r="AB51" s="131">
        <v>0.1192</v>
      </c>
      <c r="AC51" s="42">
        <v>0.1173</v>
      </c>
      <c r="AD51" s="92">
        <v>0.11559999999999999</v>
      </c>
      <c r="AE51" s="131">
        <v>0.11990000000000001</v>
      </c>
      <c r="AF51" s="42">
        <v>0.1371</v>
      </c>
      <c r="AG51" s="92">
        <v>0.1411</v>
      </c>
      <c r="AH51" s="131">
        <v>0.1484</v>
      </c>
      <c r="AI51" s="42">
        <v>0.15310000000000001</v>
      </c>
      <c r="AJ51" s="92">
        <v>0.16170000000000001</v>
      </c>
      <c r="AK51" s="131">
        <v>0.15029999999999999</v>
      </c>
      <c r="AL51" s="42">
        <v>0.14249999999999999</v>
      </c>
      <c r="AM51" s="92">
        <v>0.14530000000000001</v>
      </c>
      <c r="AN51" s="131">
        <v>0.15310000000000001</v>
      </c>
      <c r="AO51" s="42">
        <v>0.15049999999999999</v>
      </c>
      <c r="AP51" s="92">
        <v>0.17399999999999999</v>
      </c>
      <c r="AQ51" s="108">
        <v>0.16600000000000001</v>
      </c>
      <c r="AR51" s="42">
        <v>0.16139999999999999</v>
      </c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2">
        <v>8.3999999999999995E-3</v>
      </c>
      <c r="E52" s="42">
        <v>2.46E-2</v>
      </c>
      <c r="F52" s="92">
        <v>6.83E-2</v>
      </c>
      <c r="G52" s="131">
        <v>4.8000000000000001E-2</v>
      </c>
      <c r="H52" s="42">
        <v>6.0199999999999997E-2</v>
      </c>
      <c r="I52" s="92">
        <v>8.9800000000000005E-2</v>
      </c>
      <c r="J52" s="131">
        <v>0.1037</v>
      </c>
      <c r="K52" s="49">
        <v>9.6000000000000002E-2</v>
      </c>
      <c r="L52" s="93">
        <v>5.9700000000000003E-2</v>
      </c>
      <c r="M52" s="137">
        <v>6.5100000000000005E-2</v>
      </c>
      <c r="N52" s="32">
        <v>5.9700000000000003E-2</v>
      </c>
      <c r="O52" s="93">
        <v>6.6400000000000001E-2</v>
      </c>
      <c r="P52" s="137">
        <v>4.65E-2</v>
      </c>
      <c r="Q52" s="32">
        <v>6.2399999999999997E-2</v>
      </c>
      <c r="R52" s="93">
        <v>7.2599999999999998E-2</v>
      </c>
      <c r="S52" s="137">
        <v>7.5999999999999998E-2</v>
      </c>
      <c r="T52" s="32">
        <v>8.5099999999999995E-2</v>
      </c>
      <c r="U52" s="93">
        <v>6.1800000000000001E-2</v>
      </c>
      <c r="V52" s="137">
        <v>7.1199999999999999E-2</v>
      </c>
      <c r="W52" s="32">
        <v>8.5300000000000001E-2</v>
      </c>
      <c r="X52" s="93">
        <v>0.1007</v>
      </c>
      <c r="Y52" s="137">
        <v>0.11310000000000001</v>
      </c>
      <c r="Z52" s="32">
        <v>0.1195</v>
      </c>
      <c r="AA52" s="93">
        <v>0.1192</v>
      </c>
      <c r="AB52" s="137">
        <v>9.6199999999999994E-2</v>
      </c>
      <c r="AC52" s="32">
        <v>9.9000000000000005E-2</v>
      </c>
      <c r="AD52" s="93">
        <v>9.7699999999999995E-2</v>
      </c>
      <c r="AE52" s="137">
        <v>0.11609999999999999</v>
      </c>
      <c r="AF52" s="32">
        <v>0.10299999999999999</v>
      </c>
      <c r="AG52" s="93">
        <v>0.11650000000000001</v>
      </c>
      <c r="AH52" s="137">
        <v>0.123</v>
      </c>
      <c r="AI52" s="32">
        <v>0.1045</v>
      </c>
      <c r="AJ52" s="93">
        <v>9.9099999999999994E-2</v>
      </c>
      <c r="AK52" s="137">
        <v>9.6600000000000005E-2</v>
      </c>
      <c r="AL52" s="32">
        <v>0.1057</v>
      </c>
      <c r="AM52" s="93">
        <v>0.12559999999999999</v>
      </c>
      <c r="AN52" s="137">
        <v>0.12659999999999999</v>
      </c>
      <c r="AO52" s="32">
        <v>0.13619999999999999</v>
      </c>
      <c r="AP52" s="93">
        <v>0.11849999999999999</v>
      </c>
      <c r="AQ52" s="112">
        <v>0.12470000000000001</v>
      </c>
      <c r="AR52" s="32">
        <v>0.1135</v>
      </c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3">
        <v>4.4000000000000003E-3</v>
      </c>
      <c r="E53" s="8">
        <v>2.3400000000000001E-2</v>
      </c>
      <c r="F53" s="90">
        <v>3.9199999999999999E-2</v>
      </c>
      <c r="G53" s="135">
        <v>3.2199999999999999E-2</v>
      </c>
      <c r="H53" s="8">
        <v>3.6499999999999998E-2</v>
      </c>
      <c r="I53" s="90">
        <v>1.9E-3</v>
      </c>
      <c r="J53" s="135">
        <v>-2.8999999999999998E-3</v>
      </c>
      <c r="K53" s="32">
        <v>-4.4999999999999997E-3</v>
      </c>
      <c r="L53" s="87">
        <v>3.8100000000000002E-2</v>
      </c>
      <c r="M53" s="132">
        <v>3.5799999999999998E-2</v>
      </c>
      <c r="N53" s="49">
        <v>2.81E-2</v>
      </c>
      <c r="O53" s="91">
        <v>-1.2500000000000001E-2</v>
      </c>
      <c r="P53" s="139">
        <v>-2.07E-2</v>
      </c>
      <c r="Q53" s="49">
        <v>-6.6E-3</v>
      </c>
      <c r="R53" s="87">
        <v>-7.7000000000000002E-3</v>
      </c>
      <c r="S53" s="139">
        <v>-6.7000000000000002E-3</v>
      </c>
      <c r="T53" s="36">
        <v>1.3299999999999999E-2</v>
      </c>
      <c r="U53" s="91">
        <v>8.9999999999999998E-4</v>
      </c>
      <c r="V53" s="132">
        <v>0.01</v>
      </c>
      <c r="W53" s="36">
        <v>6.4000000000000003E-3</v>
      </c>
      <c r="X53" s="91">
        <v>1.3299999999999999E-2</v>
      </c>
      <c r="Y53" s="139">
        <v>4.7699999999999999E-2</v>
      </c>
      <c r="Z53" s="36">
        <v>5.6899999999999999E-2</v>
      </c>
      <c r="AA53" s="91">
        <v>6.5100000000000005E-2</v>
      </c>
      <c r="AB53" s="139">
        <v>3.1600000000000003E-2</v>
      </c>
      <c r="AC53" s="36">
        <v>4.6199999999999998E-2</v>
      </c>
      <c r="AD53" s="91">
        <v>4.5999999999999999E-2</v>
      </c>
      <c r="AE53" s="139">
        <v>7.1400000000000005E-2</v>
      </c>
      <c r="AF53" s="36">
        <v>5.0200000000000002E-2</v>
      </c>
      <c r="AG53" s="91">
        <v>5.2699999999999997E-2</v>
      </c>
      <c r="AH53" s="139">
        <v>5.8400000000000001E-2</v>
      </c>
      <c r="AI53" s="23">
        <v>3.6299999999999999E-2</v>
      </c>
      <c r="AJ53" s="89">
        <v>4.3999999999999997E-2</v>
      </c>
      <c r="AK53" s="136">
        <v>4.1200000000000001E-2</v>
      </c>
      <c r="AL53" s="23">
        <v>6.1199999999999997E-2</v>
      </c>
      <c r="AM53" s="89">
        <v>0.1077</v>
      </c>
      <c r="AN53" s="136">
        <v>9.5600000000000004E-2</v>
      </c>
      <c r="AO53" s="23">
        <v>8.2199999999999995E-2</v>
      </c>
      <c r="AP53" s="89">
        <v>6.2399999999999997E-2</v>
      </c>
      <c r="AQ53" s="114">
        <v>5.6599999999999998E-2</v>
      </c>
      <c r="AR53" s="23">
        <v>7.0400000000000004E-2</v>
      </c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4">
        <v>-5.1999999999999998E-3</v>
      </c>
      <c r="E54" s="94">
        <v>-1.01E-2</v>
      </c>
      <c r="F54" s="93">
        <v>-2.5999999999999999E-2</v>
      </c>
      <c r="G54" s="134">
        <v>-8.5000000000000006E-3</v>
      </c>
      <c r="H54" s="94">
        <v>-2.93E-2</v>
      </c>
      <c r="I54" s="91">
        <v>-2.8500000000000001E-2</v>
      </c>
      <c r="J54" s="137">
        <v>-2.24E-2</v>
      </c>
      <c r="K54" s="8">
        <v>-8.9999999999999993E-3</v>
      </c>
      <c r="L54" s="91">
        <v>-6.0000000000000001E-3</v>
      </c>
      <c r="M54" s="139">
        <v>-3.5999999999999999E-3</v>
      </c>
      <c r="N54" s="36">
        <v>1.9E-3</v>
      </c>
      <c r="O54" s="87">
        <v>-1.46E-2</v>
      </c>
      <c r="P54" s="132">
        <v>-2.4400000000000002E-2</v>
      </c>
      <c r="Q54" s="36">
        <v>-2.7099999999999999E-2</v>
      </c>
      <c r="R54" s="91">
        <v>-3.3599999999999998E-2</v>
      </c>
      <c r="S54" s="132">
        <v>-3.6200000000000003E-2</v>
      </c>
      <c r="T54" s="49">
        <v>-3.9100000000000003E-2</v>
      </c>
      <c r="U54" s="87">
        <v>-1.0200000000000001E-2</v>
      </c>
      <c r="V54" s="139">
        <v>-7.4999999999999997E-3</v>
      </c>
      <c r="W54" s="49">
        <v>-1.8E-3</v>
      </c>
      <c r="X54" s="87">
        <v>-1.2500000000000001E-2</v>
      </c>
      <c r="Y54" s="132">
        <v>-2.5999999999999999E-2</v>
      </c>
      <c r="Z54" s="17">
        <v>-3.39E-2</v>
      </c>
      <c r="AA54" s="89">
        <v>-1.6500000000000001E-2</v>
      </c>
      <c r="AB54" s="132">
        <v>-8.9999999999999998E-4</v>
      </c>
      <c r="AC54" s="23">
        <v>-5.0000000000000001E-3</v>
      </c>
      <c r="AD54" s="89">
        <v>6.9999999999999999E-4</v>
      </c>
      <c r="AE54" s="136">
        <v>1.14E-2</v>
      </c>
      <c r="AF54" s="23">
        <v>2.9999999999999997E-4</v>
      </c>
      <c r="AG54" s="89">
        <v>1.5900000000000001E-2</v>
      </c>
      <c r="AH54" s="136">
        <v>2.1700000000000001E-2</v>
      </c>
      <c r="AI54" s="36">
        <v>1.6E-2</v>
      </c>
      <c r="AJ54" s="91">
        <v>2.3400000000000001E-2</v>
      </c>
      <c r="AK54" s="139">
        <v>-1.3299999999999999E-2</v>
      </c>
      <c r="AL54" s="36">
        <v>-1.3100000000000001E-2</v>
      </c>
      <c r="AM54" s="91">
        <v>3.0999999999999999E-3</v>
      </c>
      <c r="AN54" s="139">
        <v>1.0500000000000001E-2</v>
      </c>
      <c r="AO54" s="36">
        <v>1.37E-2</v>
      </c>
      <c r="AP54" s="91">
        <v>2.9999999999999997E-4</v>
      </c>
      <c r="AQ54" s="113">
        <v>-8.8000000000000005E-3</v>
      </c>
      <c r="AR54" s="36">
        <v>-1.3100000000000001E-2</v>
      </c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5">
        <v>-6.7999999999999996E-3</v>
      </c>
      <c r="E55" s="36">
        <v>-1.3599999999999999E-2</v>
      </c>
      <c r="F55" s="88">
        <v>-3.1199999999999999E-2</v>
      </c>
      <c r="G55" s="133">
        <v>-3.1899999999999998E-2</v>
      </c>
      <c r="H55" s="17">
        <v>-4.0300000000000002E-2</v>
      </c>
      <c r="I55" s="93">
        <v>-3.9199999999999999E-2</v>
      </c>
      <c r="J55" s="139">
        <v>-3.56E-2</v>
      </c>
      <c r="K55" s="36">
        <v>-3.9600000000000003E-2</v>
      </c>
      <c r="L55" s="90">
        <v>-2.98E-2</v>
      </c>
      <c r="M55" s="136">
        <v>-3.56E-2</v>
      </c>
      <c r="N55" s="23">
        <v>-4.0500000000000001E-2</v>
      </c>
      <c r="O55" s="89">
        <v>-3.4700000000000002E-2</v>
      </c>
      <c r="P55" s="136">
        <v>-2.6200000000000001E-2</v>
      </c>
      <c r="Q55" s="23">
        <v>-4.3200000000000002E-2</v>
      </c>
      <c r="R55" s="90">
        <v>-4.3799999999999999E-2</v>
      </c>
      <c r="S55" s="133">
        <v>-3.9100000000000003E-2</v>
      </c>
      <c r="T55" s="17">
        <v>-5.3900000000000003E-2</v>
      </c>
      <c r="U55" s="138">
        <v>-2.1399999999999999E-2</v>
      </c>
      <c r="V55" s="133">
        <v>-1.6199999999999999E-2</v>
      </c>
      <c r="W55" s="17">
        <v>-1.9599999999999999E-2</v>
      </c>
      <c r="X55" s="138">
        <v>-2.93E-2</v>
      </c>
      <c r="Y55" s="133">
        <v>-2.7300000000000001E-2</v>
      </c>
      <c r="Z55" s="49">
        <v>-3.5099999999999999E-2</v>
      </c>
      <c r="AA55" s="87">
        <v>-3.5499999999999997E-2</v>
      </c>
      <c r="AB55" s="136">
        <v>-1.54E-2</v>
      </c>
      <c r="AC55" s="49">
        <v>-1.03E-2</v>
      </c>
      <c r="AD55" s="87">
        <v>-1.6500000000000001E-2</v>
      </c>
      <c r="AE55" s="132">
        <v>-5.8500000000000003E-2</v>
      </c>
      <c r="AF55" s="49">
        <v>-2.1700000000000001E-2</v>
      </c>
      <c r="AG55" s="87">
        <v>-3.9800000000000002E-2</v>
      </c>
      <c r="AH55" s="132">
        <v>-4.02E-2</v>
      </c>
      <c r="AI55" s="49">
        <v>-3.8199999999999998E-2</v>
      </c>
      <c r="AJ55" s="90">
        <v>-4.9099999999999998E-2</v>
      </c>
      <c r="AK55" s="132">
        <v>-2.3800000000000002E-2</v>
      </c>
      <c r="AL55" s="49">
        <v>-3.0200000000000001E-2</v>
      </c>
      <c r="AM55" s="90">
        <v>-5.1900000000000002E-2</v>
      </c>
      <c r="AN55" s="135">
        <v>-5.2400000000000002E-2</v>
      </c>
      <c r="AO55" s="8">
        <v>-5.1900000000000002E-2</v>
      </c>
      <c r="AP55" s="90">
        <v>-2.93E-2</v>
      </c>
      <c r="AQ55" s="109">
        <v>-3.3700000000000001E-2</v>
      </c>
      <c r="AR55" s="8">
        <v>-2.06E-2</v>
      </c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36">
        <v>-9.9000000000000008E-3</v>
      </c>
      <c r="E56" s="17">
        <v>-1.4500000000000001E-2</v>
      </c>
      <c r="F56" s="91">
        <v>-3.7600000000000001E-2</v>
      </c>
      <c r="G56" s="137">
        <v>-5.5500000000000001E-2</v>
      </c>
      <c r="H56" s="32">
        <v>-5.2600000000000001E-2</v>
      </c>
      <c r="I56" s="138">
        <v>-4.2500000000000003E-2</v>
      </c>
      <c r="J56" s="133">
        <v>-3.9399999999999998E-2</v>
      </c>
      <c r="K56" s="17">
        <v>-4.0899999999999999E-2</v>
      </c>
      <c r="L56" s="89">
        <v>-3.9800000000000002E-2</v>
      </c>
      <c r="M56" s="135">
        <v>-4.5100000000000001E-2</v>
      </c>
      <c r="N56" s="8">
        <v>-5.2299999999999999E-2</v>
      </c>
      <c r="O56" s="138">
        <v>-3.85E-2</v>
      </c>
      <c r="P56" s="134">
        <v>-4.4600000000000001E-2</v>
      </c>
      <c r="Q56" s="94">
        <v>-4.4600000000000001E-2</v>
      </c>
      <c r="R56" s="88">
        <v>-4.6699999999999998E-2</v>
      </c>
      <c r="S56" s="134">
        <v>-5.33E-2</v>
      </c>
      <c r="T56" s="23">
        <v>-5.4899999999999997E-2</v>
      </c>
      <c r="U56" s="88">
        <v>-3.6400000000000002E-2</v>
      </c>
      <c r="V56" s="134">
        <v>-3.2000000000000001E-2</v>
      </c>
      <c r="W56" s="94">
        <v>-5.4300000000000001E-2</v>
      </c>
      <c r="X56" s="89">
        <v>-6.2600000000000003E-2</v>
      </c>
      <c r="Y56" s="136">
        <v>-7.7899999999999997E-2</v>
      </c>
      <c r="Z56" s="23">
        <v>-4.65E-2</v>
      </c>
      <c r="AA56" s="138">
        <v>-6.6900000000000001E-2</v>
      </c>
      <c r="AB56" s="133">
        <v>-5.6599999999999998E-2</v>
      </c>
      <c r="AC56" s="17">
        <v>-6.83E-2</v>
      </c>
      <c r="AD56" s="138">
        <v>-6.7699999999999996E-2</v>
      </c>
      <c r="AE56" s="133">
        <v>-6.7699999999999996E-2</v>
      </c>
      <c r="AF56" s="8">
        <v>-6.9400000000000003E-2</v>
      </c>
      <c r="AG56" s="90">
        <v>-6.6600000000000006E-2</v>
      </c>
      <c r="AH56" s="135">
        <v>-6.93E-2</v>
      </c>
      <c r="AI56" s="8">
        <v>-5.1900000000000002E-2</v>
      </c>
      <c r="AJ56" s="87">
        <v>-5.74E-2</v>
      </c>
      <c r="AK56" s="135">
        <v>-3.7999999999999999E-2</v>
      </c>
      <c r="AL56" s="8">
        <v>-4.5600000000000002E-2</v>
      </c>
      <c r="AM56" s="87">
        <v>-7.1800000000000003E-2</v>
      </c>
      <c r="AN56" s="133">
        <v>-8.1600000000000006E-2</v>
      </c>
      <c r="AO56" s="17">
        <v>-7.3800000000000004E-2</v>
      </c>
      <c r="AP56" s="138">
        <v>-8.0600000000000005E-2</v>
      </c>
      <c r="AQ56" s="111">
        <v>-6.7299999999999999E-2</v>
      </c>
      <c r="AR56" s="17">
        <v>-6.8699999999999997E-2</v>
      </c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37">
        <v>-1.1299999999999999E-2</v>
      </c>
      <c r="E57" s="32">
        <v>-1.7000000000000001E-2</v>
      </c>
      <c r="F57" s="138">
        <v>-4.19E-2</v>
      </c>
      <c r="G57" s="139">
        <v>-6.2399999999999997E-2</v>
      </c>
      <c r="H57" s="36">
        <v>-6.2300000000000001E-2</v>
      </c>
      <c r="I57" s="88">
        <v>-4.5600000000000002E-2</v>
      </c>
      <c r="J57" s="134">
        <v>-5.16E-2</v>
      </c>
      <c r="K57" s="23">
        <v>-5.5500000000000001E-2</v>
      </c>
      <c r="L57" s="138">
        <v>-6.9500000000000006E-2</v>
      </c>
      <c r="M57" s="133">
        <v>-5.96E-2</v>
      </c>
      <c r="N57" s="17">
        <v>-5.3100000000000001E-2</v>
      </c>
      <c r="O57" s="88">
        <v>-4.6699999999999998E-2</v>
      </c>
      <c r="P57" s="135">
        <v>-4.4999999999999998E-2</v>
      </c>
      <c r="Q57" s="17">
        <v>-4.6199999999999998E-2</v>
      </c>
      <c r="R57" s="138">
        <v>-4.6899999999999997E-2</v>
      </c>
      <c r="S57" s="136">
        <v>-5.74E-2</v>
      </c>
      <c r="T57" s="8">
        <v>-5.9900000000000002E-2</v>
      </c>
      <c r="U57" s="89">
        <v>-5.8500000000000003E-2</v>
      </c>
      <c r="V57" s="136">
        <v>-7.4099999999999999E-2</v>
      </c>
      <c r="W57" s="23">
        <v>-8.3699999999999997E-2</v>
      </c>
      <c r="X57" s="90">
        <v>-6.8900000000000003E-2</v>
      </c>
      <c r="Y57" s="135">
        <v>-8.6999999999999994E-2</v>
      </c>
      <c r="Z57" s="8">
        <v>-9.7900000000000001E-2</v>
      </c>
      <c r="AA57" s="90">
        <v>-8.0799999999999997E-2</v>
      </c>
      <c r="AB57" s="135">
        <v>-7.3700000000000002E-2</v>
      </c>
      <c r="AC57" s="8">
        <v>-8.0299999999999996E-2</v>
      </c>
      <c r="AD57" s="90">
        <v>-8.4099999999999994E-2</v>
      </c>
      <c r="AE57" s="135">
        <v>-8.9899999999999994E-2</v>
      </c>
      <c r="AF57" s="17">
        <v>-0.08</v>
      </c>
      <c r="AG57" s="138">
        <v>-8.9200000000000002E-2</v>
      </c>
      <c r="AH57" s="133">
        <v>-9.9900000000000003E-2</v>
      </c>
      <c r="AI57" s="17">
        <v>-8.7099999999999997E-2</v>
      </c>
      <c r="AJ57" s="138">
        <v>-8.4900000000000003E-2</v>
      </c>
      <c r="AK57" s="133">
        <v>-7.7899999999999997E-2</v>
      </c>
      <c r="AL57" s="17">
        <v>-7.17E-2</v>
      </c>
      <c r="AM57" s="138">
        <v>-8.7999999999999995E-2</v>
      </c>
      <c r="AN57" s="132">
        <v>-8.2799999999999999E-2</v>
      </c>
      <c r="AO57" s="49">
        <v>-8.5000000000000006E-2</v>
      </c>
      <c r="AP57" s="87">
        <v>-8.5999999999999993E-2</v>
      </c>
      <c r="AQ57" s="107">
        <v>-7.5600000000000001E-2</v>
      </c>
      <c r="AR57" s="49">
        <v>-6.9800000000000001E-2</v>
      </c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39">
        <v>-1.38E-2</v>
      </c>
      <c r="E58" s="23">
        <v>-4.3200000000000002E-2</v>
      </c>
      <c r="F58" s="89">
        <v>-5.2699999999999997E-2</v>
      </c>
      <c r="G58" s="136">
        <v>-9.9099999999999994E-2</v>
      </c>
      <c r="H58" s="23">
        <v>-8.1000000000000003E-2</v>
      </c>
      <c r="I58" s="89">
        <v>-7.0300000000000001E-2</v>
      </c>
      <c r="J58" s="136">
        <v>-6.5699999999999995E-2</v>
      </c>
      <c r="K58" s="94">
        <v>-5.7200000000000001E-2</v>
      </c>
      <c r="L58" s="88">
        <v>-7.5499999999999998E-2</v>
      </c>
      <c r="M58" s="134">
        <v>-7.5999999999999998E-2</v>
      </c>
      <c r="N58" s="94">
        <v>-5.7200000000000001E-2</v>
      </c>
      <c r="O58" s="90">
        <v>-5.8299999999999998E-2</v>
      </c>
      <c r="P58" s="133">
        <v>-4.6300000000000001E-2</v>
      </c>
      <c r="Q58" s="8">
        <v>-4.6800000000000001E-2</v>
      </c>
      <c r="R58" s="89">
        <v>-5.91E-2</v>
      </c>
      <c r="S58" s="135">
        <v>-6.1100000000000002E-2</v>
      </c>
      <c r="T58" s="94">
        <v>-6.0100000000000001E-2</v>
      </c>
      <c r="U58" s="90">
        <v>-9.0399999999999994E-2</v>
      </c>
      <c r="V58" s="135">
        <v>-8.6999999999999994E-2</v>
      </c>
      <c r="W58" s="8">
        <v>-8.4599999999999995E-2</v>
      </c>
      <c r="X58" s="88">
        <v>-9.8599999999999993E-2</v>
      </c>
      <c r="Y58" s="134">
        <v>-0.1011</v>
      </c>
      <c r="Z58" s="94">
        <v>-0.11210000000000001</v>
      </c>
      <c r="AA58" s="88">
        <v>-0.10970000000000001</v>
      </c>
      <c r="AB58" s="134">
        <v>-0.1004</v>
      </c>
      <c r="AC58" s="94">
        <v>-9.8599999999999993E-2</v>
      </c>
      <c r="AD58" s="88">
        <v>-9.1700000000000004E-2</v>
      </c>
      <c r="AE58" s="134">
        <v>-0.1027</v>
      </c>
      <c r="AF58" s="94">
        <v>-0.1195</v>
      </c>
      <c r="AG58" s="88">
        <v>-0.13059999999999999</v>
      </c>
      <c r="AH58" s="134">
        <v>-0.1421</v>
      </c>
      <c r="AI58" s="94">
        <v>-0.13270000000000001</v>
      </c>
      <c r="AJ58" s="88">
        <v>-0.1368</v>
      </c>
      <c r="AK58" s="134">
        <v>-0.1351</v>
      </c>
      <c r="AL58" s="94">
        <v>-0.14879999999999999</v>
      </c>
      <c r="AM58" s="88">
        <v>-0.17</v>
      </c>
      <c r="AN58" s="134">
        <v>-0.16900000000000001</v>
      </c>
      <c r="AO58" s="94">
        <v>-0.16569999999999999</v>
      </c>
      <c r="AP58" s="88">
        <v>-0.1593</v>
      </c>
      <c r="AQ58" s="110">
        <v>-0.16189999999999999</v>
      </c>
      <c r="AR58" s="94">
        <v>-0.1731</v>
      </c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85">
        <v>-3.52</v>
      </c>
      <c r="W59" s="58">
        <v>4.16</v>
      </c>
      <c r="X59" s="86">
        <v>5.55</v>
      </c>
      <c r="Y59" s="85">
        <v>9.48</v>
      </c>
      <c r="Z59" s="58">
        <v>1.24</v>
      </c>
      <c r="AA59" s="86">
        <v>-3.22</v>
      </c>
      <c r="AB59" s="85">
        <v>-12.48</v>
      </c>
      <c r="AC59" s="58">
        <v>3.1</v>
      </c>
      <c r="AD59" s="86">
        <v>-0.64</v>
      </c>
      <c r="AE59" s="85">
        <v>11.76</v>
      </c>
      <c r="AF59" s="58">
        <v>-5.64</v>
      </c>
      <c r="AG59" s="86">
        <v>7.12</v>
      </c>
      <c r="AH59" s="85">
        <v>5.0599999999999996</v>
      </c>
      <c r="AI59" s="58">
        <v>-8.32</v>
      </c>
      <c r="AJ59" s="86">
        <v>3.66</v>
      </c>
      <c r="AK59" s="85">
        <v>-10.68</v>
      </c>
      <c r="AL59" s="58">
        <v>4.26</v>
      </c>
      <c r="AM59" s="86">
        <v>16.46</v>
      </c>
      <c r="AN59" s="85">
        <v>0.82</v>
      </c>
      <c r="AO59" s="58">
        <v>-1.26</v>
      </c>
      <c r="AP59" s="86">
        <v>-4.8600000000000003</v>
      </c>
      <c r="AQ59" s="115">
        <v>-1.34</v>
      </c>
      <c r="AR59" s="58">
        <v>-0.4</v>
      </c>
      <c r="AS59" s="86"/>
      <c r="AT59" s="85"/>
      <c r="AU59" s="58"/>
      <c r="AV59" s="86"/>
      <c r="AW59" s="85"/>
      <c r="AX59" s="58"/>
      <c r="AY59" s="86"/>
      <c r="AZ59" s="85"/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0"/>
      <c r="E60" s="141"/>
      <c r="F60" s="142"/>
      <c r="G60" s="140"/>
      <c r="H60" s="169">
        <v>1.81</v>
      </c>
      <c r="I60" s="174">
        <v>3.38</v>
      </c>
      <c r="J60" s="200">
        <v>1.68</v>
      </c>
      <c r="K60" s="172">
        <v>1.79</v>
      </c>
      <c r="L60" s="199">
        <v>6.42</v>
      </c>
      <c r="M60" s="209">
        <v>0.99</v>
      </c>
      <c r="N60" s="204">
        <v>1.88</v>
      </c>
      <c r="O60" s="207">
        <v>2.5499999999999998E-2</v>
      </c>
      <c r="P60" s="214">
        <v>2.18E-2</v>
      </c>
      <c r="Q60" s="205">
        <v>1.78E-2</v>
      </c>
      <c r="R60" s="207">
        <v>1.3100000000000001E-2</v>
      </c>
      <c r="S60" s="217">
        <v>2.69E-2</v>
      </c>
      <c r="T60" s="219">
        <v>0.02</v>
      </c>
      <c r="U60" s="208">
        <v>3.2500000000000001E-2</v>
      </c>
      <c r="V60" s="218">
        <v>2.0199999999999999E-2</v>
      </c>
      <c r="W60" s="243">
        <v>1.67E-2</v>
      </c>
      <c r="X60" s="213">
        <v>2.1100000000000001E-2</v>
      </c>
      <c r="Y60" s="217">
        <v>3.44E-2</v>
      </c>
      <c r="Z60" s="212">
        <v>3.1399999999999997E-2</v>
      </c>
      <c r="AA60" s="213">
        <v>0.03</v>
      </c>
      <c r="AB60" s="218">
        <v>3.4599999999999999E-2</v>
      </c>
      <c r="AC60" s="219">
        <v>1.46E-2</v>
      </c>
      <c r="AD60" s="245">
        <v>6.8999999999999999E-3</v>
      </c>
      <c r="AE60" s="217">
        <v>2.5399999999999999E-2</v>
      </c>
      <c r="AF60" s="218">
        <v>3.6799999999999999E-2</v>
      </c>
      <c r="AG60" s="213">
        <v>1.5599999999999999E-2</v>
      </c>
      <c r="AH60" s="214">
        <v>7.3000000000000001E-3</v>
      </c>
      <c r="AI60" s="247">
        <v>1.7399999999999999E-2</v>
      </c>
      <c r="AJ60" s="213">
        <v>7.7000000000000002E-3</v>
      </c>
      <c r="AK60" s="218">
        <v>3.3599999999999998E-2</v>
      </c>
      <c r="AL60" s="212">
        <v>0.02</v>
      </c>
      <c r="AM60" s="213">
        <v>4.65E-2</v>
      </c>
      <c r="AN60" s="214">
        <v>7.7999999999999996E-3</v>
      </c>
      <c r="AO60" s="246">
        <v>9.5999999999999992E-3</v>
      </c>
      <c r="AP60" s="207">
        <v>2.35E-2</v>
      </c>
      <c r="AQ60" s="220">
        <v>1.3299999999999999E-2</v>
      </c>
      <c r="AR60" s="212">
        <v>1.38E-2</v>
      </c>
      <c r="AS60" t="s">
        <v>62</v>
      </c>
    </row>
    <row r="61" spans="1:139" ht="15.75" thickBot="1" x14ac:dyDescent="0.3">
      <c r="A61" s="63"/>
      <c r="B61" s="63"/>
      <c r="C61" s="102" t="s">
        <v>62</v>
      </c>
      <c r="D61" s="140"/>
      <c r="E61" s="141"/>
      <c r="F61" s="142" t="s">
        <v>62</v>
      </c>
      <c r="G61" s="140"/>
      <c r="H61" s="62">
        <v>-2.08</v>
      </c>
      <c r="I61" s="175">
        <v>-3.46</v>
      </c>
      <c r="J61" s="201">
        <v>-2.0499999999999998</v>
      </c>
      <c r="K61" s="173">
        <v>-1.79</v>
      </c>
      <c r="L61" s="176">
        <v>-5.79</v>
      </c>
      <c r="M61" s="210">
        <v>-1.53</v>
      </c>
      <c r="N61" s="205">
        <v>-7.7000000000000002E-3</v>
      </c>
      <c r="O61" s="206">
        <v>-4.2700000000000002E-2</v>
      </c>
      <c r="P61" s="215">
        <v>-1.9900000000000001E-2</v>
      </c>
      <c r="Q61" s="212">
        <v>-1.7000000000000001E-2</v>
      </c>
      <c r="R61" s="213">
        <v>-1.5900000000000001E-2</v>
      </c>
      <c r="S61" s="218">
        <v>-2.8500000000000001E-2</v>
      </c>
      <c r="T61" s="220">
        <v>-1.4800000000000001E-2</v>
      </c>
      <c r="U61" s="223">
        <v>-3.0499999999999999E-2</v>
      </c>
      <c r="V61" s="214">
        <v>-1.8599999999999998E-2</v>
      </c>
      <c r="W61" s="244">
        <v>-2.23E-2</v>
      </c>
      <c r="X61" s="245">
        <v>-4.4299999999999999E-2</v>
      </c>
      <c r="Y61" s="248">
        <v>-1.8100000000000002E-2</v>
      </c>
      <c r="Z61" s="244">
        <v>-1.0999999999999999E-2</v>
      </c>
      <c r="AA61" s="208">
        <v>-3.3000000000000002E-2</v>
      </c>
      <c r="AB61" s="217">
        <v>-3.3500000000000002E-2</v>
      </c>
      <c r="AC61" s="220">
        <v>-1.17E-2</v>
      </c>
      <c r="AD61" s="206">
        <v>-6.1999999999999998E-3</v>
      </c>
      <c r="AE61" s="218">
        <v>-4.2000000000000003E-2</v>
      </c>
      <c r="AF61" s="217">
        <v>-2.12E-2</v>
      </c>
      <c r="AG61" s="206">
        <v>-1.8100000000000002E-2</v>
      </c>
      <c r="AH61" s="242">
        <v>-1.15E-2</v>
      </c>
      <c r="AI61" s="219">
        <v>-4.24E-2</v>
      </c>
      <c r="AJ61" s="206">
        <v>-1.9199999999999998E-2</v>
      </c>
      <c r="AK61" s="217">
        <v>-3.6700000000000003E-2</v>
      </c>
      <c r="AL61" s="244">
        <v>-1.37E-2</v>
      </c>
      <c r="AM61" s="206">
        <v>-4.1599999999999998E-2</v>
      </c>
      <c r="AN61" s="270">
        <v>-1.21E-2</v>
      </c>
      <c r="AO61" s="212">
        <v>-1.34E-2</v>
      </c>
      <c r="AP61" s="213">
        <v>-1.9800000000000002E-2</v>
      </c>
      <c r="AQ61" s="219">
        <v>-9.1000000000000004E-3</v>
      </c>
      <c r="AR61" s="244">
        <v>-1.12E-2</v>
      </c>
      <c r="BS61" t="s">
        <v>62</v>
      </c>
    </row>
    <row r="62" spans="1:139" ht="15.75" thickBot="1" x14ac:dyDescent="0.3">
      <c r="C62" s="103" t="s">
        <v>62</v>
      </c>
      <c r="D62" s="140" t="s">
        <v>62</v>
      </c>
      <c r="E62" s="141"/>
      <c r="F62" s="142" t="s">
        <v>62</v>
      </c>
      <c r="G62" s="140"/>
      <c r="H62" s="141"/>
      <c r="I62" s="176">
        <v>5.25</v>
      </c>
      <c r="J62" s="140"/>
      <c r="K62" s="141"/>
      <c r="L62" s="199">
        <v>9.89</v>
      </c>
      <c r="M62" s="140" t="s">
        <v>62</v>
      </c>
      <c r="N62" s="141"/>
      <c r="O62" s="208">
        <v>3.1E-2</v>
      </c>
      <c r="P62" s="140" t="s">
        <v>62</v>
      </c>
      <c r="Q62" s="141"/>
      <c r="R62" s="207">
        <v>2.63E-2</v>
      </c>
      <c r="S62" s="140" t="s">
        <v>62</v>
      </c>
      <c r="T62" s="141" t="s">
        <v>62</v>
      </c>
      <c r="U62" s="225">
        <v>3.4500000000000003E-2</v>
      </c>
      <c r="V62" s="140"/>
      <c r="W62" s="141" t="s">
        <v>62</v>
      </c>
      <c r="X62" s="224">
        <v>3.8899999999999997E-2</v>
      </c>
      <c r="Y62" s="140"/>
      <c r="Z62" s="141"/>
      <c r="AA62" s="225">
        <v>5.1799999999999999E-2</v>
      </c>
      <c r="AB62" s="140"/>
      <c r="AC62" s="141"/>
      <c r="AD62" s="206">
        <v>1.9E-2</v>
      </c>
      <c r="AE62" s="140"/>
      <c r="AF62" s="141" t="s">
        <v>62</v>
      </c>
      <c r="AG62" s="207">
        <v>2.5499999999999998E-2</v>
      </c>
      <c r="AH62" s="140" t="s">
        <v>62</v>
      </c>
      <c r="AI62" s="141" t="s">
        <v>62</v>
      </c>
      <c r="AJ62" s="213">
        <v>2.81E-2</v>
      </c>
      <c r="AK62" s="140"/>
      <c r="AL62" s="141"/>
      <c r="AM62" s="213">
        <v>6.3700000000000007E-2</v>
      </c>
      <c r="AN62" s="140"/>
      <c r="AO62" s="141"/>
      <c r="AP62" s="207">
        <v>2.87E-2</v>
      </c>
    </row>
    <row r="63" spans="1:139" ht="15.75" thickBot="1" x14ac:dyDescent="0.3">
      <c r="A63" t="s">
        <v>62</v>
      </c>
      <c r="C63" s="103"/>
      <c r="D63" s="140" t="s">
        <v>62</v>
      </c>
      <c r="E63" s="141" t="s">
        <v>62</v>
      </c>
      <c r="F63" s="143"/>
      <c r="G63" s="140" t="s">
        <v>62</v>
      </c>
      <c r="H63" s="141" t="s">
        <v>62</v>
      </c>
      <c r="I63" s="175">
        <v>-3.73</v>
      </c>
      <c r="J63" s="140" t="s">
        <v>62</v>
      </c>
      <c r="K63" s="141"/>
      <c r="L63" s="176">
        <v>-9.6300000000000008</v>
      </c>
      <c r="M63" s="140"/>
      <c r="N63" s="141" t="s">
        <v>62</v>
      </c>
      <c r="O63" s="206">
        <v>-5.2699999999999997E-2</v>
      </c>
      <c r="P63" s="216"/>
      <c r="Q63" s="141" t="s">
        <v>62</v>
      </c>
      <c r="R63" s="213">
        <v>-2.4400000000000002E-2</v>
      </c>
      <c r="S63" s="140" t="s">
        <v>62</v>
      </c>
      <c r="T63" s="141" t="s">
        <v>62</v>
      </c>
      <c r="U63" s="223">
        <v>-4.6600000000000003E-2</v>
      </c>
      <c r="V63" s="140" t="s">
        <v>62</v>
      </c>
      <c r="W63" s="141"/>
      <c r="X63" s="245">
        <v>-6.2199999999999998E-2</v>
      </c>
      <c r="Y63" s="140" t="s">
        <v>62</v>
      </c>
      <c r="Z63" s="141" t="s">
        <v>62</v>
      </c>
      <c r="AA63" s="208">
        <v>-3.7600000000000001E-2</v>
      </c>
      <c r="AB63" s="140" t="s">
        <v>62</v>
      </c>
      <c r="AC63" s="141" t="s">
        <v>62</v>
      </c>
      <c r="AD63" s="224">
        <v>-2.1499999999999998E-2</v>
      </c>
      <c r="AE63" s="140" t="s">
        <v>62</v>
      </c>
      <c r="AF63" s="141" t="s">
        <v>62</v>
      </c>
      <c r="AG63" s="245">
        <v>-3.8899999999999997E-2</v>
      </c>
      <c r="AH63" s="140" t="s">
        <v>62</v>
      </c>
      <c r="AI63" s="141"/>
      <c r="AJ63" s="225">
        <v>-2.93E-2</v>
      </c>
      <c r="AK63" s="140" t="s">
        <v>62</v>
      </c>
      <c r="AL63" s="141" t="s">
        <v>62</v>
      </c>
      <c r="AM63" s="245">
        <v>-3.32E-2</v>
      </c>
      <c r="AN63" s="140" t="s">
        <v>62</v>
      </c>
      <c r="AO63" s="141"/>
      <c r="AP63" s="213">
        <v>-4.53E-2</v>
      </c>
      <c r="AQ63" t="s">
        <v>62</v>
      </c>
      <c r="AR63" t="s">
        <v>62</v>
      </c>
      <c r="AS63" s="60" t="s">
        <v>62</v>
      </c>
      <c r="AT63" t="s">
        <v>62</v>
      </c>
      <c r="AV63" s="60"/>
      <c r="AY63" s="60"/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2"/>
      <c r="D64" s="193"/>
      <c r="E64" s="195">
        <v>138.101</v>
      </c>
      <c r="F64" s="196">
        <v>137.208</v>
      </c>
      <c r="G64" s="197">
        <v>134.999</v>
      </c>
      <c r="H64" s="195">
        <v>135.22</v>
      </c>
      <c r="I64" s="198">
        <v>135.905</v>
      </c>
      <c r="J64" s="197">
        <v>136.429</v>
      </c>
      <c r="K64" s="195">
        <v>0.73470000000000002</v>
      </c>
      <c r="L64" s="196">
        <v>0.7379</v>
      </c>
      <c r="M64" s="197">
        <v>0.73699999999999999</v>
      </c>
      <c r="N64" s="195">
        <v>0.73499999999999999</v>
      </c>
      <c r="O64" s="196">
        <v>1.3298000000000001</v>
      </c>
      <c r="P64" s="197">
        <v>1.5203</v>
      </c>
      <c r="Q64" s="195">
        <v>1.3290999999999999</v>
      </c>
      <c r="R64" s="196">
        <v>1.68746</v>
      </c>
      <c r="S64" s="197">
        <v>1.32321</v>
      </c>
      <c r="T64" s="221">
        <v>0.74121000000000004</v>
      </c>
      <c r="U64" s="196">
        <v>1.32114</v>
      </c>
      <c r="V64" s="197">
        <v>1.3241000000000001</v>
      </c>
      <c r="W64" s="221">
        <v>1.3219000000000001</v>
      </c>
      <c r="X64" s="196">
        <v>0.74380000000000002</v>
      </c>
      <c r="Y64" s="197">
        <v>0.74429999999999996</v>
      </c>
      <c r="Z64" s="195">
        <v>0.74380000000000002</v>
      </c>
      <c r="AA64" s="196">
        <v>0.74129999999999996</v>
      </c>
      <c r="AB64" s="197">
        <v>0.74</v>
      </c>
      <c r="AC64" s="195">
        <v>0.73941000000000001</v>
      </c>
      <c r="AD64" s="196">
        <v>0.73839999999999995</v>
      </c>
      <c r="AE64" s="197">
        <v>0.74039999999999995</v>
      </c>
      <c r="AF64" s="221">
        <v>0.74309999999999998</v>
      </c>
      <c r="AG64" s="261">
        <v>0.74460000000000004</v>
      </c>
      <c r="AH64" s="264">
        <v>0.74639999999999995</v>
      </c>
      <c r="AI64" s="260">
        <v>0.74609999999999999</v>
      </c>
      <c r="AJ64" s="265">
        <v>0.74709999999999999</v>
      </c>
      <c r="AK64" s="271">
        <v>0.74590000000000001</v>
      </c>
      <c r="AL64" s="221">
        <v>0.74670000000000003</v>
      </c>
      <c r="AM64" s="261">
        <v>0.74870000000000003</v>
      </c>
      <c r="AN64" s="264">
        <v>0.74950000000000006</v>
      </c>
      <c r="AO64" s="260">
        <v>0.74870000000000003</v>
      </c>
      <c r="AP64" s="265">
        <v>0.75019999999999998</v>
      </c>
      <c r="AQ64" s="260">
        <v>0.74980000000000002</v>
      </c>
      <c r="AR64" s="260">
        <v>0.75049999999999994</v>
      </c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4"/>
      <c r="BX64" s="194"/>
      <c r="CA64" s="194"/>
      <c r="CD64" s="194"/>
      <c r="CG64" s="194"/>
      <c r="CJ64" s="194"/>
      <c r="CM64" s="194"/>
      <c r="CP64" s="194"/>
      <c r="CS64" s="194"/>
      <c r="CV64" s="194"/>
      <c r="CY64" s="194"/>
      <c r="DB64" s="194"/>
      <c r="DE64" s="194"/>
      <c r="DH64" s="194"/>
      <c r="DK64" s="194"/>
      <c r="DN64" s="194"/>
      <c r="DQ64" s="194"/>
    </row>
    <row r="65" spans="1:139" ht="15.75" thickBot="1" x14ac:dyDescent="0.3">
      <c r="A65" s="61"/>
      <c r="B65" s="61"/>
      <c r="C65" s="104"/>
      <c r="D65" s="144" t="s">
        <v>68</v>
      </c>
      <c r="E65" s="46" t="s">
        <v>52</v>
      </c>
      <c r="F65" s="145" t="s">
        <v>52</v>
      </c>
      <c r="G65" s="154" t="s">
        <v>52</v>
      </c>
      <c r="H65" s="116" t="s">
        <v>52</v>
      </c>
      <c r="I65" s="177" t="s">
        <v>52</v>
      </c>
      <c r="J65" s="154" t="s">
        <v>52</v>
      </c>
      <c r="K65" s="119" t="s">
        <v>60</v>
      </c>
      <c r="L65" s="180" t="s">
        <v>60</v>
      </c>
      <c r="M65" s="144" t="s">
        <v>60</v>
      </c>
      <c r="N65" s="119" t="s">
        <v>60</v>
      </c>
      <c r="O65" s="180" t="s">
        <v>42</v>
      </c>
      <c r="P65" s="144" t="s">
        <v>49</v>
      </c>
      <c r="Q65" s="119" t="s">
        <v>42</v>
      </c>
      <c r="R65" s="180" t="s">
        <v>55</v>
      </c>
      <c r="S65" s="226" t="s">
        <v>42</v>
      </c>
      <c r="T65" s="43" t="s">
        <v>60</v>
      </c>
      <c r="U65" s="149" t="s">
        <v>42</v>
      </c>
      <c r="V65" s="226" t="s">
        <v>42</v>
      </c>
      <c r="W65" s="43" t="s">
        <v>42</v>
      </c>
      <c r="X65" s="149" t="s">
        <v>60</v>
      </c>
      <c r="Y65" s="144" t="s">
        <v>60</v>
      </c>
      <c r="Z65" s="119" t="s">
        <v>60</v>
      </c>
      <c r="AA65" s="180" t="s">
        <v>60</v>
      </c>
      <c r="AB65" s="144" t="s">
        <v>60</v>
      </c>
      <c r="AC65" s="119" t="s">
        <v>60</v>
      </c>
      <c r="AD65" s="180" t="s">
        <v>60</v>
      </c>
      <c r="AE65" s="226" t="s">
        <v>60</v>
      </c>
      <c r="AF65" s="43" t="s">
        <v>60</v>
      </c>
      <c r="AG65" s="149" t="s">
        <v>60</v>
      </c>
      <c r="AH65" s="144" t="s">
        <v>60</v>
      </c>
      <c r="AI65" s="119" t="s">
        <v>60</v>
      </c>
      <c r="AJ65" s="180" t="s">
        <v>60</v>
      </c>
      <c r="AK65" s="226" t="s">
        <v>60</v>
      </c>
      <c r="AL65" s="43" t="s">
        <v>60</v>
      </c>
      <c r="AM65" s="149" t="s">
        <v>60</v>
      </c>
      <c r="AN65" s="144" t="s">
        <v>60</v>
      </c>
      <c r="AO65" s="119" t="s">
        <v>60</v>
      </c>
      <c r="AP65" s="180" t="s">
        <v>60</v>
      </c>
      <c r="AQ65" s="119" t="s">
        <v>60</v>
      </c>
      <c r="AR65" s="119" t="s">
        <v>60</v>
      </c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46">
        <f t="shared" ref="D66:I66" si="55">SUM(D51, -D58)</f>
        <v>4.8000000000000001E-2</v>
      </c>
      <c r="E66" s="96">
        <f t="shared" si="55"/>
        <v>9.3600000000000003E-2</v>
      </c>
      <c r="F66" s="147">
        <f t="shared" si="55"/>
        <v>0.1346</v>
      </c>
      <c r="G66" s="155">
        <f t="shared" si="55"/>
        <v>0.27629999999999999</v>
      </c>
      <c r="H66" s="117">
        <f t="shared" si="55"/>
        <v>0.24980000000000002</v>
      </c>
      <c r="I66" s="178">
        <f t="shared" si="55"/>
        <v>0.20469999999999999</v>
      </c>
      <c r="J66" s="155">
        <f t="shared" ref="J66" si="56">SUM(J51, -J58)</f>
        <v>0.17959999999999998</v>
      </c>
      <c r="K66" s="122">
        <f t="shared" ref="K66:X66" si="57">SUM(K51, -K58)</f>
        <v>0.16789999999999999</v>
      </c>
      <c r="L66" s="182">
        <f t="shared" si="57"/>
        <v>0.1983</v>
      </c>
      <c r="M66" s="148">
        <f t="shared" si="57"/>
        <v>0.19500000000000001</v>
      </c>
      <c r="N66" s="122">
        <f t="shared" si="57"/>
        <v>0.1706</v>
      </c>
      <c r="O66" s="182">
        <f t="shared" si="57"/>
        <v>0.19719999999999999</v>
      </c>
      <c r="P66" s="148">
        <f t="shared" si="57"/>
        <v>0.20700000000000002</v>
      </c>
      <c r="Q66" s="122">
        <f t="shared" si="57"/>
        <v>0.19890000000000002</v>
      </c>
      <c r="R66" s="181">
        <f t="shared" si="57"/>
        <v>0.2243</v>
      </c>
      <c r="S66" s="227">
        <f t="shared" si="57"/>
        <v>0.2389</v>
      </c>
      <c r="T66" s="16">
        <f t="shared" si="57"/>
        <v>0.22960000000000003</v>
      </c>
      <c r="U66" s="153">
        <f>SUM(U51, -U58)</f>
        <v>0.24459999999999998</v>
      </c>
      <c r="V66" s="227">
        <f>SUM(V51, -V58)</f>
        <v>0.22259999999999999</v>
      </c>
      <c r="W66" s="16">
        <f>SUM(W51, -W58)</f>
        <v>0.2369</v>
      </c>
      <c r="X66" s="153">
        <f>SUM(X51, -X58)</f>
        <v>0.25650000000000001</v>
      </c>
      <c r="Y66" s="148">
        <f>SUM(Y51, -Y58)</f>
        <v>0.2596</v>
      </c>
      <c r="Z66" s="122">
        <f>SUM(Z51, -Z58)</f>
        <v>0.26119999999999999</v>
      </c>
      <c r="AA66" s="182">
        <f>SUM(AA51, -AA58)</f>
        <v>0.23480000000000001</v>
      </c>
      <c r="AB66" s="148">
        <f>SUM(AB51, -AB58)</f>
        <v>0.21960000000000002</v>
      </c>
      <c r="AC66" s="122">
        <f>SUM(AC51, -AC58)</f>
        <v>0.21589999999999998</v>
      </c>
      <c r="AD66" s="182">
        <f>SUM(AD51, -AD58)</f>
        <v>0.20729999999999998</v>
      </c>
      <c r="AE66" s="227">
        <f>SUM(AE51, -AE58)</f>
        <v>0.22260000000000002</v>
      </c>
      <c r="AF66" s="16">
        <f>SUM(AF51, -AF58)</f>
        <v>0.25659999999999999</v>
      </c>
      <c r="AG66" s="153">
        <f>SUM(AG51, -AG58)</f>
        <v>0.2717</v>
      </c>
      <c r="AH66" s="148">
        <f>SUM(AH51, -AH58)</f>
        <v>0.29049999999999998</v>
      </c>
      <c r="AI66" s="122">
        <f>SUM(AI51, -AI58)</f>
        <v>0.28580000000000005</v>
      </c>
      <c r="AJ66" s="182">
        <f>SUM(AJ51, -AJ58)</f>
        <v>0.29849999999999999</v>
      </c>
      <c r="AK66" s="227">
        <f>SUM(AK51, -AK58)</f>
        <v>0.28539999999999999</v>
      </c>
      <c r="AL66" s="16">
        <f>SUM(AL51, -AL58)</f>
        <v>0.2913</v>
      </c>
      <c r="AM66" s="153">
        <f>SUM(AM51, -AM58)</f>
        <v>0.31530000000000002</v>
      </c>
      <c r="AN66" s="148">
        <f>SUM(AN51, -AN58)</f>
        <v>0.32210000000000005</v>
      </c>
      <c r="AO66" s="122">
        <f>SUM(AO51, -AO58)</f>
        <v>0.31619999999999998</v>
      </c>
      <c r="AP66" s="182">
        <f>SUM(AP51, -AP58)</f>
        <v>0.33329999999999999</v>
      </c>
      <c r="AQ66" s="122">
        <f>SUM(AQ51, -AQ58)</f>
        <v>0.32789999999999997</v>
      </c>
      <c r="AR66" s="122">
        <f>SUM(AR51, -AR58)</f>
        <v>0.33450000000000002</v>
      </c>
      <c r="AS66" s="7">
        <f>SUM(AS51, -AS58)</f>
        <v>0</v>
      </c>
      <c r="AT66" s="7">
        <f>SUM(AT51, -AT58)</f>
        <v>0</v>
      </c>
      <c r="AU66" s="7">
        <f>SUM(AU51, -AU58)</f>
        <v>0</v>
      </c>
      <c r="AV66" s="7">
        <f>SUM(AV51, -AV58)</f>
        <v>0</v>
      </c>
      <c r="AW66" s="7">
        <f>SUM(AW51, -AW58,)</f>
        <v>0</v>
      </c>
      <c r="AX66" s="7">
        <f>SUM(AX51, -AX58,)</f>
        <v>0</v>
      </c>
      <c r="AY66" s="7">
        <f>SUM(AY51, -AY58)</f>
        <v>0</v>
      </c>
      <c r="AZ66" s="7">
        <f>SUM(AZ51, -AZ58)</f>
        <v>0</v>
      </c>
      <c r="BA66" s="7">
        <f>SUM(BA51, -BA58)</f>
        <v>0</v>
      </c>
      <c r="BB66" s="7">
        <f>SUM(BB51, -BB58)</f>
        <v>0</v>
      </c>
      <c r="BC66" s="7">
        <f>SUM(BC51, -BC58,)</f>
        <v>0</v>
      </c>
      <c r="BD66" s="7">
        <f>SUM(BD51, -BD58,)</f>
        <v>0</v>
      </c>
      <c r="BE66" s="7">
        <f>SUM(BE51, -BE58)</f>
        <v>0</v>
      </c>
      <c r="BF66" s="7">
        <f>SUM(BF51, -BF58)</f>
        <v>0</v>
      </c>
      <c r="BG66" s="7">
        <f>SUM(BG51, -BG58)</f>
        <v>0</v>
      </c>
      <c r="BH66" s="7">
        <f>SUM(BH51, -BH58)</f>
        <v>0</v>
      </c>
      <c r="BI66" s="7">
        <f>SUM(BI51, -BI58,)</f>
        <v>0</v>
      </c>
      <c r="BJ66" s="7">
        <f>SUM(BJ51, -BJ58,)</f>
        <v>0</v>
      </c>
      <c r="BK66" s="7">
        <f t="shared" ref="BK66:BQ66" si="58">SUM(BK51, -BK58)</f>
        <v>0</v>
      </c>
      <c r="BL66" s="7">
        <f t="shared" si="58"/>
        <v>0</v>
      </c>
      <c r="BM66" s="7">
        <f t="shared" si="58"/>
        <v>0</v>
      </c>
      <c r="BN66" s="7">
        <f t="shared" si="58"/>
        <v>0</v>
      </c>
      <c r="BO66" s="7">
        <f t="shared" si="58"/>
        <v>0</v>
      </c>
      <c r="BP66" s="7">
        <f t="shared" si="58"/>
        <v>0</v>
      </c>
      <c r="BQ66" s="7">
        <f t="shared" si="58"/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59">SUM(EC51, -EC58)</f>
        <v>0</v>
      </c>
      <c r="ED66" s="7">
        <f t="shared" si="59"/>
        <v>0</v>
      </c>
      <c r="EE66" s="7">
        <f t="shared" si="59"/>
        <v>0</v>
      </c>
      <c r="EF66" s="7">
        <f t="shared" si="59"/>
        <v>0</v>
      </c>
      <c r="EG66" s="7">
        <f t="shared" si="59"/>
        <v>0</v>
      </c>
      <c r="EH66" s="7">
        <f t="shared" si="59"/>
        <v>0</v>
      </c>
      <c r="EI66" s="7">
        <f t="shared" si="59"/>
        <v>0</v>
      </c>
    </row>
    <row r="67" spans="1:139" ht="15.75" thickBot="1" x14ac:dyDescent="0.3">
      <c r="A67" s="61"/>
      <c r="B67" s="61"/>
      <c r="C67" s="104"/>
      <c r="D67" s="144" t="s">
        <v>65</v>
      </c>
      <c r="E67" s="43" t="s">
        <v>55</v>
      </c>
      <c r="F67" s="145" t="s">
        <v>46</v>
      </c>
      <c r="G67" s="154" t="s">
        <v>67</v>
      </c>
      <c r="H67" s="116" t="s">
        <v>67</v>
      </c>
      <c r="I67" s="177" t="s">
        <v>57</v>
      </c>
      <c r="J67" s="144" t="s">
        <v>55</v>
      </c>
      <c r="K67" s="119" t="s">
        <v>55</v>
      </c>
      <c r="L67" s="180" t="s">
        <v>49</v>
      </c>
      <c r="M67" s="144" t="s">
        <v>49</v>
      </c>
      <c r="N67" s="119" t="s">
        <v>49</v>
      </c>
      <c r="O67" s="180" t="s">
        <v>60</v>
      </c>
      <c r="P67" s="144" t="s">
        <v>42</v>
      </c>
      <c r="Q67" s="119" t="s">
        <v>49</v>
      </c>
      <c r="R67" s="180" t="s">
        <v>49</v>
      </c>
      <c r="S67" s="226" t="s">
        <v>55</v>
      </c>
      <c r="T67" s="43" t="s">
        <v>42</v>
      </c>
      <c r="U67" s="149" t="s">
        <v>55</v>
      </c>
      <c r="V67" s="226" t="s">
        <v>55</v>
      </c>
      <c r="W67" s="43" t="s">
        <v>55</v>
      </c>
      <c r="X67" s="149" t="s">
        <v>42</v>
      </c>
      <c r="Y67" s="144" t="s">
        <v>42</v>
      </c>
      <c r="Z67" s="119" t="s">
        <v>42</v>
      </c>
      <c r="AA67" s="185" t="s">
        <v>84</v>
      </c>
      <c r="AB67" s="165" t="s">
        <v>84</v>
      </c>
      <c r="AC67" s="125" t="s">
        <v>84</v>
      </c>
      <c r="AD67" s="180" t="s">
        <v>42</v>
      </c>
      <c r="AE67" s="230" t="s">
        <v>84</v>
      </c>
      <c r="AF67" s="33" t="s">
        <v>84</v>
      </c>
      <c r="AG67" s="159" t="s">
        <v>84</v>
      </c>
      <c r="AH67" s="165" t="s">
        <v>84</v>
      </c>
      <c r="AI67" s="119" t="s">
        <v>49</v>
      </c>
      <c r="AJ67" s="180" t="s">
        <v>49</v>
      </c>
      <c r="AK67" s="230" t="s">
        <v>84</v>
      </c>
      <c r="AL67" s="33" t="s">
        <v>84</v>
      </c>
      <c r="AM67" s="159" t="s">
        <v>84</v>
      </c>
      <c r="AN67" s="165" t="s">
        <v>84</v>
      </c>
      <c r="AO67" s="125" t="s">
        <v>84</v>
      </c>
      <c r="AP67" s="185" t="s">
        <v>84</v>
      </c>
      <c r="AQ67" s="125" t="s">
        <v>84</v>
      </c>
      <c r="AR67" s="125" t="s">
        <v>84</v>
      </c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48">
        <f>SUM(D51, -D57)</f>
        <v>4.5499999999999999E-2</v>
      </c>
      <c r="E68" s="98">
        <f>SUM(E52, -E58)</f>
        <v>6.7799999999999999E-2</v>
      </c>
      <c r="F68" s="147">
        <f>SUM(F51, -F57)</f>
        <v>0.12379999999999999</v>
      </c>
      <c r="G68" s="146">
        <f>SUM(G51, -G57)</f>
        <v>0.23959999999999998</v>
      </c>
      <c r="H68" s="118">
        <f>SUM(H51, -H57)</f>
        <v>0.2311</v>
      </c>
      <c r="I68" s="179">
        <f>SUM(I51, -I57)</f>
        <v>0.18</v>
      </c>
      <c r="J68" s="150">
        <f>SUM(J52, -J58)</f>
        <v>0.1694</v>
      </c>
      <c r="K68" s="120">
        <f t="shared" ref="K68:T68" si="60">SUM(K51, -K57)</f>
        <v>0.16620000000000001</v>
      </c>
      <c r="L68" s="182">
        <f t="shared" si="60"/>
        <v>0.19230000000000003</v>
      </c>
      <c r="M68" s="148">
        <f t="shared" si="60"/>
        <v>0.17859999999999998</v>
      </c>
      <c r="N68" s="122">
        <f t="shared" si="60"/>
        <v>0.16650000000000001</v>
      </c>
      <c r="O68" s="182">
        <f t="shared" si="60"/>
        <v>0.18559999999999999</v>
      </c>
      <c r="P68" s="148">
        <f t="shared" si="60"/>
        <v>0.20569999999999999</v>
      </c>
      <c r="Q68" s="122">
        <f t="shared" si="60"/>
        <v>0.1983</v>
      </c>
      <c r="R68" s="182">
        <f t="shared" si="60"/>
        <v>0.21210000000000001</v>
      </c>
      <c r="S68" s="228">
        <f t="shared" si="60"/>
        <v>0.23520000000000002</v>
      </c>
      <c r="T68" s="16">
        <f t="shared" si="60"/>
        <v>0.22940000000000002</v>
      </c>
      <c r="U68" s="151">
        <f>SUM(U51, -U57)</f>
        <v>0.2127</v>
      </c>
      <c r="V68" s="228">
        <f>SUM(V51, -V57)</f>
        <v>0.2097</v>
      </c>
      <c r="W68" s="98">
        <f>SUM(W51, -W57)</f>
        <v>0.23599999999999999</v>
      </c>
      <c r="X68" s="153">
        <f>SUM(X51, -X57)</f>
        <v>0.2268</v>
      </c>
      <c r="Y68" s="148">
        <f>SUM(Y51, -Y57)</f>
        <v>0.2455</v>
      </c>
      <c r="Z68" s="122">
        <f>SUM(Z51, -Z57)</f>
        <v>0.247</v>
      </c>
      <c r="AA68" s="179">
        <f>SUM(AA52, -AA58)</f>
        <v>0.22889999999999999</v>
      </c>
      <c r="AB68" s="146">
        <f>SUM(AB52, -AB58)</f>
        <v>0.1966</v>
      </c>
      <c r="AC68" s="118">
        <f>SUM(AC52, -AC58)</f>
        <v>0.1976</v>
      </c>
      <c r="AD68" s="182">
        <f>SUM(AD51, -AD57)</f>
        <v>0.19969999999999999</v>
      </c>
      <c r="AE68" s="229">
        <f>SUM(AE52, -AE58)</f>
        <v>0.21879999999999999</v>
      </c>
      <c r="AF68" s="95">
        <f>SUM(AF52, -AF58)</f>
        <v>0.22249999999999998</v>
      </c>
      <c r="AG68" s="152">
        <f>SUM(AG52, -AG58)</f>
        <v>0.24709999999999999</v>
      </c>
      <c r="AH68" s="146">
        <f>SUM(AH52, -AH58)</f>
        <v>0.2651</v>
      </c>
      <c r="AI68" s="122">
        <f>SUM(AI51, -AI57)</f>
        <v>0.24020000000000002</v>
      </c>
      <c r="AJ68" s="182">
        <f>SUM(AJ51, -AJ57)</f>
        <v>0.24660000000000001</v>
      </c>
      <c r="AK68" s="229">
        <f>SUM(AK52, -AK58)</f>
        <v>0.23170000000000002</v>
      </c>
      <c r="AL68" s="95">
        <f>SUM(AL52, -AL58)</f>
        <v>0.2545</v>
      </c>
      <c r="AM68" s="152">
        <f>SUM(AM52, -AM58)</f>
        <v>0.29559999999999997</v>
      </c>
      <c r="AN68" s="146">
        <f>SUM(AN52, -AN58)</f>
        <v>0.29559999999999997</v>
      </c>
      <c r="AO68" s="118">
        <f>SUM(AO52, -AO58)</f>
        <v>0.30189999999999995</v>
      </c>
      <c r="AP68" s="179">
        <f>SUM(AP52, -AP58)</f>
        <v>0.27779999999999999</v>
      </c>
      <c r="AQ68" s="118">
        <f>SUM(AQ52, -AQ58)</f>
        <v>0.28659999999999997</v>
      </c>
      <c r="AR68" s="118">
        <f>SUM(AR52, -AR58)</f>
        <v>0.28660000000000002</v>
      </c>
      <c r="AS68" s="7">
        <f>SUM(AS51, -AS57)</f>
        <v>0</v>
      </c>
      <c r="AT68" s="7">
        <f>SUM(AT51, -AT57,)</f>
        <v>0</v>
      </c>
      <c r="AU68" s="7">
        <f>SUM(AU52, -AU58)</f>
        <v>0</v>
      </c>
      <c r="AV68" s="7">
        <f>SUM(AV51, -AV57)</f>
        <v>0</v>
      </c>
      <c r="AW68" s="7">
        <f>SUM(AW51, -AW57)</f>
        <v>0</v>
      </c>
      <c r="AX68" s="7">
        <f>SUM(AX51, -AX57)</f>
        <v>0</v>
      </c>
      <c r="AY68" s="7">
        <f>SUM(AY51, -AY57)</f>
        <v>0</v>
      </c>
      <c r="AZ68" s="7">
        <f>SUM(AZ51, -AZ57,)</f>
        <v>0</v>
      </c>
      <c r="BA68" s="7">
        <f>SUM(BA52, -BA58)</f>
        <v>0</v>
      </c>
      <c r="BB68" s="7">
        <f>SUM(BB51, -BB57)</f>
        <v>0</v>
      </c>
      <c r="BC68" s="7">
        <f>SUM(BC51, -BC57)</f>
        <v>0</v>
      </c>
      <c r="BD68" s="7">
        <f>SUM(BD51, -BD57)</f>
        <v>0</v>
      </c>
      <c r="BE68" s="7">
        <f>SUM(BE51, -BE57)</f>
        <v>0</v>
      </c>
      <c r="BF68" s="7">
        <f>SUM(BF51, -BF57,)</f>
        <v>0</v>
      </c>
      <c r="BG68" s="7">
        <f>SUM(BG52, -BG58)</f>
        <v>0</v>
      </c>
      <c r="BH68" s="7">
        <f>SUM(BH51, -BH57)</f>
        <v>0</v>
      </c>
      <c r="BI68" s="7">
        <f>SUM(BI51, -BI57)</f>
        <v>0</v>
      </c>
      <c r="BJ68" s="7">
        <f>SUM(BJ51, -BJ57)</f>
        <v>0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4" t="s">
        <v>55</v>
      </c>
      <c r="E69" s="46" t="s">
        <v>63</v>
      </c>
      <c r="F69" s="149" t="s">
        <v>55</v>
      </c>
      <c r="G69" s="154" t="s">
        <v>63</v>
      </c>
      <c r="H69" s="116" t="s">
        <v>63</v>
      </c>
      <c r="I69" s="177" t="s">
        <v>46</v>
      </c>
      <c r="J69" s="154" t="s">
        <v>57</v>
      </c>
      <c r="K69" s="116" t="s">
        <v>57</v>
      </c>
      <c r="L69" s="180" t="s">
        <v>55</v>
      </c>
      <c r="M69" s="144" t="s">
        <v>42</v>
      </c>
      <c r="N69" s="119" t="s">
        <v>42</v>
      </c>
      <c r="O69" s="180" t="s">
        <v>49</v>
      </c>
      <c r="P69" s="144" t="s">
        <v>60</v>
      </c>
      <c r="Q69" s="119" t="s">
        <v>60</v>
      </c>
      <c r="R69" s="180" t="s">
        <v>60</v>
      </c>
      <c r="S69" s="226" t="s">
        <v>60</v>
      </c>
      <c r="T69" s="43" t="s">
        <v>55</v>
      </c>
      <c r="U69" s="149" t="s">
        <v>60</v>
      </c>
      <c r="V69" s="226" t="s">
        <v>60</v>
      </c>
      <c r="W69" s="43" t="s">
        <v>60</v>
      </c>
      <c r="X69" s="149" t="s">
        <v>55</v>
      </c>
      <c r="Y69" s="144" t="s">
        <v>55</v>
      </c>
      <c r="Z69" s="125" t="s">
        <v>84</v>
      </c>
      <c r="AA69" s="180" t="s">
        <v>42</v>
      </c>
      <c r="AB69" s="144" t="s">
        <v>42</v>
      </c>
      <c r="AC69" s="119" t="s">
        <v>42</v>
      </c>
      <c r="AD69" s="185" t="s">
        <v>84</v>
      </c>
      <c r="AE69" s="226" t="s">
        <v>42</v>
      </c>
      <c r="AF69" s="43" t="s">
        <v>49</v>
      </c>
      <c r="AG69" s="149" t="s">
        <v>49</v>
      </c>
      <c r="AH69" s="144" t="s">
        <v>49</v>
      </c>
      <c r="AI69" s="125" t="s">
        <v>84</v>
      </c>
      <c r="AJ69" s="185" t="s">
        <v>84</v>
      </c>
      <c r="AK69" s="226" t="s">
        <v>49</v>
      </c>
      <c r="AL69" s="43" t="s">
        <v>49</v>
      </c>
      <c r="AM69" s="236" t="s">
        <v>51</v>
      </c>
      <c r="AN69" s="166" t="s">
        <v>51</v>
      </c>
      <c r="AO69" s="191" t="s">
        <v>51</v>
      </c>
      <c r="AP69" s="180" t="s">
        <v>70</v>
      </c>
      <c r="AQ69" s="119" t="s">
        <v>70</v>
      </c>
      <c r="AR69" s="119" t="s">
        <v>70</v>
      </c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0">
        <f>SUM(D51, -D56)</f>
        <v>4.41E-2</v>
      </c>
      <c r="E70" s="95">
        <f>SUM(E51, -E57)</f>
        <v>6.7400000000000002E-2</v>
      </c>
      <c r="F70" s="151">
        <f>SUM(F52, -F58)</f>
        <v>0.121</v>
      </c>
      <c r="G70" s="146">
        <f>SUM(G51, -G56)</f>
        <v>0.23269999999999999</v>
      </c>
      <c r="H70" s="118">
        <f>SUM(H51, -H56)</f>
        <v>0.22140000000000001</v>
      </c>
      <c r="I70" s="178">
        <f>SUM(I51, -I56)</f>
        <v>0.1769</v>
      </c>
      <c r="J70" s="146">
        <f>SUM(J51, -J57)</f>
        <v>0.16550000000000001</v>
      </c>
      <c r="K70" s="118">
        <f>SUM(K52, -K58)</f>
        <v>0.1532</v>
      </c>
      <c r="L70" s="181">
        <f t="shared" ref="L70:T70" si="61">SUM(L51, -L56)</f>
        <v>0.16260000000000002</v>
      </c>
      <c r="M70" s="148">
        <f t="shared" si="61"/>
        <v>0.1641</v>
      </c>
      <c r="N70" s="122">
        <f t="shared" si="61"/>
        <v>0.16570000000000001</v>
      </c>
      <c r="O70" s="182">
        <f t="shared" si="61"/>
        <v>0.1774</v>
      </c>
      <c r="P70" s="148">
        <f t="shared" si="61"/>
        <v>0.20530000000000001</v>
      </c>
      <c r="Q70" s="122">
        <f t="shared" si="61"/>
        <v>0.19670000000000001</v>
      </c>
      <c r="R70" s="182">
        <f t="shared" si="61"/>
        <v>0.21190000000000001</v>
      </c>
      <c r="S70" s="227">
        <f t="shared" si="61"/>
        <v>0.23110000000000003</v>
      </c>
      <c r="T70" s="98">
        <f t="shared" si="61"/>
        <v>0.22440000000000002</v>
      </c>
      <c r="U70" s="153">
        <f>SUM(U51, -U56)</f>
        <v>0.19059999999999999</v>
      </c>
      <c r="V70" s="227">
        <f>SUM(V51, -V56)</f>
        <v>0.1676</v>
      </c>
      <c r="W70" s="16">
        <f>SUM(W51, -W56)</f>
        <v>0.20660000000000001</v>
      </c>
      <c r="X70" s="151">
        <f>SUM(X51, -X56)</f>
        <v>0.22050000000000003</v>
      </c>
      <c r="Y70" s="150">
        <f>SUM(Y51, -Y56)</f>
        <v>0.2364</v>
      </c>
      <c r="Z70" s="118">
        <f>SUM(Z52, -Z58)</f>
        <v>0.2316</v>
      </c>
      <c r="AA70" s="182">
        <f>SUM(AA51, -AA57)</f>
        <v>0.20589999999999997</v>
      </c>
      <c r="AB70" s="148">
        <f>SUM(AB51, -AB57)</f>
        <v>0.19290000000000002</v>
      </c>
      <c r="AC70" s="122">
        <f>SUM(AC51, -AC57)</f>
        <v>0.1976</v>
      </c>
      <c r="AD70" s="179">
        <f>SUM(AD52, -AD58)</f>
        <v>0.18940000000000001</v>
      </c>
      <c r="AE70" s="227">
        <f>SUM(AE51, -AE57)</f>
        <v>0.20979999999999999</v>
      </c>
      <c r="AF70" s="16">
        <f>SUM(AF51, -AF57)</f>
        <v>0.21710000000000002</v>
      </c>
      <c r="AG70" s="153">
        <f>SUM(AG51, -AG57)</f>
        <v>0.2303</v>
      </c>
      <c r="AH70" s="148">
        <f>SUM(AH51, -AH57)</f>
        <v>0.24830000000000002</v>
      </c>
      <c r="AI70" s="118">
        <f>SUM(AI52, -AI58)</f>
        <v>0.23720000000000002</v>
      </c>
      <c r="AJ70" s="179">
        <f>SUM(AJ52, -AJ58)</f>
        <v>0.2359</v>
      </c>
      <c r="AK70" s="227">
        <f>SUM(AK51, -AK57)</f>
        <v>0.22819999999999999</v>
      </c>
      <c r="AL70" s="16">
        <f>SUM(AL51, -AL57)</f>
        <v>0.2142</v>
      </c>
      <c r="AM70" s="153">
        <f>SUM(AM53, -AM58)</f>
        <v>0.2777</v>
      </c>
      <c r="AN70" s="148">
        <f>SUM(AN53, -AN58)</f>
        <v>0.2646</v>
      </c>
      <c r="AO70" s="122">
        <f>SUM(AO53, -AO58)</f>
        <v>0.24789999999999998</v>
      </c>
      <c r="AP70" s="182">
        <f>SUM(AP51, -AP57)</f>
        <v>0.26</v>
      </c>
      <c r="AQ70" s="122">
        <f>SUM(AQ51, -AQ57)</f>
        <v>0.24160000000000001</v>
      </c>
      <c r="AR70" s="122">
        <f>SUM(AR51, -AR57)</f>
        <v>0.23119999999999999</v>
      </c>
      <c r="AS70" s="7">
        <f>SUM(AS52, -AS58)</f>
        <v>0</v>
      </c>
      <c r="AT70" s="7">
        <f>SUM(AT52, -AT58)</f>
        <v>0</v>
      </c>
      <c r="AU70" s="7">
        <f>SUM(AU51, -AU57)</f>
        <v>0</v>
      </c>
      <c r="AV70" s="7">
        <f>SUM(AV52, -AV58)</f>
        <v>0</v>
      </c>
      <c r="AW70" s="7">
        <f>SUM(AW51, -AW56)</f>
        <v>0</v>
      </c>
      <c r="AX70" s="7">
        <f>SUM(AX52, -AX58)</f>
        <v>0</v>
      </c>
      <c r="AY70" s="7">
        <f>SUM(AY52, -AY58)</f>
        <v>0</v>
      </c>
      <c r="AZ70" s="7">
        <f>SUM(AZ52, -AZ58)</f>
        <v>0</v>
      </c>
      <c r="BA70" s="7">
        <f>SUM(BA51, -BA57)</f>
        <v>0</v>
      </c>
      <c r="BB70" s="7">
        <f>SUM(BB52, -BB58)</f>
        <v>0</v>
      </c>
      <c r="BC70" s="7">
        <f>SUM(BC51, -BC56)</f>
        <v>0</v>
      </c>
      <c r="BD70" s="7">
        <f>SUM(BD52, -BD58)</f>
        <v>0</v>
      </c>
      <c r="BE70" s="7">
        <f>SUM(BE52, -BE58)</f>
        <v>0</v>
      </c>
      <c r="BF70" s="7">
        <f>SUM(BF52, -BF58)</f>
        <v>0</v>
      </c>
      <c r="BG70" s="7">
        <f>SUM(BG51, -BG57)</f>
        <v>0</v>
      </c>
      <c r="BH70" s="7">
        <f>SUM(BH52, -BH58)</f>
        <v>0</v>
      </c>
      <c r="BI70" s="7">
        <f>SUM(BI51, -BI56)</f>
        <v>0</v>
      </c>
      <c r="BJ70" s="7">
        <f>SUM(BJ52, -BJ58)</f>
        <v>0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4" t="s">
        <v>42</v>
      </c>
      <c r="E71" s="12" t="s">
        <v>37</v>
      </c>
      <c r="F71" s="145" t="s">
        <v>67</v>
      </c>
      <c r="G71" s="154" t="s">
        <v>46</v>
      </c>
      <c r="H71" s="116" t="s">
        <v>46</v>
      </c>
      <c r="I71" s="177" t="s">
        <v>63</v>
      </c>
      <c r="J71" s="144" t="s">
        <v>60</v>
      </c>
      <c r="K71" s="119" t="s">
        <v>49</v>
      </c>
      <c r="L71" s="180" t="s">
        <v>42</v>
      </c>
      <c r="M71" s="144" t="s">
        <v>55</v>
      </c>
      <c r="N71" s="119" t="s">
        <v>55</v>
      </c>
      <c r="O71" s="180" t="s">
        <v>55</v>
      </c>
      <c r="P71" s="144" t="s">
        <v>55</v>
      </c>
      <c r="Q71" s="119" t="s">
        <v>55</v>
      </c>
      <c r="R71" s="180" t="s">
        <v>42</v>
      </c>
      <c r="S71" s="226" t="s">
        <v>49</v>
      </c>
      <c r="T71" s="43" t="s">
        <v>49</v>
      </c>
      <c r="U71" s="149" t="s">
        <v>49</v>
      </c>
      <c r="V71" s="230" t="s">
        <v>40</v>
      </c>
      <c r="W71" s="43" t="s">
        <v>49</v>
      </c>
      <c r="X71" s="159" t="s">
        <v>84</v>
      </c>
      <c r="Y71" s="165" t="s">
        <v>84</v>
      </c>
      <c r="Z71" s="125" t="s">
        <v>40</v>
      </c>
      <c r="AA71" s="185" t="s">
        <v>40</v>
      </c>
      <c r="AB71" s="144" t="s">
        <v>49</v>
      </c>
      <c r="AC71" s="119" t="s">
        <v>49</v>
      </c>
      <c r="AD71" s="180" t="s">
        <v>49</v>
      </c>
      <c r="AE71" s="230" t="s">
        <v>40</v>
      </c>
      <c r="AF71" s="43" t="s">
        <v>42</v>
      </c>
      <c r="AG71" s="149" t="s">
        <v>42</v>
      </c>
      <c r="AH71" s="165" t="s">
        <v>47</v>
      </c>
      <c r="AI71" s="119" t="s">
        <v>42</v>
      </c>
      <c r="AJ71" s="180" t="s">
        <v>70</v>
      </c>
      <c r="AK71" s="226" t="s">
        <v>42</v>
      </c>
      <c r="AL71" s="24" t="s">
        <v>51</v>
      </c>
      <c r="AM71" s="149" t="s">
        <v>49</v>
      </c>
      <c r="AN71" s="144" t="s">
        <v>70</v>
      </c>
      <c r="AO71" s="119" t="s">
        <v>70</v>
      </c>
      <c r="AP71" s="180" t="s">
        <v>49</v>
      </c>
      <c r="AQ71" s="119" t="s">
        <v>49</v>
      </c>
      <c r="AR71" s="119" t="s">
        <v>49</v>
      </c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48">
        <f>SUM(D51, -D55)</f>
        <v>4.1000000000000002E-2</v>
      </c>
      <c r="E72" s="16">
        <f>SUM(E53, -E58)</f>
        <v>6.6600000000000006E-2</v>
      </c>
      <c r="F72" s="152">
        <f>SUM(F51, -F56)</f>
        <v>0.1195</v>
      </c>
      <c r="G72" s="155">
        <f>SUM(G51, -G55)</f>
        <v>0.20910000000000001</v>
      </c>
      <c r="H72" s="117">
        <f>SUM(H51, -H55)</f>
        <v>0.20910000000000001</v>
      </c>
      <c r="I72" s="179">
        <f>SUM(I51, -I55)</f>
        <v>0.17359999999999998</v>
      </c>
      <c r="J72" s="148">
        <f>SUM(J52, -J57)</f>
        <v>0.15529999999999999</v>
      </c>
      <c r="K72" s="122">
        <f>SUM(K51, -K56)</f>
        <v>0.15160000000000001</v>
      </c>
      <c r="L72" s="182">
        <f t="shared" ref="L72:T72" si="62">SUM(L51, -L55)</f>
        <v>0.15260000000000001</v>
      </c>
      <c r="M72" s="150">
        <f t="shared" si="62"/>
        <v>0.15459999999999999</v>
      </c>
      <c r="N72" s="120">
        <f t="shared" si="62"/>
        <v>0.15390000000000001</v>
      </c>
      <c r="O72" s="181">
        <f t="shared" si="62"/>
        <v>0.1736</v>
      </c>
      <c r="P72" s="150">
        <f t="shared" si="62"/>
        <v>0.18690000000000001</v>
      </c>
      <c r="Q72" s="120">
        <f t="shared" si="62"/>
        <v>0.19530000000000003</v>
      </c>
      <c r="R72" s="182">
        <f t="shared" si="62"/>
        <v>0.20900000000000002</v>
      </c>
      <c r="S72" s="227">
        <f t="shared" si="62"/>
        <v>0.21690000000000001</v>
      </c>
      <c r="T72" s="16">
        <f t="shared" si="62"/>
        <v>0.22340000000000002</v>
      </c>
      <c r="U72" s="153">
        <f>SUM(U51, -U55)</f>
        <v>0.17560000000000001</v>
      </c>
      <c r="V72" s="227">
        <f>SUM(V52, -V58)</f>
        <v>0.15820000000000001</v>
      </c>
      <c r="W72" s="16">
        <f>SUM(W51, -W55)</f>
        <v>0.1719</v>
      </c>
      <c r="X72" s="152">
        <f>SUM(X52, -X58)</f>
        <v>0.19929999999999998</v>
      </c>
      <c r="Y72" s="146">
        <f>SUM(Y52, -Y58)</f>
        <v>0.2142</v>
      </c>
      <c r="Z72" s="122">
        <f>SUM(Z52, -Z57)</f>
        <v>0.21739999999999998</v>
      </c>
      <c r="AA72" s="182">
        <f>SUM(AA52, -AA57)</f>
        <v>0.2</v>
      </c>
      <c r="AB72" s="148">
        <f>SUM(AB51, -AB56)</f>
        <v>0.17580000000000001</v>
      </c>
      <c r="AC72" s="122">
        <f>SUM(AC51, -AC56)</f>
        <v>0.18559999999999999</v>
      </c>
      <c r="AD72" s="182">
        <f>SUM(AD51, -AD56)</f>
        <v>0.18329999999999999</v>
      </c>
      <c r="AE72" s="227">
        <f>SUM(AE52, -AE57)</f>
        <v>0.20599999999999999</v>
      </c>
      <c r="AF72" s="16">
        <f>SUM(AF51, -AF56)</f>
        <v>0.20650000000000002</v>
      </c>
      <c r="AG72" s="153">
        <f>SUM(AG51, -AG56)</f>
        <v>0.2077</v>
      </c>
      <c r="AH72" s="148">
        <f>SUM(AH52, -AH57)</f>
        <v>0.22289999999999999</v>
      </c>
      <c r="AI72" s="122">
        <f>SUM(AI51, -AI56)</f>
        <v>0.20500000000000002</v>
      </c>
      <c r="AJ72" s="182">
        <f>SUM(AJ51, -AJ56)</f>
        <v>0.21910000000000002</v>
      </c>
      <c r="AK72" s="227">
        <f>SUM(AK51, -AK56)</f>
        <v>0.1883</v>
      </c>
      <c r="AL72" s="16">
        <f>SUM(AL53, -AL58)</f>
        <v>0.21</v>
      </c>
      <c r="AM72" s="153">
        <f>SUM(AM51, -AM57)</f>
        <v>0.23330000000000001</v>
      </c>
      <c r="AN72" s="148">
        <f>SUM(AN51, -AN57)</f>
        <v>0.2359</v>
      </c>
      <c r="AO72" s="122">
        <f>SUM(AO51, -AO57)</f>
        <v>0.23549999999999999</v>
      </c>
      <c r="AP72" s="182">
        <f>SUM(AP51, -AP56)</f>
        <v>0.25459999999999999</v>
      </c>
      <c r="AQ72" s="122">
        <f>SUM(AQ51, -AQ56)</f>
        <v>0.23330000000000001</v>
      </c>
      <c r="AR72" s="122">
        <f>SUM(AR51, -AR56)</f>
        <v>0.23009999999999997</v>
      </c>
      <c r="AS72" s="7">
        <f>SUM(AS57, -AS68)</f>
        <v>0</v>
      </c>
      <c r="AT72" s="7">
        <f>SUM(AT57, -AT68)</f>
        <v>0</v>
      </c>
      <c r="AU72" s="7">
        <f>SUM(AU57, -AU68)</f>
        <v>0</v>
      </c>
      <c r="AV72" s="7">
        <f>SUM(AV57, -AV68)</f>
        <v>0</v>
      </c>
      <c r="AW72" s="7">
        <f>SUM(AW57, -AW68,)</f>
        <v>0</v>
      </c>
      <c r="AX72" s="7">
        <f>SUM(AX57, -AX68,)</f>
        <v>0</v>
      </c>
      <c r="AY72" s="7">
        <f>SUM(AY57, -AY68)</f>
        <v>0</v>
      </c>
      <c r="AZ72" s="7">
        <f>SUM(AZ57, -AZ68)</f>
        <v>0</v>
      </c>
      <c r="BA72" s="7">
        <f>SUM(BA57, -BA68)</f>
        <v>0</v>
      </c>
      <c r="BB72" s="7">
        <f>SUM(BB57, -BB68)</f>
        <v>0</v>
      </c>
      <c r="BC72" s="7">
        <f>SUM(BC57, -BC68,)</f>
        <v>0</v>
      </c>
      <c r="BD72" s="7">
        <f>SUM(BD57, -BD68,)</f>
        <v>0</v>
      </c>
      <c r="BE72" s="7">
        <f>SUM(BE57, -BE68)</f>
        <v>0</v>
      </c>
      <c r="BF72" s="7">
        <f>SUM(BF57, -BF68)</f>
        <v>0</v>
      </c>
      <c r="BG72" s="7">
        <f>SUM(BG57, -BG68)</f>
        <v>0</v>
      </c>
      <c r="BH72" s="7">
        <f>SUM(BH57, -BH68)</f>
        <v>0</v>
      </c>
      <c r="BI72" s="7">
        <f>SUM(BI57, -BI68,)</f>
        <v>0</v>
      </c>
      <c r="BJ72" s="7">
        <f>SUM(BJ57, -BJ68,)</f>
        <v>0</v>
      </c>
      <c r="BK72" s="7">
        <f t="shared" ref="BK72:BQ72" si="63">SUM(BK57, -BK68)</f>
        <v>0</v>
      </c>
      <c r="BL72" s="7">
        <f t="shared" si="63"/>
        <v>0</v>
      </c>
      <c r="BM72" s="7">
        <f t="shared" si="63"/>
        <v>0</v>
      </c>
      <c r="BN72" s="7">
        <f t="shared" si="63"/>
        <v>0</v>
      </c>
      <c r="BO72" s="7">
        <f t="shared" si="63"/>
        <v>0</v>
      </c>
      <c r="BP72" s="7">
        <f t="shared" si="63"/>
        <v>0</v>
      </c>
      <c r="BQ72" s="7">
        <f t="shared" si="63"/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64">SUM(EC57, -EC68)</f>
        <v>0</v>
      </c>
      <c r="ED72" s="7">
        <f t="shared" si="64"/>
        <v>0</v>
      </c>
      <c r="EE72" s="7">
        <f t="shared" si="64"/>
        <v>0</v>
      </c>
      <c r="EF72" s="7">
        <f t="shared" si="64"/>
        <v>0</v>
      </c>
      <c r="EG72" s="7">
        <f t="shared" si="64"/>
        <v>0</v>
      </c>
      <c r="EH72" s="7">
        <f t="shared" si="64"/>
        <v>0</v>
      </c>
      <c r="EI72" s="7">
        <f t="shared" si="64"/>
        <v>0</v>
      </c>
    </row>
    <row r="73" spans="1:139" ht="15.75" thickBot="1" x14ac:dyDescent="0.3">
      <c r="A73" s="61"/>
      <c r="B73" s="61"/>
      <c r="C73" s="104"/>
      <c r="D73" s="144" t="s">
        <v>60</v>
      </c>
      <c r="E73" s="46" t="s">
        <v>46</v>
      </c>
      <c r="F73" s="145" t="s">
        <v>57</v>
      </c>
      <c r="G73" s="154" t="s">
        <v>57</v>
      </c>
      <c r="H73" s="116" t="s">
        <v>57</v>
      </c>
      <c r="I73" s="177" t="s">
        <v>67</v>
      </c>
      <c r="J73" s="154" t="s">
        <v>46</v>
      </c>
      <c r="K73" s="116" t="s">
        <v>52</v>
      </c>
      <c r="L73" s="185" t="s">
        <v>84</v>
      </c>
      <c r="M73" s="165" t="s">
        <v>84</v>
      </c>
      <c r="N73" s="125" t="s">
        <v>84</v>
      </c>
      <c r="O73" s="180" t="s">
        <v>70</v>
      </c>
      <c r="P73" s="144" t="s">
        <v>70</v>
      </c>
      <c r="Q73" s="119" t="s">
        <v>68</v>
      </c>
      <c r="R73" s="180" t="s">
        <v>68</v>
      </c>
      <c r="S73" s="226" t="s">
        <v>70</v>
      </c>
      <c r="T73" s="43" t="s">
        <v>70</v>
      </c>
      <c r="U73" s="149" t="s">
        <v>70</v>
      </c>
      <c r="V73" s="226" t="s">
        <v>49</v>
      </c>
      <c r="W73" s="33" t="s">
        <v>40</v>
      </c>
      <c r="X73" s="149" t="s">
        <v>49</v>
      </c>
      <c r="Y73" s="165" t="s">
        <v>40</v>
      </c>
      <c r="Z73" s="119" t="s">
        <v>55</v>
      </c>
      <c r="AA73" s="180" t="s">
        <v>49</v>
      </c>
      <c r="AB73" s="165" t="s">
        <v>40</v>
      </c>
      <c r="AC73" s="125" t="s">
        <v>40</v>
      </c>
      <c r="AD73" s="185" t="s">
        <v>40</v>
      </c>
      <c r="AE73" s="226" t="s">
        <v>49</v>
      </c>
      <c r="AF73" s="33" t="s">
        <v>47</v>
      </c>
      <c r="AG73" s="159" t="s">
        <v>47</v>
      </c>
      <c r="AH73" s="144" t="s">
        <v>42</v>
      </c>
      <c r="AI73" s="125" t="s">
        <v>47</v>
      </c>
      <c r="AJ73" s="180" t="s">
        <v>42</v>
      </c>
      <c r="AK73" s="240" t="s">
        <v>51</v>
      </c>
      <c r="AL73" s="43" t="s">
        <v>42</v>
      </c>
      <c r="AM73" s="149" t="s">
        <v>70</v>
      </c>
      <c r="AN73" s="144" t="s">
        <v>49</v>
      </c>
      <c r="AO73" s="119" t="s">
        <v>49</v>
      </c>
      <c r="AP73" s="202" t="s">
        <v>51</v>
      </c>
      <c r="AQ73" s="191" t="s">
        <v>51</v>
      </c>
      <c r="AR73" s="191" t="s">
        <v>51</v>
      </c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48">
        <f>SUM(D51, -D54)</f>
        <v>3.9400000000000004E-2</v>
      </c>
      <c r="E74" s="96">
        <f>SUM(E51, -E56)</f>
        <v>6.4899999999999999E-2</v>
      </c>
      <c r="F74" s="152">
        <f>SUM(F51, -F55)</f>
        <v>0.11310000000000001</v>
      </c>
      <c r="G74" s="146">
        <f>SUM(G51, -G54)</f>
        <v>0.1857</v>
      </c>
      <c r="H74" s="118">
        <f>SUM(H51, -H54)</f>
        <v>0.1981</v>
      </c>
      <c r="I74" s="179">
        <f>SUM(I51, -I54)</f>
        <v>0.16289999999999999</v>
      </c>
      <c r="J74" s="155">
        <f>SUM(J51, -J56)</f>
        <v>0.15329999999999999</v>
      </c>
      <c r="K74" s="117">
        <f>SUM(K52, -K57)</f>
        <v>0.1515</v>
      </c>
      <c r="L74" s="179">
        <f>SUM(L52, -L58)</f>
        <v>0.13519999999999999</v>
      </c>
      <c r="M74" s="146">
        <f>SUM(M52, -M58)</f>
        <v>0.1411</v>
      </c>
      <c r="N74" s="118">
        <f>SUM(N52, -N58)</f>
        <v>0.1169</v>
      </c>
      <c r="O74" s="182">
        <f t="shared" ref="O74:T74" si="65">SUM(O51, -O54)</f>
        <v>0.1535</v>
      </c>
      <c r="P74" s="148">
        <f t="shared" si="65"/>
        <v>0.18510000000000001</v>
      </c>
      <c r="Q74" s="118">
        <f t="shared" si="65"/>
        <v>0.17920000000000003</v>
      </c>
      <c r="R74" s="179">
        <f t="shared" si="65"/>
        <v>0.1988</v>
      </c>
      <c r="S74" s="227">
        <f t="shared" si="65"/>
        <v>0.21400000000000002</v>
      </c>
      <c r="T74" s="16">
        <f t="shared" si="65"/>
        <v>0.20860000000000001</v>
      </c>
      <c r="U74" s="153">
        <f>SUM(U51, -U54)</f>
        <v>0.16439999999999999</v>
      </c>
      <c r="V74" s="227">
        <f>SUM(V51, -V55)</f>
        <v>0.15179999999999999</v>
      </c>
      <c r="W74" s="16">
        <f>SUM(W52, -W58)</f>
        <v>0.1699</v>
      </c>
      <c r="X74" s="153">
        <f>SUM(X51, -X55)</f>
        <v>0.18720000000000001</v>
      </c>
      <c r="Y74" s="148">
        <f>SUM(Y52, -Y57)</f>
        <v>0.2001</v>
      </c>
      <c r="Z74" s="120">
        <f>SUM(Z51, -Z56)</f>
        <v>0.1956</v>
      </c>
      <c r="AA74" s="182">
        <f>SUM(AA51, -AA56)</f>
        <v>0.192</v>
      </c>
      <c r="AB74" s="148">
        <f>SUM(AB52, -AB57)</f>
        <v>0.1699</v>
      </c>
      <c r="AC74" s="122">
        <f>SUM(AC52, -AC57)</f>
        <v>0.17930000000000001</v>
      </c>
      <c r="AD74" s="182">
        <f>SUM(AD52, -AD57)</f>
        <v>0.18179999999999999</v>
      </c>
      <c r="AE74" s="227">
        <f>SUM(AE51, -AE56)</f>
        <v>0.18759999999999999</v>
      </c>
      <c r="AF74" s="16">
        <f>SUM(AF52, -AF57)</f>
        <v>0.183</v>
      </c>
      <c r="AG74" s="153">
        <f>SUM(AG52, -AG57)</f>
        <v>0.20569999999999999</v>
      </c>
      <c r="AH74" s="148">
        <f>SUM(AH51, -AH56)</f>
        <v>0.2177</v>
      </c>
      <c r="AI74" s="122">
        <f>SUM(AI52, -AI57)</f>
        <v>0.19159999999999999</v>
      </c>
      <c r="AJ74" s="182">
        <f>SUM(AJ51, -AJ55)</f>
        <v>0.21080000000000002</v>
      </c>
      <c r="AK74" s="227">
        <f>SUM(AK53, -AK58)</f>
        <v>0.17630000000000001</v>
      </c>
      <c r="AL74" s="16">
        <f>SUM(AL51, -AL56)</f>
        <v>0.18809999999999999</v>
      </c>
      <c r="AM74" s="153">
        <f>SUM(AM51, -AM56)</f>
        <v>0.21710000000000002</v>
      </c>
      <c r="AN74" s="148">
        <f>SUM(AN51, -AN56)</f>
        <v>0.23470000000000002</v>
      </c>
      <c r="AO74" s="122">
        <f>SUM(AO51, -AO56)</f>
        <v>0.2243</v>
      </c>
      <c r="AP74" s="182">
        <f>SUM(AP53, -AP58)</f>
        <v>0.22170000000000001</v>
      </c>
      <c r="AQ74" s="122">
        <f>SUM(AQ53, -AQ58)</f>
        <v>0.21849999999999997</v>
      </c>
      <c r="AR74" s="122">
        <f>SUM(AR53, -AR58)</f>
        <v>0.24349999999999999</v>
      </c>
      <c r="AS74" s="7">
        <f>SUM(AS57, -AS67)</f>
        <v>0</v>
      </c>
      <c r="AT74" s="7">
        <f>SUM(AT57, -AT67,)</f>
        <v>0</v>
      </c>
      <c r="AU74" s="7">
        <f>SUM(AU58, -AU68)</f>
        <v>0</v>
      </c>
      <c r="AV74" s="7">
        <f>SUM(AV57, -AV67)</f>
        <v>0</v>
      </c>
      <c r="AW74" s="7">
        <f>SUM(AW57, -AW67)</f>
        <v>0</v>
      </c>
      <c r="AX74" s="7">
        <f>SUM(AX57, -AX67)</f>
        <v>0</v>
      </c>
      <c r="AY74" s="7">
        <f>SUM(AY57, -AY67)</f>
        <v>0</v>
      </c>
      <c r="AZ74" s="7">
        <f>SUM(AZ57, -AZ67,)</f>
        <v>0</v>
      </c>
      <c r="BA74" s="7">
        <f>SUM(BA58, -BA68)</f>
        <v>0</v>
      </c>
      <c r="BB74" s="7">
        <f>SUM(BB57, -BB67)</f>
        <v>0</v>
      </c>
      <c r="BC74" s="7">
        <f>SUM(BC57, -BC67)</f>
        <v>0</v>
      </c>
      <c r="BD74" s="7">
        <f>SUM(BD57, -BD67)</f>
        <v>0</v>
      </c>
      <c r="BE74" s="7">
        <f>SUM(BE57, -BE67)</f>
        <v>0</v>
      </c>
      <c r="BF74" s="7">
        <f>SUM(BF57, -BF67,)</f>
        <v>0</v>
      </c>
      <c r="BG74" s="7">
        <f>SUM(BG58, -BG68)</f>
        <v>0</v>
      </c>
      <c r="BH74" s="7">
        <f>SUM(BH57, -BH67)</f>
        <v>0</v>
      </c>
      <c r="BI74" s="7">
        <f>SUM(BI57, -BI67)</f>
        <v>0</v>
      </c>
      <c r="BJ74" s="7">
        <f>SUM(BJ57, -BJ67)</f>
        <v>0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4" t="s">
        <v>49</v>
      </c>
      <c r="E75" s="46" t="s">
        <v>67</v>
      </c>
      <c r="F75" s="149" t="s">
        <v>49</v>
      </c>
      <c r="G75" s="144" t="s">
        <v>55</v>
      </c>
      <c r="H75" s="119" t="s">
        <v>55</v>
      </c>
      <c r="I75" s="180" t="s">
        <v>55</v>
      </c>
      <c r="J75" s="154" t="s">
        <v>67</v>
      </c>
      <c r="K75" s="119" t="s">
        <v>68</v>
      </c>
      <c r="L75" s="185" t="s">
        <v>47</v>
      </c>
      <c r="M75" s="165" t="s">
        <v>47</v>
      </c>
      <c r="N75" s="125" t="s">
        <v>47</v>
      </c>
      <c r="O75" s="180" t="s">
        <v>68</v>
      </c>
      <c r="P75" s="144" t="s">
        <v>68</v>
      </c>
      <c r="Q75" s="119" t="s">
        <v>70</v>
      </c>
      <c r="R75" s="180" t="s">
        <v>70</v>
      </c>
      <c r="S75" s="226" t="s">
        <v>68</v>
      </c>
      <c r="T75" s="43" t="s">
        <v>68</v>
      </c>
      <c r="U75" s="149" t="s">
        <v>68</v>
      </c>
      <c r="V75" s="230" t="s">
        <v>53</v>
      </c>
      <c r="W75" s="33" t="s">
        <v>53</v>
      </c>
      <c r="X75" s="149" t="s">
        <v>70</v>
      </c>
      <c r="Y75" s="165" t="s">
        <v>53</v>
      </c>
      <c r="Z75" s="119" t="s">
        <v>70</v>
      </c>
      <c r="AA75" s="185" t="s">
        <v>47</v>
      </c>
      <c r="AB75" s="165" t="s">
        <v>47</v>
      </c>
      <c r="AC75" s="125" t="s">
        <v>47</v>
      </c>
      <c r="AD75" s="185" t="s">
        <v>47</v>
      </c>
      <c r="AE75" s="230" t="s">
        <v>47</v>
      </c>
      <c r="AF75" s="33" t="s">
        <v>40</v>
      </c>
      <c r="AG75" s="167" t="s">
        <v>59</v>
      </c>
      <c r="AH75" s="203" t="s">
        <v>59</v>
      </c>
      <c r="AI75" s="119" t="s">
        <v>70</v>
      </c>
      <c r="AJ75" s="185" t="s">
        <v>47</v>
      </c>
      <c r="AK75" s="230" t="s">
        <v>47</v>
      </c>
      <c r="AL75" s="33" t="s">
        <v>47</v>
      </c>
      <c r="AM75" s="159" t="s">
        <v>47</v>
      </c>
      <c r="AN75" s="165" t="s">
        <v>63</v>
      </c>
      <c r="AO75" s="125" t="s">
        <v>63</v>
      </c>
      <c r="AP75" s="185" t="s">
        <v>63</v>
      </c>
      <c r="AQ75" s="125" t="s">
        <v>63</v>
      </c>
      <c r="AR75" s="125" t="s">
        <v>63</v>
      </c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48">
        <f>SUM(D51, -D53)</f>
        <v>2.98E-2</v>
      </c>
      <c r="E76" s="95">
        <f>SUM(E51, -E55)</f>
        <v>6.4000000000000001E-2</v>
      </c>
      <c r="F76" s="153">
        <f>SUM(F52, -F57)</f>
        <v>0.11019999999999999</v>
      </c>
      <c r="G76" s="150">
        <f>SUM(G52, -G58)</f>
        <v>0.14710000000000001</v>
      </c>
      <c r="H76" s="120">
        <f>SUM(H52, -H58)</f>
        <v>0.14119999999999999</v>
      </c>
      <c r="I76" s="181">
        <f>SUM(I52, -I58)</f>
        <v>0.16010000000000002</v>
      </c>
      <c r="J76" s="146">
        <f>SUM(J51, -J55)</f>
        <v>0.14949999999999999</v>
      </c>
      <c r="K76" s="118">
        <f>SUM(K51, -K55)</f>
        <v>0.15030000000000002</v>
      </c>
      <c r="L76" s="182">
        <f>SUM(L52, -L57)</f>
        <v>0.12920000000000001</v>
      </c>
      <c r="M76" s="148">
        <f>SUM(M52, -M57)</f>
        <v>0.12470000000000001</v>
      </c>
      <c r="N76" s="122">
        <f>SUM(N52, -N57)</f>
        <v>0.11280000000000001</v>
      </c>
      <c r="O76" s="179">
        <f t="shared" ref="O76:T76" si="66">SUM(O51, -O53)</f>
        <v>0.15140000000000001</v>
      </c>
      <c r="P76" s="146">
        <f t="shared" si="66"/>
        <v>0.18140000000000001</v>
      </c>
      <c r="Q76" s="122">
        <f t="shared" si="66"/>
        <v>0.15870000000000001</v>
      </c>
      <c r="R76" s="182">
        <f t="shared" si="66"/>
        <v>0.17290000000000003</v>
      </c>
      <c r="S76" s="229">
        <f t="shared" si="66"/>
        <v>0.18450000000000003</v>
      </c>
      <c r="T76" s="95">
        <f t="shared" si="66"/>
        <v>0.15620000000000001</v>
      </c>
      <c r="U76" s="152">
        <f>SUM(U51, -U53)</f>
        <v>0.15329999999999999</v>
      </c>
      <c r="V76" s="229">
        <f>SUM(V52, -V57)</f>
        <v>0.14529999999999998</v>
      </c>
      <c r="W76" s="95">
        <f>SUM(W52, -W57)</f>
        <v>0.16899999999999998</v>
      </c>
      <c r="X76" s="153">
        <f>SUM(X51, -X54)</f>
        <v>0.17040000000000002</v>
      </c>
      <c r="Y76" s="146">
        <f>SUM(Y52, -Y56)</f>
        <v>0.191</v>
      </c>
      <c r="Z76" s="122">
        <f>SUM(Z51, -Z55)</f>
        <v>0.1842</v>
      </c>
      <c r="AA76" s="182">
        <f>SUM(AA52, -AA56)</f>
        <v>0.18609999999999999</v>
      </c>
      <c r="AB76" s="148">
        <f>SUM(AB52, -AB56)</f>
        <v>0.15279999999999999</v>
      </c>
      <c r="AC76" s="122">
        <f>SUM(AC52, -AC56)</f>
        <v>0.1673</v>
      </c>
      <c r="AD76" s="182">
        <f>SUM(AD52, -AD56)</f>
        <v>0.16539999999999999</v>
      </c>
      <c r="AE76" s="227">
        <f>SUM(AE52, -AE56)</f>
        <v>0.18379999999999999</v>
      </c>
      <c r="AF76" s="16">
        <f>SUM(AF52, -AF56)</f>
        <v>0.1724</v>
      </c>
      <c r="AG76" s="147">
        <f>SUM(AG53, -AG58)</f>
        <v>0.18329999999999999</v>
      </c>
      <c r="AH76" s="155">
        <f>SUM(AH53, -AH58)</f>
        <v>0.20050000000000001</v>
      </c>
      <c r="AI76" s="122">
        <f>SUM(AI51, -AI55)</f>
        <v>0.19130000000000003</v>
      </c>
      <c r="AJ76" s="182">
        <f>SUM(AJ52, -AJ57)</f>
        <v>0.184</v>
      </c>
      <c r="AK76" s="227">
        <f>SUM(AK52, -AK57)</f>
        <v>0.17449999999999999</v>
      </c>
      <c r="AL76" s="16">
        <f>SUM(AL52, -AL57)</f>
        <v>0.1774</v>
      </c>
      <c r="AM76" s="153">
        <f>SUM(AM52, -AM57)</f>
        <v>0.21359999999999998</v>
      </c>
      <c r="AN76" s="146">
        <f>SUM(AN52, -AN57)</f>
        <v>0.20939999999999998</v>
      </c>
      <c r="AO76" s="118">
        <f>SUM(AO52, -AO57)</f>
        <v>0.22120000000000001</v>
      </c>
      <c r="AP76" s="179">
        <f>SUM(AP52, -AP57)</f>
        <v>0.20449999999999999</v>
      </c>
      <c r="AQ76" s="118">
        <f>SUM(AQ52, -AQ57)</f>
        <v>0.20030000000000001</v>
      </c>
      <c r="AR76" s="118">
        <f>SUM(AR52, -AR57)</f>
        <v>0.18330000000000002</v>
      </c>
      <c r="AS76" s="7">
        <f>SUM(AS58, -AS68)</f>
        <v>0</v>
      </c>
      <c r="AT76" s="7">
        <f>SUM(AT58, -AT68)</f>
        <v>0</v>
      </c>
      <c r="AU76" s="7">
        <f>SUM(AU57, -AU67)</f>
        <v>0</v>
      </c>
      <c r="AV76" s="7">
        <f>SUM(AV58, -AV68)</f>
        <v>0</v>
      </c>
      <c r="AW76" s="7">
        <f>SUM(AW57, -AW66)</f>
        <v>0</v>
      </c>
      <c r="AX76" s="7">
        <f>SUM(AX58, -AX68)</f>
        <v>0</v>
      </c>
      <c r="AY76" s="7">
        <f>SUM(AY58, -AY68)</f>
        <v>0</v>
      </c>
      <c r="AZ76" s="7">
        <f>SUM(AZ58, -AZ68)</f>
        <v>0</v>
      </c>
      <c r="BA76" s="7">
        <f>SUM(BA57, -BA67)</f>
        <v>0</v>
      </c>
      <c r="BB76" s="7">
        <f>SUM(BB58, -BB68)</f>
        <v>0</v>
      </c>
      <c r="BC76" s="7">
        <f>SUM(BC57, -BC66)</f>
        <v>0</v>
      </c>
      <c r="BD76" s="7">
        <f>SUM(BD58, -BD68)</f>
        <v>0</v>
      </c>
      <c r="BE76" s="7">
        <f>SUM(BE58, -BE68)</f>
        <v>0</v>
      </c>
      <c r="BF76" s="7">
        <f>SUM(BF58, -BF68)</f>
        <v>0</v>
      </c>
      <c r="BG76" s="7">
        <f>SUM(BG57, -BG67)</f>
        <v>0</v>
      </c>
      <c r="BH76" s="7">
        <f>SUM(BH58, -BH68)</f>
        <v>0</v>
      </c>
      <c r="BI76" s="7">
        <f>SUM(BI57, -BI66)</f>
        <v>0</v>
      </c>
      <c r="BJ76" s="7">
        <f>SUM(BJ58, -BJ68)</f>
        <v>0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4" t="s">
        <v>70</v>
      </c>
      <c r="E77" s="46" t="s">
        <v>57</v>
      </c>
      <c r="F77" s="145" t="s">
        <v>63</v>
      </c>
      <c r="G77" s="154" t="s">
        <v>39</v>
      </c>
      <c r="H77" s="116" t="s">
        <v>39</v>
      </c>
      <c r="I77" s="180" t="s">
        <v>60</v>
      </c>
      <c r="J77" s="144" t="s">
        <v>49</v>
      </c>
      <c r="K77" s="116" t="s">
        <v>46</v>
      </c>
      <c r="L77" s="180" t="s">
        <v>68</v>
      </c>
      <c r="M77" s="144" t="s">
        <v>68</v>
      </c>
      <c r="N77" s="125" t="s">
        <v>40</v>
      </c>
      <c r="O77" s="185" t="s">
        <v>40</v>
      </c>
      <c r="P77" s="144" t="s">
        <v>65</v>
      </c>
      <c r="Q77" s="125" t="s">
        <v>40</v>
      </c>
      <c r="R77" s="185" t="s">
        <v>53</v>
      </c>
      <c r="S77" s="230" t="s">
        <v>40</v>
      </c>
      <c r="T77" s="33" t="s">
        <v>84</v>
      </c>
      <c r="U77" s="159" t="s">
        <v>40</v>
      </c>
      <c r="V77" s="226" t="s">
        <v>68</v>
      </c>
      <c r="W77" s="43" t="s">
        <v>70</v>
      </c>
      <c r="X77" s="159" t="s">
        <v>40</v>
      </c>
      <c r="Y77" s="144" t="s">
        <v>49</v>
      </c>
      <c r="Z77" s="119" t="s">
        <v>49</v>
      </c>
      <c r="AA77" s="189" t="s">
        <v>59</v>
      </c>
      <c r="AB77" s="144" t="s">
        <v>55</v>
      </c>
      <c r="AC77" s="170" t="s">
        <v>59</v>
      </c>
      <c r="AD77" s="189" t="s">
        <v>59</v>
      </c>
      <c r="AE77" s="226" t="s">
        <v>70</v>
      </c>
      <c r="AF77" s="37" t="s">
        <v>59</v>
      </c>
      <c r="AG77" s="159" t="s">
        <v>40</v>
      </c>
      <c r="AH77" s="165" t="s">
        <v>40</v>
      </c>
      <c r="AI77" s="191" t="s">
        <v>51</v>
      </c>
      <c r="AJ77" s="202" t="s">
        <v>51</v>
      </c>
      <c r="AK77" s="226" t="s">
        <v>70</v>
      </c>
      <c r="AL77" s="43" t="s">
        <v>70</v>
      </c>
      <c r="AM77" s="159" t="s">
        <v>63</v>
      </c>
      <c r="AN77" s="165" t="s">
        <v>47</v>
      </c>
      <c r="AO77" s="125" t="s">
        <v>47</v>
      </c>
      <c r="AP77" s="180" t="s">
        <v>42</v>
      </c>
      <c r="AQ77" s="119" t="s">
        <v>42</v>
      </c>
      <c r="AR77" s="119" t="s">
        <v>42</v>
      </c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48">
        <f>SUM(D51, -D52)</f>
        <v>2.5800000000000003E-2</v>
      </c>
      <c r="E78" s="95">
        <f>SUM(E51, -E54)</f>
        <v>6.0499999999999998E-2</v>
      </c>
      <c r="F78" s="152">
        <f>SUM(F51, -F54)</f>
        <v>0.1079</v>
      </c>
      <c r="G78" s="146">
        <f>SUM(G51, -G53)</f>
        <v>0.14499999999999999</v>
      </c>
      <c r="H78" s="118">
        <f>SUM(H51, -H53)</f>
        <v>0.1323</v>
      </c>
      <c r="I78" s="182">
        <f>SUM(I52, -I57)</f>
        <v>0.13540000000000002</v>
      </c>
      <c r="J78" s="148">
        <f>SUM(J52, -J56)</f>
        <v>0.1431</v>
      </c>
      <c r="K78" s="117">
        <f>SUM(K52, -K56)</f>
        <v>0.13689999999999999</v>
      </c>
      <c r="L78" s="179">
        <f>SUM(L51, -L54)</f>
        <v>0.1288</v>
      </c>
      <c r="M78" s="146">
        <f>SUM(M51, -M54)</f>
        <v>0.1226</v>
      </c>
      <c r="N78" s="122">
        <f>SUM(N52, -N56)</f>
        <v>0.112</v>
      </c>
      <c r="O78" s="182">
        <f>SUM(O52, -O58)</f>
        <v>0.12470000000000001</v>
      </c>
      <c r="P78" s="148">
        <f>SUM(P51, -P52)</f>
        <v>0.11420000000000001</v>
      </c>
      <c r="Q78" s="122">
        <f>SUM(Q52, -Q58)</f>
        <v>0.10919999999999999</v>
      </c>
      <c r="R78" s="179">
        <f>SUM(R52, -R58)</f>
        <v>0.13169999999999998</v>
      </c>
      <c r="S78" s="227">
        <f>SUM(S52, -S58)</f>
        <v>0.1371</v>
      </c>
      <c r="T78" s="95">
        <f>SUM(T52, -T58)</f>
        <v>0.1452</v>
      </c>
      <c r="U78" s="153">
        <f>SUM(U52, -U58)</f>
        <v>0.1522</v>
      </c>
      <c r="V78" s="229">
        <f>SUM(V51, -V54)</f>
        <v>0.1431</v>
      </c>
      <c r="W78" s="16">
        <f>SUM(W51, -W54)</f>
        <v>0.15409999999999999</v>
      </c>
      <c r="X78" s="153">
        <f>SUM(X52, -X57)</f>
        <v>0.1696</v>
      </c>
      <c r="Y78" s="148">
        <f>SUM(Y51, -Y55)</f>
        <v>0.18579999999999999</v>
      </c>
      <c r="Z78" s="122">
        <f>SUM(Z51, -Z54)</f>
        <v>0.183</v>
      </c>
      <c r="AA78" s="178">
        <f>SUM(AA53, -AA58)</f>
        <v>0.17480000000000001</v>
      </c>
      <c r="AB78" s="150">
        <f>SUM(AB51, -AB55)</f>
        <v>0.1346</v>
      </c>
      <c r="AC78" s="117">
        <f>SUM(AC53, -AC58)</f>
        <v>0.14479999999999998</v>
      </c>
      <c r="AD78" s="178">
        <f>SUM(AD53, -AD58)</f>
        <v>0.13769999999999999</v>
      </c>
      <c r="AE78" s="227">
        <f>SUM(AE51, -AE55)</f>
        <v>0.1784</v>
      </c>
      <c r="AF78" s="96">
        <f>SUM(AF53, -AF58)</f>
        <v>0.16969999999999999</v>
      </c>
      <c r="AG78" s="153">
        <f>SUM(AG52, -AG56)</f>
        <v>0.18310000000000001</v>
      </c>
      <c r="AH78" s="148">
        <f>SUM(AH52, -AH56)</f>
        <v>0.1923</v>
      </c>
      <c r="AI78" s="122">
        <f>SUM(AI53, -AI58)</f>
        <v>0.16900000000000001</v>
      </c>
      <c r="AJ78" s="182">
        <f>SUM(AJ53, -AJ58)</f>
        <v>0.18080000000000002</v>
      </c>
      <c r="AK78" s="227">
        <f>SUM(AK51, -AK55)</f>
        <v>0.17409999999999998</v>
      </c>
      <c r="AL78" s="16">
        <f>SUM(AL51, -AL55)</f>
        <v>0.17269999999999999</v>
      </c>
      <c r="AM78" s="152">
        <f>SUM(AM52, -AM56)</f>
        <v>0.19739999999999999</v>
      </c>
      <c r="AN78" s="148">
        <f>SUM(AN52, -AN56)</f>
        <v>0.2082</v>
      </c>
      <c r="AO78" s="122">
        <f>SUM(AO52, -AO56)</f>
        <v>0.21</v>
      </c>
      <c r="AP78" s="182">
        <f>SUM(AP51, -AP55)</f>
        <v>0.20329999999999998</v>
      </c>
      <c r="AQ78" s="122">
        <f>SUM(AQ51, -AQ55)</f>
        <v>0.19970000000000002</v>
      </c>
      <c r="AR78" s="122">
        <f>SUM(AR51, -AR55)</f>
        <v>0.182</v>
      </c>
      <c r="AS78" s="7">
        <f t="shared" ref="AS78:AV78" si="67">SUM(AS67, -AS74)</f>
        <v>0</v>
      </c>
      <c r="AT78" s="7">
        <f t="shared" si="67"/>
        <v>0</v>
      </c>
      <c r="AU78" s="7">
        <f t="shared" si="67"/>
        <v>0</v>
      </c>
      <c r="AV78" s="7">
        <f t="shared" si="67"/>
        <v>0</v>
      </c>
      <c r="AW78" s="7">
        <f>SUM(AW67, -AW74,)</f>
        <v>0</v>
      </c>
      <c r="AX78" s="7">
        <f>SUM(AX67, -AX74,)</f>
        <v>0</v>
      </c>
      <c r="AY78" s="7">
        <f t="shared" ref="AY78:BB78" si="68">SUM(AY67, -AY74)</f>
        <v>0</v>
      </c>
      <c r="AZ78" s="7">
        <f t="shared" si="68"/>
        <v>0</v>
      </c>
      <c r="BA78" s="7">
        <f t="shared" si="68"/>
        <v>0</v>
      </c>
      <c r="BB78" s="7">
        <f t="shared" si="68"/>
        <v>0</v>
      </c>
      <c r="BC78" s="7">
        <f>SUM(BC67, -BC74,)</f>
        <v>0</v>
      </c>
      <c r="BD78" s="7">
        <f>SUM(BD67, -BD74,)</f>
        <v>0</v>
      </c>
      <c r="BE78" s="7">
        <f t="shared" ref="BE78:BH78" si="69">SUM(BE67, -BE74)</f>
        <v>0</v>
      </c>
      <c r="BF78" s="7">
        <f t="shared" si="69"/>
        <v>0</v>
      </c>
      <c r="BG78" s="7">
        <f t="shared" si="69"/>
        <v>0</v>
      </c>
      <c r="BH78" s="7">
        <f t="shared" si="69"/>
        <v>0</v>
      </c>
      <c r="BI78" s="7">
        <f>SUM(BI67, -BI74,)</f>
        <v>0</v>
      </c>
      <c r="BJ78" s="7">
        <f>SUM(BJ67, -BJ74,)</f>
        <v>0</v>
      </c>
      <c r="BK78" s="7">
        <f t="shared" ref="BK78:BQ78" si="70">SUM(BK67, -BK74)</f>
        <v>0</v>
      </c>
      <c r="BL78" s="7">
        <f t="shared" si="70"/>
        <v>0</v>
      </c>
      <c r="BM78" s="7">
        <f t="shared" si="70"/>
        <v>0</v>
      </c>
      <c r="BN78" s="7">
        <f t="shared" si="70"/>
        <v>0</v>
      </c>
      <c r="BO78" s="7">
        <f t="shared" si="70"/>
        <v>0</v>
      </c>
      <c r="BP78" s="7">
        <f t="shared" si="70"/>
        <v>0</v>
      </c>
      <c r="BQ78" s="7">
        <f t="shared" si="70"/>
        <v>0</v>
      </c>
      <c r="BS78" s="7">
        <f>SUM(BS67, -BS74,)</f>
        <v>0</v>
      </c>
      <c r="BT78" s="7">
        <f>SUM(BT67, -BT74,)</f>
        <v>0</v>
      </c>
      <c r="BU78" s="7">
        <f t="shared" ref="BU78:BX78" si="71">SUM(BU67, -BU74)</f>
        <v>0</v>
      </c>
      <c r="BV78" s="7">
        <f t="shared" si="71"/>
        <v>0</v>
      </c>
      <c r="BW78" s="7">
        <f t="shared" si="71"/>
        <v>0</v>
      </c>
      <c r="BX78" s="7">
        <f t="shared" si="71"/>
        <v>0</v>
      </c>
      <c r="BY78" s="7">
        <f>SUM(BY67, -BY74,)</f>
        <v>0</v>
      </c>
      <c r="BZ78" s="7">
        <f>SUM(BZ67, -BZ74,)</f>
        <v>0</v>
      </c>
      <c r="CA78" s="7">
        <f t="shared" ref="CA78:CD78" si="72">SUM(CA67, -CA74)</f>
        <v>0</v>
      </c>
      <c r="CB78" s="7">
        <f t="shared" si="72"/>
        <v>0</v>
      </c>
      <c r="CC78" s="7">
        <f t="shared" si="72"/>
        <v>0</v>
      </c>
      <c r="CD78" s="7">
        <f t="shared" si="72"/>
        <v>0</v>
      </c>
      <c r="CE78" s="7">
        <f>SUM(CE67, -CE74,)</f>
        <v>0</v>
      </c>
      <c r="CF78" s="7">
        <f>SUM(CF67, -CF74,)</f>
        <v>0</v>
      </c>
      <c r="CG78" s="7">
        <f t="shared" ref="CG78:CJ78" si="73">SUM(CG67, -CG74)</f>
        <v>0</v>
      </c>
      <c r="CH78" s="7">
        <f t="shared" si="73"/>
        <v>0</v>
      </c>
      <c r="CI78" s="7">
        <f t="shared" si="73"/>
        <v>0</v>
      </c>
      <c r="CJ78" s="7">
        <f t="shared" si="73"/>
        <v>0</v>
      </c>
      <c r="CK78" s="7">
        <f>SUM(CK67, -CK74,)</f>
        <v>0</v>
      </c>
      <c r="CL78" s="7">
        <f>SUM(CL67, -CL74,)</f>
        <v>0</v>
      </c>
      <c r="CM78" s="7">
        <f t="shared" ref="CM78:CP78" si="74">SUM(CM67, -CM74)</f>
        <v>0</v>
      </c>
      <c r="CN78" s="7">
        <f t="shared" si="74"/>
        <v>0</v>
      </c>
      <c r="CO78" s="7">
        <f t="shared" si="74"/>
        <v>0</v>
      </c>
      <c r="CP78" s="7">
        <f t="shared" si="74"/>
        <v>0</v>
      </c>
      <c r="CQ78" s="7">
        <f>SUM(CQ67, -CQ74,)</f>
        <v>0</v>
      </c>
      <c r="CR78" s="7">
        <f>SUM(CR67, -CR74,)</f>
        <v>0</v>
      </c>
      <c r="CS78" s="7">
        <f t="shared" ref="CS78:CV78" si="75">SUM(CS67, -CS74)</f>
        <v>0</v>
      </c>
      <c r="CT78" s="7">
        <f t="shared" si="75"/>
        <v>0</v>
      </c>
      <c r="CU78" s="7">
        <f t="shared" si="75"/>
        <v>0</v>
      </c>
      <c r="CV78" s="7">
        <f t="shared" si="75"/>
        <v>0</v>
      </c>
      <c r="CW78" s="7">
        <f>SUM(CW67, -CW74,)</f>
        <v>0</v>
      </c>
      <c r="CX78" s="7">
        <f>SUM(CX67, -CX74,)</f>
        <v>0</v>
      </c>
      <c r="CY78" s="7">
        <f t="shared" ref="CY78:DB78" si="76">SUM(CY67, -CY74)</f>
        <v>0</v>
      </c>
      <c r="CZ78" s="7">
        <f t="shared" si="76"/>
        <v>0</v>
      </c>
      <c r="DA78" s="7">
        <f t="shared" si="76"/>
        <v>0</v>
      </c>
      <c r="DB78" s="7">
        <f t="shared" si="76"/>
        <v>0</v>
      </c>
      <c r="DC78" s="7">
        <f>SUM(DC67, -DC74,)</f>
        <v>0</v>
      </c>
      <c r="DD78" s="7">
        <f>SUM(DD67, -DD74,)</f>
        <v>0</v>
      </c>
      <c r="DE78" s="7">
        <f t="shared" ref="DE78:DH78" si="77">SUM(DE67, -DE74)</f>
        <v>0</v>
      </c>
      <c r="DF78" s="7">
        <f t="shared" si="77"/>
        <v>0</v>
      </c>
      <c r="DG78" s="7">
        <f t="shared" si="77"/>
        <v>0</v>
      </c>
      <c r="DH78" s="7">
        <f t="shared" si="77"/>
        <v>0</v>
      </c>
      <c r="DI78" s="7">
        <f>SUM(DI67, -DI74,)</f>
        <v>0</v>
      </c>
      <c r="DJ78" s="7">
        <f>SUM(DJ67, -DJ74,)</f>
        <v>0</v>
      </c>
      <c r="DK78" s="7">
        <f t="shared" ref="DK78:DN78" si="78">SUM(DK67, -DK74)</f>
        <v>0</v>
      </c>
      <c r="DL78" s="7">
        <f t="shared" si="78"/>
        <v>0</v>
      </c>
      <c r="DM78" s="7">
        <f t="shared" si="78"/>
        <v>0</v>
      </c>
      <c r="DN78" s="7">
        <f t="shared" si="78"/>
        <v>0</v>
      </c>
      <c r="DO78" s="7">
        <f>SUM(DO67, -DO74,)</f>
        <v>0</v>
      </c>
      <c r="DP78" s="7">
        <f>SUM(DP67, -DP74,)</f>
        <v>0</v>
      </c>
      <c r="DQ78" s="7">
        <f t="shared" ref="DQ78:DT78" si="79">SUM(DQ67, -DQ74)</f>
        <v>0</v>
      </c>
      <c r="DR78" s="7">
        <f t="shared" si="79"/>
        <v>0</v>
      </c>
      <c r="DS78" s="7">
        <f t="shared" si="79"/>
        <v>0</v>
      </c>
      <c r="DT78" s="7">
        <f t="shared" si="79"/>
        <v>0</v>
      </c>
      <c r="DU78" s="7">
        <f>SUM(DU67, -DU74,)</f>
        <v>0</v>
      </c>
      <c r="DV78" s="7">
        <f>SUM(DV67, -DV74,)</f>
        <v>0</v>
      </c>
      <c r="DW78" s="7">
        <f t="shared" ref="DW78:DZ78" si="80">SUM(DW67, -DW74)</f>
        <v>0</v>
      </c>
      <c r="DX78" s="7">
        <f t="shared" si="80"/>
        <v>0</v>
      </c>
      <c r="DY78" s="7">
        <f t="shared" si="80"/>
        <v>0</v>
      </c>
      <c r="DZ78" s="7">
        <f t="shared" si="80"/>
        <v>0</v>
      </c>
      <c r="EA78" s="7">
        <f>SUM(EA67, -EA74,)</f>
        <v>0</v>
      </c>
      <c r="EB78" s="7">
        <f>SUM(EB67, -EB74,)</f>
        <v>0</v>
      </c>
      <c r="EC78" s="7">
        <f t="shared" ref="EC78:EI78" si="81">SUM(EC67, -EC74)</f>
        <v>0</v>
      </c>
      <c r="ED78" s="7">
        <f t="shared" si="81"/>
        <v>0</v>
      </c>
      <c r="EE78" s="7">
        <f t="shared" si="81"/>
        <v>0</v>
      </c>
      <c r="EF78" s="7">
        <f t="shared" si="81"/>
        <v>0</v>
      </c>
      <c r="EG78" s="7">
        <f t="shared" si="81"/>
        <v>0</v>
      </c>
      <c r="EH78" s="7">
        <f t="shared" si="81"/>
        <v>0</v>
      </c>
      <c r="EI78" s="7">
        <f t="shared" si="81"/>
        <v>0</v>
      </c>
    </row>
    <row r="79" spans="1:139" ht="15.75" thickBot="1" x14ac:dyDescent="0.3">
      <c r="A79" s="61"/>
      <c r="B79" s="61"/>
      <c r="C79" s="104"/>
      <c r="D79" s="154" t="s">
        <v>67</v>
      </c>
      <c r="E79" s="43" t="s">
        <v>65</v>
      </c>
      <c r="F79" s="149" t="s">
        <v>68</v>
      </c>
      <c r="G79" s="160" t="s">
        <v>37</v>
      </c>
      <c r="H79" s="119" t="s">
        <v>68</v>
      </c>
      <c r="I79" s="177" t="s">
        <v>39</v>
      </c>
      <c r="J79" s="144" t="s">
        <v>68</v>
      </c>
      <c r="K79" s="116" t="s">
        <v>67</v>
      </c>
      <c r="L79" s="177" t="s">
        <v>57</v>
      </c>
      <c r="M79" s="154" t="s">
        <v>57</v>
      </c>
      <c r="N79" s="119" t="s">
        <v>68</v>
      </c>
      <c r="O79" s="185" t="s">
        <v>84</v>
      </c>
      <c r="P79" s="165" t="s">
        <v>47</v>
      </c>
      <c r="Q79" s="125" t="s">
        <v>47</v>
      </c>
      <c r="R79" s="185" t="s">
        <v>47</v>
      </c>
      <c r="S79" s="230" t="s">
        <v>53</v>
      </c>
      <c r="T79" s="33" t="s">
        <v>40</v>
      </c>
      <c r="U79" s="159" t="s">
        <v>53</v>
      </c>
      <c r="V79" s="226" t="s">
        <v>70</v>
      </c>
      <c r="W79" s="43" t="s">
        <v>68</v>
      </c>
      <c r="X79" s="159" t="s">
        <v>53</v>
      </c>
      <c r="Y79" s="144" t="s">
        <v>70</v>
      </c>
      <c r="Z79" s="170" t="s">
        <v>59</v>
      </c>
      <c r="AA79" s="180" t="s">
        <v>70</v>
      </c>
      <c r="AB79" s="203" t="s">
        <v>59</v>
      </c>
      <c r="AC79" s="119" t="s">
        <v>70</v>
      </c>
      <c r="AD79" s="180" t="s">
        <v>70</v>
      </c>
      <c r="AE79" s="230" t="s">
        <v>63</v>
      </c>
      <c r="AF79" s="43" t="s">
        <v>70</v>
      </c>
      <c r="AG79" s="149" t="s">
        <v>70</v>
      </c>
      <c r="AH79" s="144" t="s">
        <v>70</v>
      </c>
      <c r="AI79" s="125" t="s">
        <v>40</v>
      </c>
      <c r="AJ79" s="189" t="s">
        <v>59</v>
      </c>
      <c r="AK79" s="226" t="s">
        <v>68</v>
      </c>
      <c r="AL79" s="43" t="s">
        <v>68</v>
      </c>
      <c r="AM79" s="149" t="s">
        <v>42</v>
      </c>
      <c r="AN79" s="144" t="s">
        <v>42</v>
      </c>
      <c r="AO79" s="119" t="s">
        <v>42</v>
      </c>
      <c r="AP79" s="185" t="s">
        <v>47</v>
      </c>
      <c r="AQ79" s="125" t="s">
        <v>47</v>
      </c>
      <c r="AR79" s="125" t="s">
        <v>47</v>
      </c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46">
        <f>SUM(D52, -D58)</f>
        <v>2.2199999999999998E-2</v>
      </c>
      <c r="E80" s="16">
        <f>SUM(E52, -E57)</f>
        <v>4.1599999999999998E-2</v>
      </c>
      <c r="F80" s="152">
        <f>SUM(F52, -F56)</f>
        <v>0.10589999999999999</v>
      </c>
      <c r="G80" s="148">
        <f>SUM(G53, -G58)</f>
        <v>0.1313</v>
      </c>
      <c r="H80" s="118">
        <f>SUM(H52, -H57)</f>
        <v>0.1225</v>
      </c>
      <c r="I80" s="179">
        <f>SUM(I51, -I53)</f>
        <v>0.13249999999999998</v>
      </c>
      <c r="J80" s="146">
        <f>SUM(J52, -J55)</f>
        <v>0.13930000000000001</v>
      </c>
      <c r="K80" s="118">
        <f>SUM(K52, -K55)</f>
        <v>0.1356</v>
      </c>
      <c r="L80" s="179">
        <f>SUM(L53, -L58)</f>
        <v>0.11360000000000001</v>
      </c>
      <c r="M80" s="146">
        <f>SUM(M53, -M58)</f>
        <v>0.1118</v>
      </c>
      <c r="N80" s="118">
        <f>SUM(N51, -N54)</f>
        <v>0.1115</v>
      </c>
      <c r="O80" s="179">
        <f>SUM(O52, -O57)</f>
        <v>0.11310000000000001</v>
      </c>
      <c r="P80" s="148">
        <f>SUM(P52, -P58)</f>
        <v>9.2799999999999994E-2</v>
      </c>
      <c r="Q80" s="122">
        <f>SUM(Q52, -Q57)</f>
        <v>0.1086</v>
      </c>
      <c r="R80" s="182">
        <f>SUM(R52, -R57)</f>
        <v>0.1195</v>
      </c>
      <c r="S80" s="229">
        <f>SUM(S52, -S57)</f>
        <v>0.13339999999999999</v>
      </c>
      <c r="T80" s="16">
        <f>SUM(T52, -T57)</f>
        <v>0.14499999999999999</v>
      </c>
      <c r="U80" s="152">
        <f>SUM(U52, -U57)</f>
        <v>0.1203</v>
      </c>
      <c r="V80" s="227">
        <f>SUM(V51, -V53)</f>
        <v>0.12559999999999999</v>
      </c>
      <c r="W80" s="95">
        <f>SUM(W51, -W53)</f>
        <v>0.1459</v>
      </c>
      <c r="X80" s="152">
        <f>SUM(X52, -X56)</f>
        <v>0.1633</v>
      </c>
      <c r="Y80" s="148">
        <f>SUM(Y51, -Y54)</f>
        <v>0.1845</v>
      </c>
      <c r="Z80" s="117">
        <f>SUM(Z53, -Z58)</f>
        <v>0.16900000000000001</v>
      </c>
      <c r="AA80" s="182">
        <f>SUM(AA51, -AA55)</f>
        <v>0.16059999999999999</v>
      </c>
      <c r="AB80" s="155">
        <f>SUM(AB53, -AB58)</f>
        <v>0.13200000000000001</v>
      </c>
      <c r="AC80" s="122">
        <f>SUM(AC51, -AC55)</f>
        <v>0.12759999999999999</v>
      </c>
      <c r="AD80" s="182">
        <f>SUM(AD51, -AD55)</f>
        <v>0.1321</v>
      </c>
      <c r="AE80" s="229">
        <f>SUM(AE52, -AE55)</f>
        <v>0.17460000000000001</v>
      </c>
      <c r="AF80" s="16">
        <f>SUM(AF51, -AF55)</f>
        <v>0.1588</v>
      </c>
      <c r="AG80" s="153">
        <f>SUM(AG51, -AG55)</f>
        <v>0.18090000000000001</v>
      </c>
      <c r="AH80" s="148">
        <f>SUM(AH51, -AH55)</f>
        <v>0.18859999999999999</v>
      </c>
      <c r="AI80" s="122">
        <f>SUM(AI52, -AI56)</f>
        <v>0.15639999999999998</v>
      </c>
      <c r="AJ80" s="178">
        <f>SUM(AJ54, -AJ58)</f>
        <v>0.16020000000000001</v>
      </c>
      <c r="AK80" s="229">
        <f>SUM(AK51, -AK54)</f>
        <v>0.1636</v>
      </c>
      <c r="AL80" s="95">
        <f>SUM(AL51, -AL54)</f>
        <v>0.15559999999999999</v>
      </c>
      <c r="AM80" s="153">
        <f>SUM(AM51, -AM55)</f>
        <v>0.19720000000000001</v>
      </c>
      <c r="AN80" s="148">
        <f>SUM(AN51, -AN55)</f>
        <v>0.20550000000000002</v>
      </c>
      <c r="AO80" s="122">
        <f>SUM(AO51, -AO55)</f>
        <v>0.2024</v>
      </c>
      <c r="AP80" s="182">
        <f>SUM(AP52, -AP56)</f>
        <v>0.1991</v>
      </c>
      <c r="AQ80" s="122">
        <f>SUM(AQ52, -AQ56)</f>
        <v>0.192</v>
      </c>
      <c r="AR80" s="122">
        <f>SUM(AR52, -AR56)</f>
        <v>0.1822</v>
      </c>
      <c r="AS80" s="7">
        <f>SUM(AS67, -AS73)</f>
        <v>0</v>
      </c>
      <c r="AT80" s="7">
        <f>SUM(AT67, -AT73,)</f>
        <v>0</v>
      </c>
      <c r="AU80" s="7">
        <f>SUM(AU68, -AU74)</f>
        <v>0</v>
      </c>
      <c r="AV80" s="7">
        <f>SUM(AV67, -AV73)</f>
        <v>0</v>
      </c>
      <c r="AW80" s="7">
        <f>SUM(AW67, -AW73)</f>
        <v>0</v>
      </c>
      <c r="AX80" s="7">
        <f>SUM(AX67, -AX73)</f>
        <v>0</v>
      </c>
      <c r="AY80" s="7">
        <f>SUM(AY67, -AY73)</f>
        <v>0</v>
      </c>
      <c r="AZ80" s="7">
        <f>SUM(AZ67, -AZ73,)</f>
        <v>0</v>
      </c>
      <c r="BA80" s="7">
        <f>SUM(BA68, -BA74)</f>
        <v>0</v>
      </c>
      <c r="BB80" s="7">
        <f>SUM(BB67, -BB73)</f>
        <v>0</v>
      </c>
      <c r="BC80" s="7">
        <f>SUM(BC67, -BC73)</f>
        <v>0</v>
      </c>
      <c r="BD80" s="7">
        <f>SUM(BD67, -BD73)</f>
        <v>0</v>
      </c>
      <c r="BE80" s="7">
        <f>SUM(BE67, -BE73)</f>
        <v>0</v>
      </c>
      <c r="BF80" s="7">
        <f>SUM(BF67, -BF73,)</f>
        <v>0</v>
      </c>
      <c r="BG80" s="7">
        <f>SUM(BG68, -BG74)</f>
        <v>0</v>
      </c>
      <c r="BH80" s="7">
        <f>SUM(BH67, -BH73)</f>
        <v>0</v>
      </c>
      <c r="BI80" s="7">
        <f>SUM(BI67, -BI73)</f>
        <v>0</v>
      </c>
      <c r="BJ80" s="7">
        <f>SUM(BJ67, -BJ73)</f>
        <v>0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4" t="s">
        <v>63</v>
      </c>
      <c r="E81" s="12" t="s">
        <v>40</v>
      </c>
      <c r="F81" s="149" t="s">
        <v>60</v>
      </c>
      <c r="G81" s="154" t="s">
        <v>70</v>
      </c>
      <c r="H81" s="121" t="s">
        <v>37</v>
      </c>
      <c r="I81" s="180" t="s">
        <v>49</v>
      </c>
      <c r="J81" s="154" t="s">
        <v>63</v>
      </c>
      <c r="K81" s="119" t="s">
        <v>42</v>
      </c>
      <c r="L81" s="177" t="s">
        <v>46</v>
      </c>
      <c r="M81" s="165" t="s">
        <v>40</v>
      </c>
      <c r="N81" s="125" t="s">
        <v>53</v>
      </c>
      <c r="O81" s="185" t="s">
        <v>47</v>
      </c>
      <c r="P81" s="165" t="s">
        <v>40</v>
      </c>
      <c r="Q81" s="125" t="s">
        <v>84</v>
      </c>
      <c r="R81" s="185" t="s">
        <v>84</v>
      </c>
      <c r="S81" s="230" t="s">
        <v>84</v>
      </c>
      <c r="T81" s="33" t="s">
        <v>53</v>
      </c>
      <c r="U81" s="159" t="s">
        <v>84</v>
      </c>
      <c r="V81" s="230" t="s">
        <v>84</v>
      </c>
      <c r="W81" s="33" t="s">
        <v>84</v>
      </c>
      <c r="X81" s="149" t="s">
        <v>68</v>
      </c>
      <c r="Y81" s="203" t="s">
        <v>59</v>
      </c>
      <c r="Z81" s="125" t="s">
        <v>53</v>
      </c>
      <c r="AA81" s="185" t="s">
        <v>63</v>
      </c>
      <c r="AB81" s="144" t="s">
        <v>70</v>
      </c>
      <c r="AC81" s="170" t="s">
        <v>41</v>
      </c>
      <c r="AD81" s="189" t="s">
        <v>41</v>
      </c>
      <c r="AE81" s="231" t="s">
        <v>59</v>
      </c>
      <c r="AF81" s="43" t="s">
        <v>55</v>
      </c>
      <c r="AG81" s="159" t="s">
        <v>63</v>
      </c>
      <c r="AH81" s="166" t="s">
        <v>51</v>
      </c>
      <c r="AI81" s="170" t="s">
        <v>59</v>
      </c>
      <c r="AJ81" s="185" t="s">
        <v>63</v>
      </c>
      <c r="AK81" s="230" t="s">
        <v>40</v>
      </c>
      <c r="AL81" s="33" t="s">
        <v>40</v>
      </c>
      <c r="AM81" s="236" t="s">
        <v>44</v>
      </c>
      <c r="AN81" s="203" t="s">
        <v>59</v>
      </c>
      <c r="AO81" s="125" t="s">
        <v>40</v>
      </c>
      <c r="AP81" s="180" t="s">
        <v>68</v>
      </c>
      <c r="AQ81" s="119" t="s">
        <v>68</v>
      </c>
      <c r="AR81" s="119" t="s">
        <v>68</v>
      </c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46">
        <f>SUM(D52, -D57)</f>
        <v>1.9699999999999999E-2</v>
      </c>
      <c r="E82" s="16">
        <f>SUM(E53, -E57)</f>
        <v>4.0400000000000005E-2</v>
      </c>
      <c r="F82" s="153">
        <f>SUM(F52, -F55)</f>
        <v>9.9500000000000005E-2</v>
      </c>
      <c r="G82" s="148">
        <f>SUM(G51, -G52)</f>
        <v>0.12919999999999998</v>
      </c>
      <c r="H82" s="122">
        <f>SUM(H53, -H58)</f>
        <v>0.11749999999999999</v>
      </c>
      <c r="I82" s="182">
        <f>SUM(I52, -I56)</f>
        <v>0.1323</v>
      </c>
      <c r="J82" s="146">
        <f>SUM(J51, -J54)</f>
        <v>0.1363</v>
      </c>
      <c r="K82" s="122">
        <f>SUM(K51, -K54)</f>
        <v>0.1197</v>
      </c>
      <c r="L82" s="178">
        <f>SUM(L53, -L57)</f>
        <v>0.1076</v>
      </c>
      <c r="M82" s="148">
        <f>SUM(M52, -M56)</f>
        <v>0.11020000000000001</v>
      </c>
      <c r="N82" s="118">
        <f>SUM(N52, -N55)</f>
        <v>0.10020000000000001</v>
      </c>
      <c r="O82" s="182">
        <f>SUM(O52, -O56)</f>
        <v>0.10489999999999999</v>
      </c>
      <c r="P82" s="148">
        <f>SUM(P52, -P57)</f>
        <v>9.1499999999999998E-2</v>
      </c>
      <c r="Q82" s="118">
        <f>SUM(Q52, -Q56)</f>
        <v>0.107</v>
      </c>
      <c r="R82" s="179">
        <f>SUM(R52, -R56)</f>
        <v>0.11929999999999999</v>
      </c>
      <c r="S82" s="229">
        <f>SUM(S52, -S56)</f>
        <v>0.1293</v>
      </c>
      <c r="T82" s="95">
        <f>SUM(T52, -T56)</f>
        <v>0.13999999999999999</v>
      </c>
      <c r="U82" s="152">
        <f>SUM(U52, -U56)</f>
        <v>9.820000000000001E-2</v>
      </c>
      <c r="V82" s="229">
        <f>SUM(V52, -V56)</f>
        <v>0.1032</v>
      </c>
      <c r="W82" s="95">
        <f>SUM(W52, -W56)</f>
        <v>0.1396</v>
      </c>
      <c r="X82" s="152">
        <f>SUM(X51, -X53)</f>
        <v>0.14460000000000001</v>
      </c>
      <c r="Y82" s="155">
        <f>SUM(Y53, -Y58)</f>
        <v>0.14879999999999999</v>
      </c>
      <c r="Z82" s="118">
        <f>SUM(Z52, -Z56)</f>
        <v>0.16599999999999998</v>
      </c>
      <c r="AA82" s="179">
        <f>SUM(AA52, -AA55)</f>
        <v>0.1547</v>
      </c>
      <c r="AB82" s="148">
        <f>SUM(AB51, -AB54)</f>
        <v>0.1201</v>
      </c>
      <c r="AC82" s="122">
        <f>SUM(AC53, -AC57)</f>
        <v>0.1265</v>
      </c>
      <c r="AD82" s="182">
        <f>SUM(AD53, -AD57)</f>
        <v>0.13009999999999999</v>
      </c>
      <c r="AE82" s="233">
        <f>SUM(AE53, -AE58)</f>
        <v>0.1741</v>
      </c>
      <c r="AF82" s="98">
        <f>SUM(AF51, -AF54)</f>
        <v>0.1368</v>
      </c>
      <c r="AG82" s="152">
        <f>SUM(AG52, -AG55)</f>
        <v>0.15629999999999999</v>
      </c>
      <c r="AH82" s="148">
        <f>SUM(AH54, -AH58)</f>
        <v>0.1638</v>
      </c>
      <c r="AI82" s="117">
        <f>SUM(AI54, -AI58)</f>
        <v>0.1487</v>
      </c>
      <c r="AJ82" s="179">
        <f>SUM(AJ52, -AJ56)</f>
        <v>0.1565</v>
      </c>
      <c r="AK82" s="227">
        <f>SUM(AK52, -AK56)</f>
        <v>0.1346</v>
      </c>
      <c r="AL82" s="16">
        <f>SUM(AL52, -AL56)</f>
        <v>0.15129999999999999</v>
      </c>
      <c r="AM82" s="153">
        <f>SUM(AM53, -AM57)</f>
        <v>0.19569999999999999</v>
      </c>
      <c r="AN82" s="155">
        <f>SUM(AN54, -AN58)</f>
        <v>0.17950000000000002</v>
      </c>
      <c r="AO82" s="122">
        <f>SUM(AO52, -AO55)</f>
        <v>0.18809999999999999</v>
      </c>
      <c r="AP82" s="179">
        <f>SUM(AP51, -AP54)</f>
        <v>0.17369999999999999</v>
      </c>
      <c r="AQ82" s="118">
        <f>SUM(AQ51, -AQ54)</f>
        <v>0.17480000000000001</v>
      </c>
      <c r="AR82" s="118">
        <f>SUM(AR51, -AR54)</f>
        <v>0.17449999999999999</v>
      </c>
      <c r="AS82" s="7">
        <f>SUM(AS68, -AS74)</f>
        <v>0</v>
      </c>
      <c r="AT82" s="7">
        <f>SUM(AT68, -AT74)</f>
        <v>0</v>
      </c>
      <c r="AU82" s="7">
        <f>SUM(AU67, -AU73)</f>
        <v>0</v>
      </c>
      <c r="AV82" s="7">
        <f>SUM(AV68, -AV74)</f>
        <v>0</v>
      </c>
      <c r="AW82" s="7">
        <f>SUM(AW67, -AW72)</f>
        <v>0</v>
      </c>
      <c r="AX82" s="7">
        <f>SUM(AX68, -AX74)</f>
        <v>0</v>
      </c>
      <c r="AY82" s="7">
        <f>SUM(AY68, -AY74)</f>
        <v>0</v>
      </c>
      <c r="AZ82" s="7">
        <f>SUM(AZ68, -AZ74)</f>
        <v>0</v>
      </c>
      <c r="BA82" s="7">
        <f>SUM(BA67, -BA73)</f>
        <v>0</v>
      </c>
      <c r="BB82" s="7">
        <f>SUM(BB68, -BB74)</f>
        <v>0</v>
      </c>
      <c r="BC82" s="7">
        <f>SUM(BC67, -BC72)</f>
        <v>0</v>
      </c>
      <c r="BD82" s="7">
        <f>SUM(BD68, -BD74)</f>
        <v>0</v>
      </c>
      <c r="BE82" s="7">
        <f>SUM(BE68, -BE74)</f>
        <v>0</v>
      </c>
      <c r="BF82" s="7">
        <f>SUM(BF68, -BF74)</f>
        <v>0</v>
      </c>
      <c r="BG82" s="7">
        <f>SUM(BG67, -BG73)</f>
        <v>0</v>
      </c>
      <c r="BH82" s="7">
        <f>SUM(BH68, -BH74)</f>
        <v>0</v>
      </c>
      <c r="BI82" s="7">
        <f>SUM(BI67, -BI72)</f>
        <v>0</v>
      </c>
      <c r="BJ82" s="7">
        <f>SUM(BJ68, -BJ74)</f>
        <v>0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4" t="s">
        <v>52</v>
      </c>
      <c r="E83" s="43" t="s">
        <v>49</v>
      </c>
      <c r="F83" s="149" t="s">
        <v>65</v>
      </c>
      <c r="G83" s="144" t="s">
        <v>68</v>
      </c>
      <c r="H83" s="119" t="s">
        <v>65</v>
      </c>
      <c r="I83" s="180" t="s">
        <v>65</v>
      </c>
      <c r="J83" s="144" t="s">
        <v>65</v>
      </c>
      <c r="K83" s="119" t="s">
        <v>65</v>
      </c>
      <c r="L83" s="185" t="s">
        <v>53</v>
      </c>
      <c r="M83" s="165" t="s">
        <v>53</v>
      </c>
      <c r="N83" s="116" t="s">
        <v>57</v>
      </c>
      <c r="O83" s="185" t="s">
        <v>53</v>
      </c>
      <c r="P83" s="165" t="s">
        <v>84</v>
      </c>
      <c r="Q83" s="125" t="s">
        <v>53</v>
      </c>
      <c r="R83" s="185" t="s">
        <v>40</v>
      </c>
      <c r="S83" s="230" t="s">
        <v>47</v>
      </c>
      <c r="T83" s="33" t="s">
        <v>47</v>
      </c>
      <c r="U83" s="149" t="s">
        <v>65</v>
      </c>
      <c r="V83" s="234" t="s">
        <v>39</v>
      </c>
      <c r="W83" s="33" t="s">
        <v>47</v>
      </c>
      <c r="X83" s="159" t="s">
        <v>47</v>
      </c>
      <c r="Y83" s="165" t="s">
        <v>47</v>
      </c>
      <c r="Z83" s="170" t="s">
        <v>41</v>
      </c>
      <c r="AA83" s="189" t="s">
        <v>41</v>
      </c>
      <c r="AB83" s="165" t="s">
        <v>53</v>
      </c>
      <c r="AC83" s="119" t="s">
        <v>55</v>
      </c>
      <c r="AD83" s="180" t="s">
        <v>55</v>
      </c>
      <c r="AE83" s="231" t="s">
        <v>41</v>
      </c>
      <c r="AF83" s="37" t="s">
        <v>48</v>
      </c>
      <c r="AG83" s="236" t="s">
        <v>51</v>
      </c>
      <c r="AH83" s="165" t="s">
        <v>63</v>
      </c>
      <c r="AI83" s="125" t="s">
        <v>63</v>
      </c>
      <c r="AJ83" s="185" t="s">
        <v>40</v>
      </c>
      <c r="AK83" s="231" t="s">
        <v>59</v>
      </c>
      <c r="AL83" s="33" t="s">
        <v>63</v>
      </c>
      <c r="AM83" s="236" t="s">
        <v>52</v>
      </c>
      <c r="AN83" s="165" t="s">
        <v>40</v>
      </c>
      <c r="AO83" s="170" t="s">
        <v>59</v>
      </c>
      <c r="AP83" s="189" t="s">
        <v>59</v>
      </c>
      <c r="AQ83" s="125" t="s">
        <v>40</v>
      </c>
      <c r="AR83" s="125" t="s">
        <v>40</v>
      </c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5">
        <f>SUM(D52, -D56)</f>
        <v>1.83E-2</v>
      </c>
      <c r="E84" s="16">
        <f>SUM(E52, -E56)</f>
        <v>3.9100000000000003E-2</v>
      </c>
      <c r="F84" s="153">
        <f>SUM(F52, -F54)</f>
        <v>9.4299999999999995E-2</v>
      </c>
      <c r="G84" s="146">
        <f>SUM(G52, -G57)</f>
        <v>0.1104</v>
      </c>
      <c r="H84" s="122">
        <f>SUM(H52, -H56)</f>
        <v>0.1128</v>
      </c>
      <c r="I84" s="182">
        <f>SUM(I52, -I55)</f>
        <v>0.129</v>
      </c>
      <c r="J84" s="148">
        <f>SUM(J52, -J54)</f>
        <v>0.12609999999999999</v>
      </c>
      <c r="K84" s="122">
        <f>SUM(K51, -K53)</f>
        <v>0.11520000000000001</v>
      </c>
      <c r="L84" s="179">
        <f>SUM(L52, -L56)</f>
        <v>9.9500000000000005E-2</v>
      </c>
      <c r="M84" s="146">
        <f>SUM(M52, -M55)</f>
        <v>0.10070000000000001</v>
      </c>
      <c r="N84" s="118">
        <f>SUM(N53, -N58)</f>
        <v>8.5300000000000001E-2</v>
      </c>
      <c r="O84" s="179">
        <f>SUM(O52, -O55)</f>
        <v>0.1011</v>
      </c>
      <c r="P84" s="146">
        <f>SUM(P52, -P56)</f>
        <v>9.11E-2</v>
      </c>
      <c r="Q84" s="118">
        <f>SUM(Q52, -Q55)</f>
        <v>0.1056</v>
      </c>
      <c r="R84" s="182">
        <f>SUM(R52, -R55)</f>
        <v>0.1164</v>
      </c>
      <c r="S84" s="227">
        <f>SUM(S52, -S55)</f>
        <v>0.11510000000000001</v>
      </c>
      <c r="T84" s="16">
        <f>SUM(T52, -T55)</f>
        <v>0.13900000000000001</v>
      </c>
      <c r="U84" s="153">
        <f>SUM(U51, -U52)</f>
        <v>9.240000000000001E-2</v>
      </c>
      <c r="V84" s="229">
        <f>SUM(V53, -V58)</f>
        <v>9.6999999999999989E-2</v>
      </c>
      <c r="W84" s="16">
        <f>SUM(W52, -W55)</f>
        <v>0.10489999999999999</v>
      </c>
      <c r="X84" s="153">
        <f>SUM(X52, -X55)</f>
        <v>0.13</v>
      </c>
      <c r="Y84" s="148">
        <f>SUM(Y52, -Y55)</f>
        <v>0.1404</v>
      </c>
      <c r="Z84" s="122">
        <f>SUM(Z53, -Z57)</f>
        <v>0.15479999999999999</v>
      </c>
      <c r="AA84" s="182">
        <f>SUM(AA53, -AA57)</f>
        <v>0.1459</v>
      </c>
      <c r="AB84" s="146">
        <f>SUM(AB52, -AB55)</f>
        <v>0.11159999999999999</v>
      </c>
      <c r="AC84" s="120">
        <f>SUM(AC51, -AC54)</f>
        <v>0.12230000000000001</v>
      </c>
      <c r="AD84" s="181">
        <f>SUM(AD51, -AD54)</f>
        <v>0.11489999999999999</v>
      </c>
      <c r="AE84" s="227">
        <f>SUM(AE53, -AE57)</f>
        <v>0.1613</v>
      </c>
      <c r="AF84" s="16">
        <f>SUM(AF53, -AF57)</f>
        <v>0.13020000000000001</v>
      </c>
      <c r="AG84" s="153">
        <f>SUM(AG54, -AG58)</f>
        <v>0.14649999999999999</v>
      </c>
      <c r="AH84" s="146">
        <f>SUM(AH52, -AH55)</f>
        <v>0.16320000000000001</v>
      </c>
      <c r="AI84" s="118">
        <f>SUM(AI52, -AI55)</f>
        <v>0.14269999999999999</v>
      </c>
      <c r="AJ84" s="182">
        <f>SUM(AJ52, -AJ55)</f>
        <v>0.1482</v>
      </c>
      <c r="AK84" s="233">
        <f>SUM(AK54, -AK58)</f>
        <v>0.12179999999999999</v>
      </c>
      <c r="AL84" s="95">
        <f>SUM(AL52, -AL55)</f>
        <v>0.13589999999999999</v>
      </c>
      <c r="AM84" s="147">
        <f>SUM(AM53, -AM56)</f>
        <v>0.17949999999999999</v>
      </c>
      <c r="AN84" s="148">
        <f>SUM(AN52, -AN55)</f>
        <v>0.17899999999999999</v>
      </c>
      <c r="AO84" s="117">
        <f>SUM(AO54, -AO58)</f>
        <v>0.17939999999999998</v>
      </c>
      <c r="AP84" s="178">
        <f>SUM(AP54, -AP58)</f>
        <v>0.15959999999999999</v>
      </c>
      <c r="AQ84" s="122">
        <f>SUM(AQ52, -AQ55)</f>
        <v>0.15840000000000001</v>
      </c>
      <c r="AR84" s="122">
        <f>SUM(AR52, -AR55)</f>
        <v>0.1341</v>
      </c>
      <c r="AS84" s="7">
        <f t="shared" ref="AS84:AV84" si="82">SUM(AS73, -AS80)</f>
        <v>0</v>
      </c>
      <c r="AT84" s="7">
        <f t="shared" si="82"/>
        <v>0</v>
      </c>
      <c r="AU84" s="7">
        <f t="shared" si="82"/>
        <v>0</v>
      </c>
      <c r="AV84" s="7">
        <f t="shared" si="82"/>
        <v>0</v>
      </c>
      <c r="AW84" s="7">
        <f>SUM(AW73, -AW80,)</f>
        <v>0</v>
      </c>
      <c r="AX84" s="7">
        <f>SUM(AX73, -AX80,)</f>
        <v>0</v>
      </c>
      <c r="AY84" s="7">
        <f t="shared" ref="AY84:BB84" si="83">SUM(AY73, -AY80)</f>
        <v>0</v>
      </c>
      <c r="AZ84" s="7">
        <f t="shared" si="83"/>
        <v>0</v>
      </c>
      <c r="BA84" s="7">
        <f t="shared" si="83"/>
        <v>0</v>
      </c>
      <c r="BB84" s="7">
        <f t="shared" si="83"/>
        <v>0</v>
      </c>
      <c r="BC84" s="7">
        <f>SUM(BC73, -BC80,)</f>
        <v>0</v>
      </c>
      <c r="BD84" s="7">
        <f>SUM(BD73, -BD80,)</f>
        <v>0</v>
      </c>
      <c r="BE84" s="7">
        <f t="shared" ref="BE84:BH84" si="84">SUM(BE73, -BE80)</f>
        <v>0</v>
      </c>
      <c r="BF84" s="7">
        <f t="shared" si="84"/>
        <v>0</v>
      </c>
      <c r="BG84" s="7">
        <f t="shared" si="84"/>
        <v>0</v>
      </c>
      <c r="BH84" s="7">
        <f t="shared" si="84"/>
        <v>0</v>
      </c>
      <c r="BI84" s="7">
        <f>SUM(BI73, -BI80,)</f>
        <v>0</v>
      </c>
      <c r="BJ84" s="7">
        <f>SUM(BJ73, -BJ80,)</f>
        <v>0</v>
      </c>
      <c r="BK84" s="7">
        <f t="shared" ref="BK84:BQ84" si="85">SUM(BK73, -BK80)</f>
        <v>0</v>
      </c>
      <c r="BL84" s="7">
        <f t="shared" si="85"/>
        <v>0</v>
      </c>
      <c r="BM84" s="7">
        <f t="shared" si="85"/>
        <v>0</v>
      </c>
      <c r="BN84" s="7">
        <f t="shared" si="85"/>
        <v>0</v>
      </c>
      <c r="BO84" s="7">
        <f t="shared" si="85"/>
        <v>0</v>
      </c>
      <c r="BP84" s="7">
        <f t="shared" si="85"/>
        <v>0</v>
      </c>
      <c r="BQ84" s="7">
        <f t="shared" si="85"/>
        <v>0</v>
      </c>
      <c r="BS84" s="7">
        <f>SUM(BS73, -BS80,)</f>
        <v>0</v>
      </c>
      <c r="BT84" s="7">
        <f>SUM(BT73, -BT80,)</f>
        <v>0</v>
      </c>
      <c r="BU84" s="7">
        <f t="shared" ref="BU84:BX84" si="86">SUM(BU73, -BU80)</f>
        <v>0</v>
      </c>
      <c r="BV84" s="7">
        <f t="shared" si="86"/>
        <v>0</v>
      </c>
      <c r="BW84" s="7">
        <f t="shared" si="86"/>
        <v>0</v>
      </c>
      <c r="BX84" s="7">
        <f t="shared" si="86"/>
        <v>0</v>
      </c>
      <c r="BY84" s="7">
        <f>SUM(BY73, -BY80,)</f>
        <v>0</v>
      </c>
      <c r="BZ84" s="7">
        <f>SUM(BZ73, -BZ80,)</f>
        <v>0</v>
      </c>
      <c r="CA84" s="7">
        <f t="shared" ref="CA84:CD84" si="87">SUM(CA73, -CA80)</f>
        <v>0</v>
      </c>
      <c r="CB84" s="7">
        <f t="shared" si="87"/>
        <v>0</v>
      </c>
      <c r="CC84" s="7">
        <f t="shared" si="87"/>
        <v>0</v>
      </c>
      <c r="CD84" s="7">
        <f t="shared" si="87"/>
        <v>0</v>
      </c>
      <c r="CE84" s="7">
        <f>SUM(CE73, -CE80,)</f>
        <v>0</v>
      </c>
      <c r="CF84" s="7">
        <f>SUM(CF73, -CF80,)</f>
        <v>0</v>
      </c>
      <c r="CG84" s="7">
        <f t="shared" ref="CG84:CJ84" si="88">SUM(CG73, -CG80)</f>
        <v>0</v>
      </c>
      <c r="CH84" s="7">
        <f t="shared" si="88"/>
        <v>0</v>
      </c>
      <c r="CI84" s="7">
        <f t="shared" si="88"/>
        <v>0</v>
      </c>
      <c r="CJ84" s="7">
        <f t="shared" si="88"/>
        <v>0</v>
      </c>
      <c r="CK84" s="7">
        <f>SUM(CK73, -CK80,)</f>
        <v>0</v>
      </c>
      <c r="CL84" s="7">
        <f>SUM(CL73, -CL80,)</f>
        <v>0</v>
      </c>
      <c r="CM84" s="7">
        <f t="shared" ref="CM84:CP84" si="89">SUM(CM73, -CM80)</f>
        <v>0</v>
      </c>
      <c r="CN84" s="7">
        <f t="shared" si="89"/>
        <v>0</v>
      </c>
      <c r="CO84" s="7">
        <f t="shared" si="89"/>
        <v>0</v>
      </c>
      <c r="CP84" s="7">
        <f t="shared" si="89"/>
        <v>0</v>
      </c>
      <c r="CQ84" s="7">
        <f>SUM(CQ73, -CQ80,)</f>
        <v>0</v>
      </c>
      <c r="CR84" s="7">
        <f>SUM(CR73, -CR80,)</f>
        <v>0</v>
      </c>
      <c r="CS84" s="7">
        <f t="shared" ref="CS84:CV84" si="90">SUM(CS73, -CS80)</f>
        <v>0</v>
      </c>
      <c r="CT84" s="7">
        <f t="shared" si="90"/>
        <v>0</v>
      </c>
      <c r="CU84" s="7">
        <f t="shared" si="90"/>
        <v>0</v>
      </c>
      <c r="CV84" s="7">
        <f t="shared" si="90"/>
        <v>0</v>
      </c>
      <c r="CW84" s="7">
        <f>SUM(CW73, -CW80,)</f>
        <v>0</v>
      </c>
      <c r="CX84" s="7">
        <f>SUM(CX73, -CX80,)</f>
        <v>0</v>
      </c>
      <c r="CY84" s="7">
        <f t="shared" ref="CY84:DB84" si="91">SUM(CY73, -CY80)</f>
        <v>0</v>
      </c>
      <c r="CZ84" s="7">
        <f t="shared" si="91"/>
        <v>0</v>
      </c>
      <c r="DA84" s="7">
        <f t="shared" si="91"/>
        <v>0</v>
      </c>
      <c r="DB84" s="7">
        <f t="shared" si="91"/>
        <v>0</v>
      </c>
      <c r="DC84" s="7">
        <f>SUM(DC73, -DC80,)</f>
        <v>0</v>
      </c>
      <c r="DD84" s="7">
        <f>SUM(DD73, -DD80,)</f>
        <v>0</v>
      </c>
      <c r="DE84" s="7">
        <f t="shared" ref="DE84:DH84" si="92">SUM(DE73, -DE80)</f>
        <v>0</v>
      </c>
      <c r="DF84" s="7">
        <f t="shared" si="92"/>
        <v>0</v>
      </c>
      <c r="DG84" s="7">
        <f t="shared" si="92"/>
        <v>0</v>
      </c>
      <c r="DH84" s="7">
        <f t="shared" si="92"/>
        <v>0</v>
      </c>
      <c r="DI84" s="7">
        <f>SUM(DI73, -DI80,)</f>
        <v>0</v>
      </c>
      <c r="DJ84" s="7">
        <f>SUM(DJ73, -DJ80,)</f>
        <v>0</v>
      </c>
      <c r="DK84" s="7">
        <f t="shared" ref="DK84:DN84" si="93">SUM(DK73, -DK80)</f>
        <v>0</v>
      </c>
      <c r="DL84" s="7">
        <f t="shared" si="93"/>
        <v>0</v>
      </c>
      <c r="DM84" s="7">
        <f t="shared" si="93"/>
        <v>0</v>
      </c>
      <c r="DN84" s="7">
        <f t="shared" si="93"/>
        <v>0</v>
      </c>
      <c r="DO84" s="7">
        <f>SUM(DO73, -DO80,)</f>
        <v>0</v>
      </c>
      <c r="DP84" s="7">
        <f>SUM(DP73, -DP80,)</f>
        <v>0</v>
      </c>
      <c r="DQ84" s="7">
        <f t="shared" ref="DQ84:DT84" si="94">SUM(DQ73, -DQ80)</f>
        <v>0</v>
      </c>
      <c r="DR84" s="7">
        <f t="shared" si="94"/>
        <v>0</v>
      </c>
      <c r="DS84" s="7">
        <f t="shared" si="94"/>
        <v>0</v>
      </c>
      <c r="DT84" s="7">
        <f t="shared" si="94"/>
        <v>0</v>
      </c>
      <c r="DU84" s="7">
        <f>SUM(DU73, -DU80,)</f>
        <v>0</v>
      </c>
      <c r="DV84" s="7">
        <f>SUM(DV73, -DV80,)</f>
        <v>0</v>
      </c>
      <c r="DW84" s="7">
        <f t="shared" ref="DW84:DZ84" si="95">SUM(DW73, -DW80)</f>
        <v>0</v>
      </c>
      <c r="DX84" s="7">
        <f t="shared" si="95"/>
        <v>0</v>
      </c>
      <c r="DY84" s="7">
        <f t="shared" si="95"/>
        <v>0</v>
      </c>
      <c r="DZ84" s="7">
        <f t="shared" si="95"/>
        <v>0</v>
      </c>
      <c r="EA84" s="7">
        <f>SUM(EA73, -EA80,)</f>
        <v>0</v>
      </c>
      <c r="EB84" s="7">
        <f>SUM(EB73, -EB80,)</f>
        <v>0</v>
      </c>
      <c r="EC84" s="7">
        <f t="shared" ref="EC84:EI84" si="96">SUM(EC73, -EC80)</f>
        <v>0</v>
      </c>
      <c r="ED84" s="7">
        <f t="shared" si="96"/>
        <v>0</v>
      </c>
      <c r="EE84" s="7">
        <f t="shared" si="96"/>
        <v>0</v>
      </c>
      <c r="EF84" s="7">
        <f t="shared" si="96"/>
        <v>0</v>
      </c>
      <c r="EG84" s="7">
        <f t="shared" si="96"/>
        <v>0</v>
      </c>
      <c r="EH84" s="7">
        <f t="shared" si="96"/>
        <v>0</v>
      </c>
      <c r="EI84" s="7">
        <f t="shared" si="96"/>
        <v>0</v>
      </c>
    </row>
    <row r="85" spans="1:139" ht="15.75" thickBot="1" x14ac:dyDescent="0.3">
      <c r="A85" s="61"/>
      <c r="B85" s="61"/>
      <c r="C85" s="104"/>
      <c r="D85" s="156" t="s">
        <v>48</v>
      </c>
      <c r="E85" s="43" t="s">
        <v>68</v>
      </c>
      <c r="F85" s="157" t="s">
        <v>37</v>
      </c>
      <c r="G85" s="144" t="s">
        <v>65</v>
      </c>
      <c r="H85" s="116" t="s">
        <v>70</v>
      </c>
      <c r="I85" s="180" t="s">
        <v>68</v>
      </c>
      <c r="J85" s="154" t="s">
        <v>39</v>
      </c>
      <c r="K85" s="116" t="s">
        <v>39</v>
      </c>
      <c r="L85" s="185" t="s">
        <v>40</v>
      </c>
      <c r="M85" s="154" t="s">
        <v>46</v>
      </c>
      <c r="N85" s="119" t="s">
        <v>70</v>
      </c>
      <c r="O85" s="185" t="s">
        <v>63</v>
      </c>
      <c r="P85" s="165" t="s">
        <v>53</v>
      </c>
      <c r="Q85" s="119" t="s">
        <v>65</v>
      </c>
      <c r="R85" s="185" t="s">
        <v>64</v>
      </c>
      <c r="S85" s="230" t="s">
        <v>63</v>
      </c>
      <c r="T85" s="33" t="s">
        <v>63</v>
      </c>
      <c r="U85" s="167" t="s">
        <v>41</v>
      </c>
      <c r="V85" s="230" t="s">
        <v>47</v>
      </c>
      <c r="W85" s="37" t="s">
        <v>41</v>
      </c>
      <c r="X85" s="159" t="s">
        <v>63</v>
      </c>
      <c r="Y85" s="165" t="s">
        <v>63</v>
      </c>
      <c r="Z85" s="125" t="s">
        <v>63</v>
      </c>
      <c r="AA85" s="180" t="s">
        <v>55</v>
      </c>
      <c r="AB85" s="203" t="s">
        <v>41</v>
      </c>
      <c r="AC85" s="170" t="s">
        <v>48</v>
      </c>
      <c r="AD85" s="185" t="s">
        <v>63</v>
      </c>
      <c r="AE85" s="231" t="s">
        <v>48</v>
      </c>
      <c r="AF85" s="33" t="s">
        <v>63</v>
      </c>
      <c r="AG85" s="167" t="s">
        <v>48</v>
      </c>
      <c r="AH85" s="203" t="s">
        <v>48</v>
      </c>
      <c r="AI85" s="119" t="s">
        <v>68</v>
      </c>
      <c r="AJ85" s="180" t="s">
        <v>68</v>
      </c>
      <c r="AK85" s="230" t="s">
        <v>63</v>
      </c>
      <c r="AL85" s="37" t="s">
        <v>59</v>
      </c>
      <c r="AM85" s="159" t="s">
        <v>40</v>
      </c>
      <c r="AN85" s="166" t="s">
        <v>52</v>
      </c>
      <c r="AO85" s="191" t="s">
        <v>52</v>
      </c>
      <c r="AP85" s="202" t="s">
        <v>52</v>
      </c>
      <c r="AQ85" s="170" t="s">
        <v>59</v>
      </c>
      <c r="AR85" s="170" t="s">
        <v>59</v>
      </c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48">
        <f>SUM(D53, -D58)</f>
        <v>1.8200000000000001E-2</v>
      </c>
      <c r="E86" s="95">
        <f>SUM(E52, -E55)</f>
        <v>3.8199999999999998E-2</v>
      </c>
      <c r="F86" s="153">
        <f>SUM(F53, -F58)</f>
        <v>9.1899999999999996E-2</v>
      </c>
      <c r="G86" s="148">
        <f>SUM(G52, -G56)</f>
        <v>0.10350000000000001</v>
      </c>
      <c r="H86" s="122">
        <f>SUM(H51, -H52)</f>
        <v>0.1086</v>
      </c>
      <c r="I86" s="179">
        <f>SUM(I52, -I54)</f>
        <v>0.1183</v>
      </c>
      <c r="J86" s="146">
        <f>SUM(J51, -J53)</f>
        <v>0.1168</v>
      </c>
      <c r="K86" s="118">
        <f>SUM(K52, -K54)</f>
        <v>0.105</v>
      </c>
      <c r="L86" s="182">
        <f>SUM(L52, -L55)</f>
        <v>8.9499999999999996E-2</v>
      </c>
      <c r="M86" s="155">
        <f>SUM(M53, -M57)</f>
        <v>9.5399999999999999E-2</v>
      </c>
      <c r="N86" s="122">
        <f>SUM(N51, -N53)</f>
        <v>8.5300000000000001E-2</v>
      </c>
      <c r="O86" s="179">
        <f>SUM(O52, -O54)</f>
        <v>8.1000000000000003E-2</v>
      </c>
      <c r="P86" s="146">
        <f>SUM(P52, -P55)</f>
        <v>7.2700000000000001E-2</v>
      </c>
      <c r="Q86" s="122">
        <f>SUM(Q51, -Q52)</f>
        <v>8.9700000000000016E-2</v>
      </c>
      <c r="R86" s="182">
        <f>SUM(R52, -R54)</f>
        <v>0.10619999999999999</v>
      </c>
      <c r="S86" s="229">
        <f>SUM(S52, -S54)</f>
        <v>0.11219999999999999</v>
      </c>
      <c r="T86" s="95">
        <f>SUM(T52, -T54)</f>
        <v>0.1242</v>
      </c>
      <c r="U86" s="153">
        <f>SUM(U53, -U58)</f>
        <v>9.1299999999999992E-2</v>
      </c>
      <c r="V86" s="227">
        <f>SUM(V52, -V55)</f>
        <v>8.7400000000000005E-2</v>
      </c>
      <c r="W86" s="16">
        <f>SUM(W53, -W58)</f>
        <v>9.0999999999999998E-2</v>
      </c>
      <c r="X86" s="152">
        <f>SUM(X52, -X54)</f>
        <v>0.1132</v>
      </c>
      <c r="Y86" s="146">
        <f>SUM(Y52, -Y54)</f>
        <v>0.1391</v>
      </c>
      <c r="Z86" s="118">
        <f>SUM(Z52, -Z55)</f>
        <v>0.15459999999999999</v>
      </c>
      <c r="AA86" s="181">
        <f>SUM(AA51, -AA54)</f>
        <v>0.1416</v>
      </c>
      <c r="AB86" s="148">
        <f>SUM(AB53, -AB57)</f>
        <v>0.1053</v>
      </c>
      <c r="AC86" s="122">
        <f>SUM(AC53, -AC56)</f>
        <v>0.11449999999999999</v>
      </c>
      <c r="AD86" s="179">
        <f>SUM(AD52, -AD55)</f>
        <v>0.1142</v>
      </c>
      <c r="AE86" s="227">
        <f>SUM(AE53, -AE56)</f>
        <v>0.1391</v>
      </c>
      <c r="AF86" s="95">
        <f>SUM(AF52, -AF55)</f>
        <v>0.12469999999999999</v>
      </c>
      <c r="AG86" s="153">
        <f>SUM(AG53, -AG57)</f>
        <v>0.1419</v>
      </c>
      <c r="AH86" s="148">
        <f>SUM(AH53, -AH57)</f>
        <v>0.1583</v>
      </c>
      <c r="AI86" s="118">
        <f>SUM(AI51, -AI54)</f>
        <v>0.1371</v>
      </c>
      <c r="AJ86" s="179">
        <f>SUM(AJ51, -AJ54)</f>
        <v>0.13830000000000001</v>
      </c>
      <c r="AK86" s="229">
        <f>SUM(AK52, -AK55)</f>
        <v>0.12040000000000001</v>
      </c>
      <c r="AL86" s="96">
        <f>SUM(AL54, -AL58)</f>
        <v>0.13569999999999999</v>
      </c>
      <c r="AM86" s="153">
        <f>SUM(AM52, -AM55)</f>
        <v>0.17749999999999999</v>
      </c>
      <c r="AN86" s="155">
        <f>SUM(AN53, -AN57)</f>
        <v>0.1784</v>
      </c>
      <c r="AO86" s="117">
        <f>SUM(AO53, -AO57)</f>
        <v>0.16720000000000002</v>
      </c>
      <c r="AP86" s="178">
        <f>SUM(AP53, -AP57)</f>
        <v>0.14839999999999998</v>
      </c>
      <c r="AQ86" s="117">
        <f>SUM(AQ54, -AQ58)</f>
        <v>0.15309999999999999</v>
      </c>
      <c r="AR86" s="117">
        <f>SUM(AR54, -AR58)</f>
        <v>0.16</v>
      </c>
      <c r="AS86" s="7">
        <f>SUM(AS73, -AS79)</f>
        <v>0</v>
      </c>
      <c r="AT86" s="7">
        <f>SUM(AT73, -AT79,)</f>
        <v>0</v>
      </c>
      <c r="AU86" s="7">
        <f>SUM(AU74, -AU80)</f>
        <v>0</v>
      </c>
      <c r="AV86" s="7">
        <f>SUM(AV73, -AV79)</f>
        <v>0</v>
      </c>
      <c r="AW86" s="7">
        <f>SUM(AW73, -AW79)</f>
        <v>0</v>
      </c>
      <c r="AX86" s="7">
        <f>SUM(AX73, -AX79)</f>
        <v>0</v>
      </c>
      <c r="AY86" s="7">
        <f>SUM(AY73, -AY79)</f>
        <v>0</v>
      </c>
      <c r="AZ86" s="7">
        <f>SUM(AZ73, -AZ79,)</f>
        <v>0</v>
      </c>
      <c r="BA86" s="7">
        <f>SUM(BA74, -BA80)</f>
        <v>0</v>
      </c>
      <c r="BB86" s="7">
        <f>SUM(BB73, -BB79)</f>
        <v>0</v>
      </c>
      <c r="BC86" s="7">
        <f>SUM(BC73, -BC79)</f>
        <v>0</v>
      </c>
      <c r="BD86" s="7">
        <f>SUM(BD73, -BD79)</f>
        <v>0</v>
      </c>
      <c r="BE86" s="7">
        <f>SUM(BE73, -BE79)</f>
        <v>0</v>
      </c>
      <c r="BF86" s="7">
        <f>SUM(BF73, -BF79,)</f>
        <v>0</v>
      </c>
      <c r="BG86" s="7">
        <f>SUM(BG74, -BG80)</f>
        <v>0</v>
      </c>
      <c r="BH86" s="7">
        <f>SUM(BH73, -BH79)</f>
        <v>0</v>
      </c>
      <c r="BI86" s="7">
        <f>SUM(BI73, -BI79)</f>
        <v>0</v>
      </c>
      <c r="BJ86" s="7">
        <f>SUM(BJ73, -BJ79)</f>
        <v>0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56" t="s">
        <v>47</v>
      </c>
      <c r="E87" s="12" t="s">
        <v>36</v>
      </c>
      <c r="F87" s="157" t="s">
        <v>36</v>
      </c>
      <c r="G87" s="160" t="s">
        <v>41</v>
      </c>
      <c r="H87" s="119" t="s">
        <v>49</v>
      </c>
      <c r="I87" s="180" t="s">
        <v>42</v>
      </c>
      <c r="J87" s="144" t="s">
        <v>42</v>
      </c>
      <c r="K87" s="116" t="s">
        <v>63</v>
      </c>
      <c r="L87" s="180" t="s">
        <v>70</v>
      </c>
      <c r="M87" s="144" t="s">
        <v>70</v>
      </c>
      <c r="N87" s="116" t="s">
        <v>46</v>
      </c>
      <c r="O87" s="185" t="s">
        <v>64</v>
      </c>
      <c r="P87" s="165" t="s">
        <v>63</v>
      </c>
      <c r="Q87" s="125" t="s">
        <v>64</v>
      </c>
      <c r="R87" s="180" t="s">
        <v>65</v>
      </c>
      <c r="S87" s="226" t="s">
        <v>65</v>
      </c>
      <c r="T87" s="43" t="s">
        <v>65</v>
      </c>
      <c r="U87" s="159" t="s">
        <v>47</v>
      </c>
      <c r="V87" s="234" t="s">
        <v>52</v>
      </c>
      <c r="W87" s="97" t="s">
        <v>54</v>
      </c>
      <c r="X87" s="167" t="s">
        <v>59</v>
      </c>
      <c r="Y87" s="203" t="s">
        <v>41</v>
      </c>
      <c r="Z87" s="125" t="s">
        <v>47</v>
      </c>
      <c r="AA87" s="185" t="s">
        <v>53</v>
      </c>
      <c r="AB87" s="154" t="s">
        <v>57</v>
      </c>
      <c r="AC87" s="125" t="s">
        <v>63</v>
      </c>
      <c r="AD87" s="189" t="s">
        <v>48</v>
      </c>
      <c r="AE87" s="231" t="s">
        <v>67</v>
      </c>
      <c r="AF87" s="24" t="s">
        <v>51</v>
      </c>
      <c r="AG87" s="149" t="s">
        <v>55</v>
      </c>
      <c r="AH87" s="144" t="s">
        <v>55</v>
      </c>
      <c r="AI87" s="191" t="s">
        <v>44</v>
      </c>
      <c r="AJ87" s="202" t="s">
        <v>44</v>
      </c>
      <c r="AK87" s="240" t="s">
        <v>44</v>
      </c>
      <c r="AL87" s="24" t="s">
        <v>44</v>
      </c>
      <c r="AM87" s="167" t="s">
        <v>59</v>
      </c>
      <c r="AN87" s="166" t="s">
        <v>44</v>
      </c>
      <c r="AO87" s="191" t="s">
        <v>44</v>
      </c>
      <c r="AP87" s="185" t="s">
        <v>40</v>
      </c>
      <c r="AQ87" s="125" t="s">
        <v>64</v>
      </c>
      <c r="AR87" s="125" t="s">
        <v>64</v>
      </c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48">
        <f>SUM(D53, -D57)</f>
        <v>1.5699999999999999E-2</v>
      </c>
      <c r="E88" s="95">
        <f>SUM(E53, -E56)</f>
        <v>3.7900000000000003E-2</v>
      </c>
      <c r="F88" s="152">
        <f>SUM(F53, -F57)</f>
        <v>8.1100000000000005E-2</v>
      </c>
      <c r="G88" s="148">
        <f>SUM(G53, -G57)</f>
        <v>9.459999999999999E-2</v>
      </c>
      <c r="H88" s="122">
        <f>SUM(H52, -H55)</f>
        <v>0.10050000000000001</v>
      </c>
      <c r="I88" s="182">
        <f>SUM(I52, -I53)</f>
        <v>8.7900000000000006E-2</v>
      </c>
      <c r="J88" s="148">
        <f>SUM(J52, -J53)</f>
        <v>0.1066</v>
      </c>
      <c r="K88" s="118">
        <f>SUM(K52, -K53)</f>
        <v>0.10050000000000001</v>
      </c>
      <c r="L88" s="182">
        <f>SUM(L51, -L53)</f>
        <v>8.4699999999999998E-2</v>
      </c>
      <c r="M88" s="148">
        <f>SUM(M51, -M53)</f>
        <v>8.3199999999999996E-2</v>
      </c>
      <c r="N88" s="117">
        <f>SUM(N53, -N57)</f>
        <v>8.1199999999999994E-2</v>
      </c>
      <c r="O88" s="182">
        <f>SUM(O52, -O53)</f>
        <v>7.8899999999999998E-2</v>
      </c>
      <c r="P88" s="146">
        <f>SUM(P52, -P54)</f>
        <v>7.0900000000000005E-2</v>
      </c>
      <c r="Q88" s="122">
        <f>SUM(Q52, -Q54)</f>
        <v>8.9499999999999996E-2</v>
      </c>
      <c r="R88" s="182">
        <f>SUM(R51, -R52)</f>
        <v>9.2600000000000016E-2</v>
      </c>
      <c r="S88" s="227">
        <f>SUM(S51, -S52)</f>
        <v>0.10180000000000002</v>
      </c>
      <c r="T88" s="16">
        <f>SUM(T51, -T52)</f>
        <v>8.4400000000000017E-2</v>
      </c>
      <c r="U88" s="153">
        <f>SUM(U52, -U55)</f>
        <v>8.3199999999999996E-2</v>
      </c>
      <c r="V88" s="233">
        <f>SUM(V53, -V57)</f>
        <v>8.4099999999999994E-2</v>
      </c>
      <c r="W88" s="16">
        <f>SUM(W53, -W57)</f>
        <v>9.01E-2</v>
      </c>
      <c r="X88" s="147">
        <f>SUM(X53, -X58)</f>
        <v>0.1119</v>
      </c>
      <c r="Y88" s="148">
        <f>SUM(Y53, -Y57)</f>
        <v>0.13469999999999999</v>
      </c>
      <c r="Z88" s="122">
        <f>SUM(Z52, -Z54)</f>
        <v>0.15339999999999998</v>
      </c>
      <c r="AA88" s="179">
        <f>SUM(AA52, -AA54)</f>
        <v>0.13569999999999999</v>
      </c>
      <c r="AB88" s="146">
        <f>SUM(AB54, -AB58)</f>
        <v>9.9500000000000005E-2</v>
      </c>
      <c r="AC88" s="118">
        <f>SUM(AC52, -AC55)</f>
        <v>0.10930000000000001</v>
      </c>
      <c r="AD88" s="182">
        <f>SUM(AD53, -AD56)</f>
        <v>0.1137</v>
      </c>
      <c r="AE88" s="237">
        <f>SUM(AE53, -AE55)</f>
        <v>0.12990000000000002</v>
      </c>
      <c r="AF88" s="16">
        <f>SUM(AF54, -AF58)</f>
        <v>0.11979999999999999</v>
      </c>
      <c r="AG88" s="151">
        <f>SUM(AG51, -AG54)</f>
        <v>0.12520000000000001</v>
      </c>
      <c r="AH88" s="150">
        <f>SUM(AH51, -AH54)</f>
        <v>0.12670000000000001</v>
      </c>
      <c r="AI88" s="122">
        <f>SUM(AI53, -AI57)</f>
        <v>0.1234</v>
      </c>
      <c r="AJ88" s="182">
        <f>SUM(AJ53, -AJ57)</f>
        <v>0.12890000000000001</v>
      </c>
      <c r="AK88" s="227">
        <f>SUM(AK53, -AK57)</f>
        <v>0.1191</v>
      </c>
      <c r="AL88" s="16">
        <f>SUM(AL53, -AL57)</f>
        <v>0.13289999999999999</v>
      </c>
      <c r="AM88" s="147">
        <f>SUM(AM54, -AM58)</f>
        <v>0.1731</v>
      </c>
      <c r="AN88" s="148">
        <f>SUM(AN53, -AN56)</f>
        <v>0.17720000000000002</v>
      </c>
      <c r="AO88" s="122">
        <f>SUM(AO53, -AO56)</f>
        <v>0.156</v>
      </c>
      <c r="AP88" s="182">
        <f>SUM(AP52, -AP55)</f>
        <v>0.14779999999999999</v>
      </c>
      <c r="AQ88" s="122">
        <f>SUM(AQ52, -AQ54)</f>
        <v>0.13350000000000001</v>
      </c>
      <c r="AR88" s="122">
        <f>SUM(AR52, -AR54)</f>
        <v>0.12659999999999999</v>
      </c>
      <c r="AS88" s="7">
        <f>SUM(AS74, -AS80)</f>
        <v>0</v>
      </c>
      <c r="AT88" s="7">
        <f>SUM(AT74, -AT80)</f>
        <v>0</v>
      </c>
      <c r="AU88" s="7">
        <f>SUM(AU73, -AU79)</f>
        <v>0</v>
      </c>
      <c r="AV88" s="7">
        <f>SUM(AV74, -AV80)</f>
        <v>0</v>
      </c>
      <c r="AW88" s="7">
        <f>SUM(AW73, -AW78)</f>
        <v>0</v>
      </c>
      <c r="AX88" s="7">
        <f>SUM(AX74, -AX80)</f>
        <v>0</v>
      </c>
      <c r="AY88" s="7">
        <f>SUM(AY74, -AY80)</f>
        <v>0</v>
      </c>
      <c r="AZ88" s="7">
        <f>SUM(AZ74, -AZ80)</f>
        <v>0</v>
      </c>
      <c r="BA88" s="7">
        <f>SUM(BA73, -BA79)</f>
        <v>0</v>
      </c>
      <c r="BB88" s="7">
        <f>SUM(BB74, -BB80)</f>
        <v>0</v>
      </c>
      <c r="BC88" s="7">
        <f>SUM(BC73, -BC78)</f>
        <v>0</v>
      </c>
      <c r="BD88" s="7">
        <f>SUM(BD74, -BD80)</f>
        <v>0</v>
      </c>
      <c r="BE88" s="7">
        <f>SUM(BE74, -BE80)</f>
        <v>0</v>
      </c>
      <c r="BF88" s="7">
        <f>SUM(BF74, -BF80)</f>
        <v>0</v>
      </c>
      <c r="BG88" s="7">
        <f>SUM(BG73, -BG79)</f>
        <v>0</v>
      </c>
      <c r="BH88" s="7">
        <f>SUM(BH74, -BH80)</f>
        <v>0</v>
      </c>
      <c r="BI88" s="7">
        <f>SUM(BI73, -BI78)</f>
        <v>0</v>
      </c>
      <c r="BJ88" s="7">
        <f>SUM(BJ74, -BJ80)</f>
        <v>0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4" t="s">
        <v>39</v>
      </c>
      <c r="E89" s="12" t="s">
        <v>41</v>
      </c>
      <c r="F89" s="157" t="s">
        <v>41</v>
      </c>
      <c r="G89" s="158" t="s">
        <v>51</v>
      </c>
      <c r="H89" s="121" t="s">
        <v>41</v>
      </c>
      <c r="I89" s="183" t="s">
        <v>37</v>
      </c>
      <c r="J89" s="160" t="s">
        <v>37</v>
      </c>
      <c r="K89" s="125" t="s">
        <v>84</v>
      </c>
      <c r="L89" s="177" t="s">
        <v>52</v>
      </c>
      <c r="M89" s="154" t="s">
        <v>39</v>
      </c>
      <c r="N89" s="116" t="s">
        <v>39</v>
      </c>
      <c r="O89" s="180" t="s">
        <v>65</v>
      </c>
      <c r="P89" s="165" t="s">
        <v>64</v>
      </c>
      <c r="Q89" s="125" t="s">
        <v>63</v>
      </c>
      <c r="R89" s="185" t="s">
        <v>63</v>
      </c>
      <c r="S89" s="230" t="s">
        <v>64</v>
      </c>
      <c r="T89" s="37" t="s">
        <v>59</v>
      </c>
      <c r="U89" s="145" t="s">
        <v>39</v>
      </c>
      <c r="V89" s="231" t="s">
        <v>41</v>
      </c>
      <c r="W89" s="33" t="s">
        <v>63</v>
      </c>
      <c r="X89" s="159" t="s">
        <v>64</v>
      </c>
      <c r="Y89" s="188" t="s">
        <v>54</v>
      </c>
      <c r="Z89" s="126" t="s">
        <v>54</v>
      </c>
      <c r="AA89" s="189" t="s">
        <v>48</v>
      </c>
      <c r="AB89" s="165" t="s">
        <v>63</v>
      </c>
      <c r="AC89" s="125" t="s">
        <v>53</v>
      </c>
      <c r="AD89" s="185" t="s">
        <v>53</v>
      </c>
      <c r="AE89" s="240" t="s">
        <v>51</v>
      </c>
      <c r="AF89" s="37" t="s">
        <v>41</v>
      </c>
      <c r="AG89" s="167" t="s">
        <v>41</v>
      </c>
      <c r="AH89" s="203" t="s">
        <v>41</v>
      </c>
      <c r="AI89" s="119" t="s">
        <v>55</v>
      </c>
      <c r="AJ89" s="180" t="s">
        <v>55</v>
      </c>
      <c r="AK89" s="234" t="s">
        <v>57</v>
      </c>
      <c r="AL89" s="33" t="s">
        <v>64</v>
      </c>
      <c r="AM89" s="236" t="s">
        <v>37</v>
      </c>
      <c r="AN89" s="166" t="s">
        <v>37</v>
      </c>
      <c r="AO89" s="119" t="s">
        <v>68</v>
      </c>
      <c r="AP89" s="202" t="s">
        <v>44</v>
      </c>
      <c r="AQ89" s="191" t="s">
        <v>52</v>
      </c>
      <c r="AR89" s="191" t="s">
        <v>52</v>
      </c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46">
        <f>SUM(D52, -D55)</f>
        <v>1.5199999999999998E-2</v>
      </c>
      <c r="E90" s="16">
        <f>SUM(E53, -E55)</f>
        <v>3.6999999999999998E-2</v>
      </c>
      <c r="F90" s="153">
        <f>SUM(F53, -F56)</f>
        <v>7.6800000000000007E-2</v>
      </c>
      <c r="G90" s="148">
        <f>SUM(G54, -G58)</f>
        <v>9.0599999999999986E-2</v>
      </c>
      <c r="H90" s="122">
        <f>SUM(H53, -H57)</f>
        <v>9.8799999999999999E-2</v>
      </c>
      <c r="I90" s="182">
        <f>SUM(I53, -I58)</f>
        <v>7.22E-2</v>
      </c>
      <c r="J90" s="148">
        <f>SUM(J53, -J58)</f>
        <v>6.2799999999999995E-2</v>
      </c>
      <c r="K90" s="118">
        <f>SUM(K53, -K58)</f>
        <v>5.2700000000000004E-2</v>
      </c>
      <c r="L90" s="178">
        <f>SUM(L53, -L56)</f>
        <v>7.7899999999999997E-2</v>
      </c>
      <c r="M90" s="146">
        <f>SUM(M53, -M56)</f>
        <v>8.09E-2</v>
      </c>
      <c r="N90" s="118">
        <f>SUM(N53, -N56)</f>
        <v>8.0399999999999999E-2</v>
      </c>
      <c r="O90" s="182">
        <f>SUM(O51, -O52)</f>
        <v>7.2499999999999995E-2</v>
      </c>
      <c r="P90" s="148">
        <f>SUM(P52, -P53)</f>
        <v>6.7199999999999996E-2</v>
      </c>
      <c r="Q90" s="118">
        <f>SUM(Q52, -Q53)</f>
        <v>6.8999999999999992E-2</v>
      </c>
      <c r="R90" s="179">
        <f>SUM(R52, -R53)</f>
        <v>8.0299999999999996E-2</v>
      </c>
      <c r="S90" s="227">
        <f>SUM(S52, -S53)</f>
        <v>8.2699999999999996E-2</v>
      </c>
      <c r="T90" s="96">
        <f>SUM(T53, -T58)</f>
        <v>7.3399999999999993E-2</v>
      </c>
      <c r="U90" s="152">
        <f>SUM(U54, -U58)</f>
        <v>8.0199999999999994E-2</v>
      </c>
      <c r="V90" s="227">
        <f>SUM(V54, -V58)</f>
        <v>7.9499999999999987E-2</v>
      </c>
      <c r="W90" s="95">
        <f>SUM(W52, -W54)</f>
        <v>8.7099999999999997E-2</v>
      </c>
      <c r="X90" s="153">
        <f>SUM(X52, -X53)</f>
        <v>8.7400000000000005E-2</v>
      </c>
      <c r="Y90" s="148">
        <f>SUM(Y53, -Y56)</f>
        <v>0.12559999999999999</v>
      </c>
      <c r="Z90" s="122">
        <f>SUM(Z53, -Z56)</f>
        <v>0.10339999999999999</v>
      </c>
      <c r="AA90" s="182">
        <f>SUM(AA53, -AA56)</f>
        <v>0.13200000000000001</v>
      </c>
      <c r="AB90" s="146">
        <f>SUM(AB52, -AB54)</f>
        <v>9.7099999999999992E-2</v>
      </c>
      <c r="AC90" s="118">
        <f>SUM(AC52, -AC54)</f>
        <v>0.10400000000000001</v>
      </c>
      <c r="AD90" s="179">
        <f>SUM(AD52, -AD54)</f>
        <v>9.6999999999999989E-2</v>
      </c>
      <c r="AE90" s="227">
        <f>SUM(AE54, -AE58)</f>
        <v>0.11410000000000001</v>
      </c>
      <c r="AF90" s="16">
        <f>SUM(AF53, -AF56)</f>
        <v>0.11960000000000001</v>
      </c>
      <c r="AG90" s="153">
        <f>SUM(AG53, -AG56)</f>
        <v>0.1193</v>
      </c>
      <c r="AH90" s="148">
        <f>SUM(AH53, -AH56)</f>
        <v>0.12770000000000001</v>
      </c>
      <c r="AI90" s="120">
        <f>SUM(AI51, -AI53)</f>
        <v>0.11680000000000001</v>
      </c>
      <c r="AJ90" s="181">
        <f>SUM(AJ51, -AJ53)</f>
        <v>0.11770000000000001</v>
      </c>
      <c r="AK90" s="229">
        <f>SUM(AK55, -AK58)</f>
        <v>0.1113</v>
      </c>
      <c r="AL90" s="16">
        <f>SUM(AL52, -AL54)</f>
        <v>0.1188</v>
      </c>
      <c r="AM90" s="153">
        <f>SUM(AM53, -AM55)</f>
        <v>0.15960000000000002</v>
      </c>
      <c r="AN90" s="148">
        <f>SUM(AN53, -AN55)</f>
        <v>0.14800000000000002</v>
      </c>
      <c r="AO90" s="118">
        <f>SUM(AO51, -AO54)</f>
        <v>0.1368</v>
      </c>
      <c r="AP90" s="182">
        <f>SUM(AP53, -AP56)</f>
        <v>0.14300000000000002</v>
      </c>
      <c r="AQ90" s="117">
        <f>SUM(AQ53, -AQ57)</f>
        <v>0.13219999999999998</v>
      </c>
      <c r="AR90" s="117">
        <f>SUM(AR53, -AR57)</f>
        <v>0.14019999999999999</v>
      </c>
      <c r="AS90" s="7">
        <f t="shared" ref="AS90:AV90" si="97">SUM(AS79, -AS86)</f>
        <v>0</v>
      </c>
      <c r="AT90" s="7">
        <f t="shared" si="97"/>
        <v>0</v>
      </c>
      <c r="AU90" s="7">
        <f t="shared" si="97"/>
        <v>0</v>
      </c>
      <c r="AV90" s="7">
        <f t="shared" si="97"/>
        <v>0</v>
      </c>
      <c r="AW90" s="7">
        <f>SUM(AW79, -AW86,)</f>
        <v>0</v>
      </c>
      <c r="AX90" s="7">
        <f>SUM(AX79, -AX86,)</f>
        <v>0</v>
      </c>
      <c r="AY90" s="7">
        <f t="shared" ref="AY90:BB90" si="98">SUM(AY79, -AY86)</f>
        <v>0</v>
      </c>
      <c r="AZ90" s="7">
        <f t="shared" si="98"/>
        <v>0</v>
      </c>
      <c r="BA90" s="7">
        <f t="shared" si="98"/>
        <v>0</v>
      </c>
      <c r="BB90" s="7">
        <f t="shared" si="98"/>
        <v>0</v>
      </c>
      <c r="BC90" s="7">
        <f>SUM(BC79, -BC86,)</f>
        <v>0</v>
      </c>
      <c r="BD90" s="7">
        <f>SUM(BD79, -BD86,)</f>
        <v>0</v>
      </c>
      <c r="BE90" s="7">
        <f t="shared" ref="BE90:BH90" si="99">SUM(BE79, -BE86)</f>
        <v>0</v>
      </c>
      <c r="BF90" s="7">
        <f t="shared" si="99"/>
        <v>0</v>
      </c>
      <c r="BG90" s="7">
        <f t="shared" si="99"/>
        <v>0</v>
      </c>
      <c r="BH90" s="7">
        <f t="shared" si="99"/>
        <v>0</v>
      </c>
      <c r="BI90" s="7">
        <f>SUM(BI79, -BI86,)</f>
        <v>0</v>
      </c>
      <c r="BJ90" s="7">
        <f>SUM(BJ79, -BJ86,)</f>
        <v>0</v>
      </c>
      <c r="BK90" s="7">
        <f t="shared" ref="BK90:BQ90" si="100">SUM(BK79, -BK86)</f>
        <v>0</v>
      </c>
      <c r="BL90" s="7">
        <f t="shared" si="100"/>
        <v>0</v>
      </c>
      <c r="BM90" s="7">
        <f t="shared" si="100"/>
        <v>0</v>
      </c>
      <c r="BN90" s="7">
        <f t="shared" si="100"/>
        <v>0</v>
      </c>
      <c r="BO90" s="7">
        <f t="shared" si="100"/>
        <v>0</v>
      </c>
      <c r="BP90" s="7">
        <f t="shared" si="100"/>
        <v>0</v>
      </c>
      <c r="BQ90" s="7">
        <f t="shared" si="100"/>
        <v>0</v>
      </c>
      <c r="BS90" s="7">
        <f>SUM(BS79, -BS86,)</f>
        <v>0</v>
      </c>
      <c r="BT90" s="7">
        <f>SUM(BT79, -BT86,)</f>
        <v>0</v>
      </c>
      <c r="BU90" s="7">
        <f t="shared" ref="BU90:BX90" si="101">SUM(BU79, -BU86)</f>
        <v>0</v>
      </c>
      <c r="BV90" s="7">
        <f t="shared" si="101"/>
        <v>0</v>
      </c>
      <c r="BW90" s="7">
        <f t="shared" si="101"/>
        <v>0</v>
      </c>
      <c r="BX90" s="7">
        <f t="shared" si="101"/>
        <v>0</v>
      </c>
      <c r="BY90" s="7">
        <f>SUM(BY79, -BY86,)</f>
        <v>0</v>
      </c>
      <c r="BZ90" s="7">
        <f>SUM(BZ79, -BZ86,)</f>
        <v>0</v>
      </c>
      <c r="CA90" s="7">
        <f t="shared" ref="CA90:CD90" si="102">SUM(CA79, -CA86)</f>
        <v>0</v>
      </c>
      <c r="CB90" s="7">
        <f t="shared" si="102"/>
        <v>0</v>
      </c>
      <c r="CC90" s="7">
        <f t="shared" si="102"/>
        <v>0</v>
      </c>
      <c r="CD90" s="7">
        <f t="shared" si="102"/>
        <v>0</v>
      </c>
      <c r="CE90" s="7">
        <f>SUM(CE79, -CE86,)</f>
        <v>0</v>
      </c>
      <c r="CF90" s="7">
        <f>SUM(CF79, -CF86,)</f>
        <v>0</v>
      </c>
      <c r="CG90" s="7">
        <f t="shared" ref="CG90:CJ90" si="103">SUM(CG79, -CG86)</f>
        <v>0</v>
      </c>
      <c r="CH90" s="7">
        <f t="shared" si="103"/>
        <v>0</v>
      </c>
      <c r="CI90" s="7">
        <f t="shared" si="103"/>
        <v>0</v>
      </c>
      <c r="CJ90" s="7">
        <f t="shared" si="103"/>
        <v>0</v>
      </c>
      <c r="CK90" s="7">
        <f>SUM(CK79, -CK86,)</f>
        <v>0</v>
      </c>
      <c r="CL90" s="7">
        <f>SUM(CL79, -CL86,)</f>
        <v>0</v>
      </c>
      <c r="CM90" s="7">
        <f t="shared" ref="CM90:CP90" si="104">SUM(CM79, -CM86)</f>
        <v>0</v>
      </c>
      <c r="CN90" s="7">
        <f t="shared" si="104"/>
        <v>0</v>
      </c>
      <c r="CO90" s="7">
        <f t="shared" si="104"/>
        <v>0</v>
      </c>
      <c r="CP90" s="7">
        <f t="shared" si="104"/>
        <v>0</v>
      </c>
      <c r="CQ90" s="7">
        <f>SUM(CQ79, -CQ86,)</f>
        <v>0</v>
      </c>
      <c r="CR90" s="7">
        <f>SUM(CR79, -CR86,)</f>
        <v>0</v>
      </c>
      <c r="CS90" s="7">
        <f t="shared" ref="CS90:CV90" si="105">SUM(CS79, -CS86)</f>
        <v>0</v>
      </c>
      <c r="CT90" s="7">
        <f t="shared" si="105"/>
        <v>0</v>
      </c>
      <c r="CU90" s="7">
        <f t="shared" si="105"/>
        <v>0</v>
      </c>
      <c r="CV90" s="7">
        <f t="shared" si="105"/>
        <v>0</v>
      </c>
      <c r="CW90" s="7">
        <f>SUM(CW79, -CW86,)</f>
        <v>0</v>
      </c>
      <c r="CX90" s="7">
        <f>SUM(CX79, -CX86,)</f>
        <v>0</v>
      </c>
      <c r="CY90" s="7">
        <f t="shared" ref="CY90:DB90" si="106">SUM(CY79, -CY86)</f>
        <v>0</v>
      </c>
      <c r="CZ90" s="7">
        <f t="shared" si="106"/>
        <v>0</v>
      </c>
      <c r="DA90" s="7">
        <f t="shared" si="106"/>
        <v>0</v>
      </c>
      <c r="DB90" s="7">
        <f t="shared" si="106"/>
        <v>0</v>
      </c>
      <c r="DC90" s="7">
        <f>SUM(DC79, -DC86,)</f>
        <v>0</v>
      </c>
      <c r="DD90" s="7">
        <f>SUM(DD79, -DD86,)</f>
        <v>0</v>
      </c>
      <c r="DE90" s="7">
        <f t="shared" ref="DE90:DH90" si="107">SUM(DE79, -DE86)</f>
        <v>0</v>
      </c>
      <c r="DF90" s="7">
        <f t="shared" si="107"/>
        <v>0</v>
      </c>
      <c r="DG90" s="7">
        <f t="shared" si="107"/>
        <v>0</v>
      </c>
      <c r="DH90" s="7">
        <f t="shared" si="107"/>
        <v>0</v>
      </c>
      <c r="DI90" s="7">
        <f>SUM(DI79, -DI86,)</f>
        <v>0</v>
      </c>
      <c r="DJ90" s="7">
        <f>SUM(DJ79, -DJ86,)</f>
        <v>0</v>
      </c>
      <c r="DK90" s="7">
        <f t="shared" ref="DK90:DN90" si="108">SUM(DK79, -DK86)</f>
        <v>0</v>
      </c>
      <c r="DL90" s="7">
        <f t="shared" si="108"/>
        <v>0</v>
      </c>
      <c r="DM90" s="7">
        <f t="shared" si="108"/>
        <v>0</v>
      </c>
      <c r="DN90" s="7">
        <f t="shared" si="108"/>
        <v>0</v>
      </c>
      <c r="DO90" s="7">
        <f>SUM(DO79, -DO86,)</f>
        <v>0</v>
      </c>
      <c r="DP90" s="7">
        <f>SUM(DP79, -DP86,)</f>
        <v>0</v>
      </c>
      <c r="DQ90" s="7">
        <f t="shared" ref="DQ90:DT90" si="109">SUM(DQ79, -DQ86)</f>
        <v>0</v>
      </c>
      <c r="DR90" s="7">
        <f t="shared" si="109"/>
        <v>0</v>
      </c>
      <c r="DS90" s="7">
        <f t="shared" si="109"/>
        <v>0</v>
      </c>
      <c r="DT90" s="7">
        <f t="shared" si="109"/>
        <v>0</v>
      </c>
      <c r="DU90" s="7">
        <f>SUM(DU79, -DU86,)</f>
        <v>0</v>
      </c>
      <c r="DV90" s="7">
        <f>SUM(DV79, -DV86,)</f>
        <v>0</v>
      </c>
      <c r="DW90" s="7">
        <f t="shared" ref="DW90:DZ90" si="110">SUM(DW79, -DW86)</f>
        <v>0</v>
      </c>
      <c r="DX90" s="7">
        <f t="shared" si="110"/>
        <v>0</v>
      </c>
      <c r="DY90" s="7">
        <f t="shared" si="110"/>
        <v>0</v>
      </c>
      <c r="DZ90" s="7">
        <f t="shared" si="110"/>
        <v>0</v>
      </c>
      <c r="EA90" s="7">
        <f>SUM(EA79, -EA86,)</f>
        <v>0</v>
      </c>
      <c r="EB90" s="7">
        <f>SUM(EB79, -EB86,)</f>
        <v>0</v>
      </c>
      <c r="EC90" s="7">
        <f t="shared" ref="EC90:EI90" si="111">SUM(EC79, -EC86)</f>
        <v>0</v>
      </c>
      <c r="ED90" s="7">
        <f t="shared" si="111"/>
        <v>0</v>
      </c>
      <c r="EE90" s="7">
        <f t="shared" si="111"/>
        <v>0</v>
      </c>
      <c r="EF90" s="7">
        <f t="shared" si="111"/>
        <v>0</v>
      </c>
      <c r="EG90" s="7">
        <f t="shared" si="111"/>
        <v>0</v>
      </c>
      <c r="EH90" s="7">
        <f t="shared" si="111"/>
        <v>0</v>
      </c>
      <c r="EI90" s="7">
        <f t="shared" si="111"/>
        <v>0</v>
      </c>
    </row>
    <row r="91" spans="1:139" ht="15.75" thickBot="1" x14ac:dyDescent="0.3">
      <c r="A91" s="61"/>
      <c r="B91" s="61"/>
      <c r="C91" s="104"/>
      <c r="D91" s="156" t="s">
        <v>44</v>
      </c>
      <c r="E91" s="43" t="s">
        <v>60</v>
      </c>
      <c r="F91" s="157" t="s">
        <v>38</v>
      </c>
      <c r="G91" s="160" t="s">
        <v>40</v>
      </c>
      <c r="H91" s="119" t="s">
        <v>60</v>
      </c>
      <c r="I91" s="183" t="s">
        <v>38</v>
      </c>
      <c r="J91" s="160" t="s">
        <v>38</v>
      </c>
      <c r="K91" s="125" t="s">
        <v>53</v>
      </c>
      <c r="L91" s="189" t="s">
        <v>59</v>
      </c>
      <c r="M91" s="203" t="s">
        <v>59</v>
      </c>
      <c r="N91" s="116" t="s">
        <v>52</v>
      </c>
      <c r="O91" s="189" t="s">
        <v>41</v>
      </c>
      <c r="P91" s="203" t="s">
        <v>48</v>
      </c>
      <c r="Q91" s="116" t="s">
        <v>39</v>
      </c>
      <c r="R91" s="177" t="s">
        <v>52</v>
      </c>
      <c r="S91" s="231" t="s">
        <v>41</v>
      </c>
      <c r="T91" s="37" t="s">
        <v>41</v>
      </c>
      <c r="U91" s="159" t="s">
        <v>63</v>
      </c>
      <c r="V91" s="230" t="s">
        <v>64</v>
      </c>
      <c r="W91" s="46" t="s">
        <v>39</v>
      </c>
      <c r="X91" s="145" t="s">
        <v>57</v>
      </c>
      <c r="Y91" s="144" t="s">
        <v>68</v>
      </c>
      <c r="Z91" s="119" t="s">
        <v>68</v>
      </c>
      <c r="AA91" s="189" t="s">
        <v>67</v>
      </c>
      <c r="AB91" s="203" t="s">
        <v>48</v>
      </c>
      <c r="AC91" s="191" t="s">
        <v>51</v>
      </c>
      <c r="AD91" s="202" t="s">
        <v>51</v>
      </c>
      <c r="AE91" s="226" t="s">
        <v>55</v>
      </c>
      <c r="AF91" s="33" t="s">
        <v>53</v>
      </c>
      <c r="AG91" s="236" t="s">
        <v>44</v>
      </c>
      <c r="AH91" s="166" t="s">
        <v>44</v>
      </c>
      <c r="AI91" s="170" t="s">
        <v>48</v>
      </c>
      <c r="AJ91" s="189" t="s">
        <v>48</v>
      </c>
      <c r="AK91" s="230" t="s">
        <v>64</v>
      </c>
      <c r="AL91" s="46" t="s">
        <v>57</v>
      </c>
      <c r="AM91" s="149" t="s">
        <v>68</v>
      </c>
      <c r="AN91" s="144" t="s">
        <v>68</v>
      </c>
      <c r="AO91" s="191" t="s">
        <v>37</v>
      </c>
      <c r="AP91" s="183" t="s">
        <v>38</v>
      </c>
      <c r="AQ91" s="121" t="s">
        <v>38</v>
      </c>
      <c r="AR91" s="121" t="s">
        <v>38</v>
      </c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48">
        <f>SUM(D53, -D56)</f>
        <v>1.43E-2</v>
      </c>
      <c r="E92" s="16">
        <f>SUM(E52, -E54)</f>
        <v>3.4700000000000002E-2</v>
      </c>
      <c r="F92" s="153">
        <f>SUM(F53, -F55)</f>
        <v>7.039999999999999E-2</v>
      </c>
      <c r="G92" s="148">
        <f>SUM(G53, -G56)</f>
        <v>8.77E-2</v>
      </c>
      <c r="H92" s="122">
        <f>SUM(H52, -H54)</f>
        <v>8.9499999999999996E-2</v>
      </c>
      <c r="I92" s="182">
        <f>SUM(I53, -I57)</f>
        <v>4.7500000000000001E-2</v>
      </c>
      <c r="J92" s="148">
        <f>SUM(J53, -J57)</f>
        <v>4.87E-2</v>
      </c>
      <c r="K92" s="118">
        <f>SUM(K53, -K57)</f>
        <v>5.1000000000000004E-2</v>
      </c>
      <c r="L92" s="178">
        <f>SUM(L54, -L58)</f>
        <v>6.9499999999999992E-2</v>
      </c>
      <c r="M92" s="155">
        <f>SUM(M54, -M58)</f>
        <v>7.2399999999999992E-2</v>
      </c>
      <c r="N92" s="117">
        <f>SUM(N53, -N55)</f>
        <v>6.8599999999999994E-2</v>
      </c>
      <c r="O92" s="182">
        <f>SUM(O53, -O58)</f>
        <v>4.5799999999999993E-2</v>
      </c>
      <c r="P92" s="148">
        <f>SUM(P53, -P58)</f>
        <v>2.5600000000000001E-2</v>
      </c>
      <c r="Q92" s="118">
        <f>SUM(Q53, -Q58)</f>
        <v>4.02E-2</v>
      </c>
      <c r="R92" s="178">
        <f>SUM(R53, -R58)</f>
        <v>5.1400000000000001E-2</v>
      </c>
      <c r="S92" s="227">
        <f>SUM(S53, -S58)</f>
        <v>5.4400000000000004E-2</v>
      </c>
      <c r="T92" s="16">
        <f>SUM(T53, -T57)</f>
        <v>7.3200000000000001E-2</v>
      </c>
      <c r="U92" s="152">
        <f>SUM(U52, -U54)</f>
        <v>7.2000000000000008E-2</v>
      </c>
      <c r="V92" s="227">
        <f>SUM(V52, -V54)</f>
        <v>7.8699999999999992E-2</v>
      </c>
      <c r="W92" s="95">
        <f>SUM(W54, -W58)</f>
        <v>8.2799999999999999E-2</v>
      </c>
      <c r="X92" s="152">
        <f>SUM(X54, -X58)</f>
        <v>8.6099999999999996E-2</v>
      </c>
      <c r="Y92" s="146">
        <f>SUM(Y51, -Y53)</f>
        <v>0.11080000000000001</v>
      </c>
      <c r="Z92" s="118">
        <f>SUM(Z51, -Z53)</f>
        <v>9.2200000000000004E-2</v>
      </c>
      <c r="AA92" s="190">
        <f>SUM(AA53, -AA55)</f>
        <v>0.10059999999999999</v>
      </c>
      <c r="AB92" s="148">
        <f>SUM(AB53, -AB56)</f>
        <v>8.8200000000000001E-2</v>
      </c>
      <c r="AC92" s="122">
        <f>SUM(AC54, -AC58)</f>
        <v>9.3599999999999989E-2</v>
      </c>
      <c r="AD92" s="182">
        <f>SUM(AD54, -AD58)</f>
        <v>9.240000000000001E-2</v>
      </c>
      <c r="AE92" s="228">
        <f>SUM(AE51, -AE54)</f>
        <v>0.10850000000000001</v>
      </c>
      <c r="AF92" s="95">
        <f>SUM(AF52, -AF54)</f>
        <v>0.1027</v>
      </c>
      <c r="AG92" s="153">
        <f>SUM(AG54, -AG57)</f>
        <v>0.1051</v>
      </c>
      <c r="AH92" s="148">
        <f>SUM(AH54, -AH57)</f>
        <v>0.1216</v>
      </c>
      <c r="AI92" s="122">
        <f>SUM(AI54, -AI57)</f>
        <v>0.1031</v>
      </c>
      <c r="AJ92" s="182">
        <f>SUM(AJ54, -AJ57)</f>
        <v>0.10830000000000001</v>
      </c>
      <c r="AK92" s="227">
        <f>SUM(AK52, -AK54)</f>
        <v>0.1099</v>
      </c>
      <c r="AL92" s="95">
        <f>SUM(AL55, -AL58)</f>
        <v>0.11859999999999998</v>
      </c>
      <c r="AM92" s="152">
        <f>SUM(AM51, -AM54)</f>
        <v>0.14220000000000002</v>
      </c>
      <c r="AN92" s="146">
        <f>SUM(AN51, -AN54)</f>
        <v>0.1426</v>
      </c>
      <c r="AO92" s="122">
        <f>SUM(AO53, -AO55)</f>
        <v>0.1341</v>
      </c>
      <c r="AP92" s="181">
        <f>SUM(AP55, -AP58)</f>
        <v>0.13</v>
      </c>
      <c r="AQ92" s="120">
        <f>SUM(AQ55, -AQ58)</f>
        <v>0.12819999999999998</v>
      </c>
      <c r="AR92" s="120">
        <f>SUM(AR55, -AR58)</f>
        <v>0.1525</v>
      </c>
      <c r="AS92" s="7">
        <f>SUM(AS79, -AS85)</f>
        <v>0</v>
      </c>
      <c r="AT92" s="7">
        <f>SUM(AT79, -AT85,)</f>
        <v>0</v>
      </c>
      <c r="AU92" s="7">
        <f>SUM(AU80, -AU86)</f>
        <v>0</v>
      </c>
      <c r="AV92" s="7">
        <f>SUM(AV79, -AV85)</f>
        <v>0</v>
      </c>
      <c r="AW92" s="7">
        <f>SUM(AW79, -AW85)</f>
        <v>0</v>
      </c>
      <c r="AX92" s="7">
        <f>SUM(AX79, -AX85)</f>
        <v>0</v>
      </c>
      <c r="AY92" s="7">
        <f>SUM(AY79, -AY85)</f>
        <v>0</v>
      </c>
      <c r="AZ92" s="7">
        <f>SUM(AZ79, -AZ85,)</f>
        <v>0</v>
      </c>
      <c r="BA92" s="7">
        <f>SUM(BA80, -BA86)</f>
        <v>0</v>
      </c>
      <c r="BB92" s="7">
        <f>SUM(BB79, -BB85)</f>
        <v>0</v>
      </c>
      <c r="BC92" s="7">
        <f>SUM(BC79, -BC85)</f>
        <v>0</v>
      </c>
      <c r="BD92" s="7">
        <f>SUM(BD79, -BD85)</f>
        <v>0</v>
      </c>
      <c r="BE92" s="7">
        <f>SUM(BE79, -BE85)</f>
        <v>0</v>
      </c>
      <c r="BF92" s="7">
        <f>SUM(BF79, -BF85,)</f>
        <v>0</v>
      </c>
      <c r="BG92" s="7">
        <f>SUM(BG80, -BG86)</f>
        <v>0</v>
      </c>
      <c r="BH92" s="7">
        <f>SUM(BH79, -BH85)</f>
        <v>0</v>
      </c>
      <c r="BI92" s="7">
        <f>SUM(BI79, -BI85)</f>
        <v>0</v>
      </c>
      <c r="BJ92" s="7">
        <f>SUM(BJ79, -BJ85)</f>
        <v>0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4" t="s">
        <v>57</v>
      </c>
      <c r="E93" s="12" t="s">
        <v>38</v>
      </c>
      <c r="F93" s="157" t="s">
        <v>40</v>
      </c>
      <c r="G93" s="144" t="s">
        <v>49</v>
      </c>
      <c r="H93" s="121" t="s">
        <v>40</v>
      </c>
      <c r="I93" s="177" t="s">
        <v>70</v>
      </c>
      <c r="J93" s="165" t="s">
        <v>53</v>
      </c>
      <c r="K93" s="121" t="s">
        <v>38</v>
      </c>
      <c r="L93" s="177" t="s">
        <v>39</v>
      </c>
      <c r="M93" s="154" t="s">
        <v>52</v>
      </c>
      <c r="N93" s="170" t="s">
        <v>59</v>
      </c>
      <c r="O93" s="177" t="s">
        <v>39</v>
      </c>
      <c r="P93" s="203" t="s">
        <v>41</v>
      </c>
      <c r="Q93" s="116" t="s">
        <v>46</v>
      </c>
      <c r="R93" s="177" t="s">
        <v>46</v>
      </c>
      <c r="S93" s="232" t="s">
        <v>54</v>
      </c>
      <c r="T93" s="33" t="s">
        <v>64</v>
      </c>
      <c r="U93" s="164" t="s">
        <v>36</v>
      </c>
      <c r="V93" s="235" t="s">
        <v>36</v>
      </c>
      <c r="W93" s="46" t="s">
        <v>52</v>
      </c>
      <c r="X93" s="167" t="s">
        <v>41</v>
      </c>
      <c r="Y93" s="154" t="s">
        <v>57</v>
      </c>
      <c r="Z93" s="170" t="s">
        <v>67</v>
      </c>
      <c r="AA93" s="202" t="s">
        <v>51</v>
      </c>
      <c r="AB93" s="144" t="s">
        <v>68</v>
      </c>
      <c r="AC93" s="116" t="s">
        <v>57</v>
      </c>
      <c r="AD93" s="202" t="s">
        <v>37</v>
      </c>
      <c r="AE93" s="230" t="s">
        <v>53</v>
      </c>
      <c r="AF93" s="46" t="s">
        <v>57</v>
      </c>
      <c r="AG93" s="159" t="s">
        <v>53</v>
      </c>
      <c r="AH93" s="154" t="s">
        <v>57</v>
      </c>
      <c r="AI93" s="116" t="s">
        <v>57</v>
      </c>
      <c r="AJ93" s="202" t="s">
        <v>52</v>
      </c>
      <c r="AK93" s="226" t="s">
        <v>55</v>
      </c>
      <c r="AL93" s="24" t="s">
        <v>37</v>
      </c>
      <c r="AM93" s="159" t="s">
        <v>64</v>
      </c>
      <c r="AN93" s="160" t="s">
        <v>38</v>
      </c>
      <c r="AO93" s="125" t="s">
        <v>64</v>
      </c>
      <c r="AP93" s="185" t="s">
        <v>64</v>
      </c>
      <c r="AQ93" s="191" t="s">
        <v>44</v>
      </c>
      <c r="AR93" s="191" t="s">
        <v>44</v>
      </c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46">
        <f>SUM(D52, -D54)</f>
        <v>1.3599999999999999E-2</v>
      </c>
      <c r="E94" s="16">
        <f>SUM(E53, -E54)</f>
        <v>3.3500000000000002E-2</v>
      </c>
      <c r="F94" s="153">
        <f>SUM(F53, -F54)</f>
        <v>6.5199999999999994E-2</v>
      </c>
      <c r="G94" s="148">
        <f>SUM(G52, -G55)</f>
        <v>7.9899999999999999E-2</v>
      </c>
      <c r="H94" s="122">
        <f>SUM(H53, -H56)</f>
        <v>8.9099999999999999E-2</v>
      </c>
      <c r="I94" s="182">
        <f>SUM(I51, -I52)</f>
        <v>4.4599999999999987E-2</v>
      </c>
      <c r="J94" s="146">
        <f>SUM(J54, -J58)</f>
        <v>4.3299999999999991E-2</v>
      </c>
      <c r="K94" s="122">
        <f>SUM(K54, -K58)</f>
        <v>4.82E-2</v>
      </c>
      <c r="L94" s="179">
        <f>SUM(L53, -L55)</f>
        <v>6.7900000000000002E-2</v>
      </c>
      <c r="M94" s="155">
        <f>SUM(M53, -M55)</f>
        <v>7.1399999999999991E-2</v>
      </c>
      <c r="N94" s="117">
        <f>SUM(N54, -N58)</f>
        <v>5.91E-2</v>
      </c>
      <c r="O94" s="179">
        <f>SUM(O54, -O58)</f>
        <v>4.3699999999999996E-2</v>
      </c>
      <c r="P94" s="148">
        <f>SUM(P53, -P57)</f>
        <v>2.4299999999999999E-2</v>
      </c>
      <c r="Q94" s="117">
        <f>SUM(Q53, -Q57)</f>
        <v>3.9599999999999996E-2</v>
      </c>
      <c r="R94" s="178">
        <f>SUM(R53, -R57)</f>
        <v>3.9199999999999999E-2</v>
      </c>
      <c r="S94" s="227">
        <f>SUM(S53, -S57)</f>
        <v>5.0700000000000002E-2</v>
      </c>
      <c r="T94" s="16">
        <f>SUM(T52, -T53)</f>
        <v>7.1800000000000003E-2</v>
      </c>
      <c r="U94" s="152">
        <f>SUM(U55, -U58)</f>
        <v>6.8999999999999992E-2</v>
      </c>
      <c r="V94" s="229">
        <f>SUM(V55, -V58)</f>
        <v>7.0800000000000002E-2</v>
      </c>
      <c r="W94" s="96">
        <f>SUM(W54, -W57)</f>
        <v>8.1900000000000001E-2</v>
      </c>
      <c r="X94" s="153">
        <f>SUM(X53, -X57)</f>
        <v>8.2199999999999995E-2</v>
      </c>
      <c r="Y94" s="146">
        <f>SUM(Y54, -Y58)</f>
        <v>7.51E-2</v>
      </c>
      <c r="Z94" s="211">
        <f>SUM(Z53, -Z55)</f>
        <v>9.1999999999999998E-2</v>
      </c>
      <c r="AA94" s="182">
        <f>SUM(AA54, -AA58)</f>
        <v>9.3200000000000005E-2</v>
      </c>
      <c r="AB94" s="146">
        <f>SUM(AB51, -AB53)</f>
        <v>8.7599999999999997E-2</v>
      </c>
      <c r="AC94" s="118">
        <f>SUM(AC55, -AC58)</f>
        <v>8.829999999999999E-2</v>
      </c>
      <c r="AD94" s="182">
        <f>SUM(AD54, -AD57)</f>
        <v>8.48E-2</v>
      </c>
      <c r="AE94" s="229">
        <f>SUM(AE52, -AE54)</f>
        <v>0.10469999999999999</v>
      </c>
      <c r="AF94" s="95">
        <f>SUM(AF55, -AF58)</f>
        <v>9.7799999999999998E-2</v>
      </c>
      <c r="AG94" s="152">
        <f>SUM(AG52, -AG54)</f>
        <v>0.10060000000000001</v>
      </c>
      <c r="AH94" s="146">
        <f>SUM(AH55, -AH58)</f>
        <v>0.1019</v>
      </c>
      <c r="AI94" s="118">
        <f>SUM(AI55, -AI58)</f>
        <v>9.4500000000000015E-2</v>
      </c>
      <c r="AJ94" s="178">
        <f>SUM(AJ53, -AJ56)</f>
        <v>0.10139999999999999</v>
      </c>
      <c r="AK94" s="228">
        <f>SUM(AK51, -AK53)</f>
        <v>0.10909999999999999</v>
      </c>
      <c r="AL94" s="16">
        <f>SUM(AL53, -AL56)</f>
        <v>0.10680000000000001</v>
      </c>
      <c r="AM94" s="153">
        <f>SUM(AM52, -AM54)</f>
        <v>0.12249999999999998</v>
      </c>
      <c r="AN94" s="150">
        <f>SUM(AN55, -AN58)</f>
        <v>0.11660000000000001</v>
      </c>
      <c r="AO94" s="122">
        <f>SUM(AO52, -AO54)</f>
        <v>0.12249999999999998</v>
      </c>
      <c r="AP94" s="182">
        <f>SUM(AP52, -AP54)</f>
        <v>0.1182</v>
      </c>
      <c r="AQ94" s="122">
        <f>SUM(AQ53, -AQ56)</f>
        <v>0.1239</v>
      </c>
      <c r="AR94" s="122">
        <f>SUM(AR53, -AR56)</f>
        <v>0.1391</v>
      </c>
      <c r="AS94" s="7">
        <f>SUM(AS80, -AS86)</f>
        <v>0</v>
      </c>
      <c r="AT94" s="7">
        <f>SUM(AT80, -AT86)</f>
        <v>0</v>
      </c>
      <c r="AU94" s="7">
        <f>SUM(AU79, -AU85)</f>
        <v>0</v>
      </c>
      <c r="AV94" s="7">
        <f>SUM(AV80, -AV86)</f>
        <v>0</v>
      </c>
      <c r="AW94" s="7">
        <f>SUM(AW79, -AW84)</f>
        <v>0</v>
      </c>
      <c r="AX94" s="7">
        <f>SUM(AX80, -AX86)</f>
        <v>0</v>
      </c>
      <c r="AY94" s="7">
        <f>SUM(AY80, -AY86)</f>
        <v>0</v>
      </c>
      <c r="AZ94" s="7">
        <f>SUM(AZ80, -AZ86)</f>
        <v>0</v>
      </c>
      <c r="BA94" s="7">
        <f>SUM(BA79, -BA85)</f>
        <v>0</v>
      </c>
      <c r="BB94" s="7">
        <f>SUM(BB80, -BB86)</f>
        <v>0</v>
      </c>
      <c r="BC94" s="7">
        <f>SUM(BC79, -BC84)</f>
        <v>0</v>
      </c>
      <c r="BD94" s="7">
        <f>SUM(BD80, -BD86)</f>
        <v>0</v>
      </c>
      <c r="BE94" s="7">
        <f>SUM(BE80, -BE86)</f>
        <v>0</v>
      </c>
      <c r="BF94" s="7">
        <f>SUM(BF80, -BF86)</f>
        <v>0</v>
      </c>
      <c r="BG94" s="7">
        <f>SUM(BG79, -BG85)</f>
        <v>0</v>
      </c>
      <c r="BH94" s="7">
        <f>SUM(BH80, -BH86)</f>
        <v>0</v>
      </c>
      <c r="BI94" s="7">
        <f>SUM(BI79, -BI84)</f>
        <v>0</v>
      </c>
      <c r="BJ94" s="7">
        <f>SUM(BJ80, -BJ86)</f>
        <v>0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56" t="s">
        <v>36</v>
      </c>
      <c r="E95" s="28" t="s">
        <v>51</v>
      </c>
      <c r="F95" s="145" t="s">
        <v>39</v>
      </c>
      <c r="G95" s="156" t="s">
        <v>44</v>
      </c>
      <c r="H95" s="121" t="s">
        <v>36</v>
      </c>
      <c r="I95" s="183" t="s">
        <v>36</v>
      </c>
      <c r="J95" s="160" t="s">
        <v>36</v>
      </c>
      <c r="K95" s="121" t="s">
        <v>37</v>
      </c>
      <c r="L95" s="185" t="s">
        <v>64</v>
      </c>
      <c r="M95" s="165" t="s">
        <v>64</v>
      </c>
      <c r="N95" s="125" t="s">
        <v>64</v>
      </c>
      <c r="O95" s="189" t="s">
        <v>59</v>
      </c>
      <c r="P95" s="203" t="s">
        <v>59</v>
      </c>
      <c r="Q95" s="116" t="s">
        <v>57</v>
      </c>
      <c r="R95" s="177" t="s">
        <v>57</v>
      </c>
      <c r="S95" s="231" t="s">
        <v>59</v>
      </c>
      <c r="T95" s="97" t="s">
        <v>54</v>
      </c>
      <c r="U95" s="159" t="s">
        <v>64</v>
      </c>
      <c r="V95" s="232" t="s">
        <v>54</v>
      </c>
      <c r="W95" s="33" t="s">
        <v>64</v>
      </c>
      <c r="X95" s="162" t="s">
        <v>54</v>
      </c>
      <c r="Y95" s="203" t="s">
        <v>48</v>
      </c>
      <c r="Z95" s="170" t="s">
        <v>48</v>
      </c>
      <c r="AA95" s="184" t="s">
        <v>54</v>
      </c>
      <c r="AB95" s="166" t="s">
        <v>51</v>
      </c>
      <c r="AC95" s="191" t="s">
        <v>37</v>
      </c>
      <c r="AD95" s="177" t="s">
        <v>57</v>
      </c>
      <c r="AE95" s="240" t="s">
        <v>37</v>
      </c>
      <c r="AF95" s="43" t="s">
        <v>68</v>
      </c>
      <c r="AG95" s="167" t="s">
        <v>67</v>
      </c>
      <c r="AH95" s="165" t="s">
        <v>53</v>
      </c>
      <c r="AI95" s="125" t="s">
        <v>64</v>
      </c>
      <c r="AJ95" s="202" t="s">
        <v>37</v>
      </c>
      <c r="AK95" s="262" t="s">
        <v>38</v>
      </c>
      <c r="AL95" s="12" t="s">
        <v>38</v>
      </c>
      <c r="AM95" s="157" t="s">
        <v>38</v>
      </c>
      <c r="AN95" s="165" t="s">
        <v>64</v>
      </c>
      <c r="AO95" s="121" t="s">
        <v>38</v>
      </c>
      <c r="AP95" s="180" t="s">
        <v>55</v>
      </c>
      <c r="AQ95" s="119" t="s">
        <v>55</v>
      </c>
      <c r="AR95" s="119" t="s">
        <v>55</v>
      </c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46">
        <f>SUM(D53, -D55)</f>
        <v>1.12E-2</v>
      </c>
      <c r="E96" s="16">
        <f>SUM(E54, -E58)</f>
        <v>3.3100000000000004E-2</v>
      </c>
      <c r="F96" s="152">
        <f>SUM(F51, -F53)</f>
        <v>4.2700000000000002E-2</v>
      </c>
      <c r="G96" s="148">
        <f>SUM(G55, -G58)</f>
        <v>6.7199999999999996E-2</v>
      </c>
      <c r="H96" s="118">
        <f>SUM(H53, -H55)</f>
        <v>7.6800000000000007E-2</v>
      </c>
      <c r="I96" s="179">
        <f>SUM(I53, -I56)</f>
        <v>4.4400000000000002E-2</v>
      </c>
      <c r="J96" s="146">
        <f>SUM(J53, -J56)</f>
        <v>3.6499999999999998E-2</v>
      </c>
      <c r="K96" s="122">
        <f>SUM(K54, -K57)</f>
        <v>4.65E-2</v>
      </c>
      <c r="L96" s="182">
        <f>SUM(L52, -L54)</f>
        <v>6.5700000000000008E-2</v>
      </c>
      <c r="M96" s="148">
        <f>SUM(M52, -M54)</f>
        <v>6.8700000000000011E-2</v>
      </c>
      <c r="N96" s="122">
        <f>SUM(N52, -N54)</f>
        <v>5.7800000000000004E-2</v>
      </c>
      <c r="O96" s="178">
        <f>SUM(O53, -O57)</f>
        <v>3.4199999999999994E-2</v>
      </c>
      <c r="P96" s="155">
        <f>SUM(P53, -P56)</f>
        <v>2.3900000000000001E-2</v>
      </c>
      <c r="Q96" s="118">
        <f>SUM(Q53, -Q56)</f>
        <v>3.7999999999999999E-2</v>
      </c>
      <c r="R96" s="179">
        <f>SUM(R53, -R56)</f>
        <v>3.9E-2</v>
      </c>
      <c r="S96" s="233">
        <f>SUM(S53, -S56)</f>
        <v>4.6600000000000003E-2</v>
      </c>
      <c r="T96" s="16">
        <f>SUM(T53, -T56)</f>
        <v>6.8199999999999997E-2</v>
      </c>
      <c r="U96" s="153">
        <f>SUM(U52, -U53)</f>
        <v>6.0900000000000003E-2</v>
      </c>
      <c r="V96" s="227">
        <f>SUM(V54, -V57)</f>
        <v>6.6599999999999993E-2</v>
      </c>
      <c r="W96" s="16">
        <f>SUM(W52, -W53)</f>
        <v>7.8899999999999998E-2</v>
      </c>
      <c r="X96" s="153">
        <f>SUM(X53, -X56)</f>
        <v>7.5899999999999995E-2</v>
      </c>
      <c r="Y96" s="148">
        <f>SUM(Y53, -Y55)</f>
        <v>7.4999999999999997E-2</v>
      </c>
      <c r="Z96" s="122">
        <f>SUM(Z53, -Z54)</f>
        <v>9.0799999999999992E-2</v>
      </c>
      <c r="AA96" s="182">
        <f>SUM(AA53, -AA54)</f>
        <v>8.1600000000000006E-2</v>
      </c>
      <c r="AB96" s="148">
        <f>SUM(AB55, -AB58)</f>
        <v>8.5000000000000006E-2</v>
      </c>
      <c r="AC96" s="122">
        <f>SUM(AC54, -AC57)</f>
        <v>7.5299999999999992E-2</v>
      </c>
      <c r="AD96" s="179">
        <f>SUM(AD55, -AD58)</f>
        <v>7.5200000000000003E-2</v>
      </c>
      <c r="AE96" s="227">
        <f>SUM(AE54, -AE57)</f>
        <v>0.1013</v>
      </c>
      <c r="AF96" s="95">
        <f>SUM(AF51, -AF53)</f>
        <v>8.6900000000000005E-2</v>
      </c>
      <c r="AG96" s="239">
        <f>SUM(AG53, -AG55)</f>
        <v>9.2499999999999999E-2</v>
      </c>
      <c r="AH96" s="146">
        <f>SUM(AH52, -AH54)</f>
        <v>0.1013</v>
      </c>
      <c r="AI96" s="122">
        <f>SUM(AI52, -AI54)</f>
        <v>8.8499999999999995E-2</v>
      </c>
      <c r="AJ96" s="182">
        <f>SUM(AJ53, -AJ55)</f>
        <v>9.3099999999999988E-2</v>
      </c>
      <c r="AK96" s="228">
        <f>SUM(AK56, -AK58)</f>
        <v>9.7099999999999992E-2</v>
      </c>
      <c r="AL96" s="98">
        <f>SUM(AL56, -AL58)</f>
        <v>0.10319999999999999</v>
      </c>
      <c r="AM96" s="151">
        <f>SUM(AM55, -AM58)</f>
        <v>0.11810000000000001</v>
      </c>
      <c r="AN96" s="148">
        <f>SUM(AN52, -AN54)</f>
        <v>0.11609999999999999</v>
      </c>
      <c r="AO96" s="120">
        <f>SUM(AO55, -AO58)</f>
        <v>0.11379999999999998</v>
      </c>
      <c r="AP96" s="181">
        <f>SUM(AP51, -AP53)</f>
        <v>0.11159999999999999</v>
      </c>
      <c r="AQ96" s="120">
        <f>SUM(AQ51, -AQ53)</f>
        <v>0.10940000000000001</v>
      </c>
      <c r="AR96" s="120">
        <f>SUM(AR51, -AR53)</f>
        <v>9.0999999999999984E-2</v>
      </c>
      <c r="AS96" s="7">
        <f t="shared" ref="AS96:AV96" si="112">SUM(AS85, -AS92)</f>
        <v>0</v>
      </c>
      <c r="AT96" s="7">
        <f t="shared" si="112"/>
        <v>0</v>
      </c>
      <c r="AU96" s="7">
        <f t="shared" si="112"/>
        <v>0</v>
      </c>
      <c r="AV96" s="7">
        <f t="shared" si="112"/>
        <v>0</v>
      </c>
      <c r="AW96" s="7">
        <f>SUM(AW85, -AW92,)</f>
        <v>0</v>
      </c>
      <c r="AX96" s="7">
        <f>SUM(AX85, -AX92,)</f>
        <v>0</v>
      </c>
      <c r="AY96" s="7">
        <f t="shared" ref="AY96:BB96" si="113">SUM(AY85, -AY92)</f>
        <v>0</v>
      </c>
      <c r="AZ96" s="7">
        <f t="shared" si="113"/>
        <v>0</v>
      </c>
      <c r="BA96" s="7">
        <f t="shared" si="113"/>
        <v>0</v>
      </c>
      <c r="BB96" s="7">
        <f t="shared" si="113"/>
        <v>0</v>
      </c>
      <c r="BC96" s="7">
        <f>SUM(BC85, -BC92,)</f>
        <v>0</v>
      </c>
      <c r="BD96" s="7">
        <f>SUM(BD85, -BD92,)</f>
        <v>0</v>
      </c>
      <c r="BE96" s="7">
        <f t="shared" ref="BE96:BH96" si="114">SUM(BE85, -BE92)</f>
        <v>0</v>
      </c>
      <c r="BF96" s="7">
        <f t="shared" si="114"/>
        <v>0</v>
      </c>
      <c r="BG96" s="7">
        <f t="shared" si="114"/>
        <v>0</v>
      </c>
      <c r="BH96" s="7">
        <f t="shared" si="114"/>
        <v>0</v>
      </c>
      <c r="BI96" s="7">
        <f>SUM(BI85, -BI92,)</f>
        <v>0</v>
      </c>
      <c r="BJ96" s="7">
        <f>SUM(BJ85, -BJ92,)</f>
        <v>0</v>
      </c>
      <c r="BK96" s="7">
        <f t="shared" ref="BK96:BQ96" si="115">SUM(BK85, -BK92)</f>
        <v>0</v>
      </c>
      <c r="BL96" s="7">
        <f t="shared" si="115"/>
        <v>0</v>
      </c>
      <c r="BM96" s="7">
        <f t="shared" si="115"/>
        <v>0</v>
      </c>
      <c r="BN96" s="7">
        <f t="shared" si="115"/>
        <v>0</v>
      </c>
      <c r="BO96" s="7">
        <f t="shared" si="115"/>
        <v>0</v>
      </c>
      <c r="BP96" s="7">
        <f t="shared" si="115"/>
        <v>0</v>
      </c>
      <c r="BQ96" s="7">
        <f t="shared" si="115"/>
        <v>0</v>
      </c>
      <c r="BS96" s="7">
        <f>SUM(BS85, -BS92,)</f>
        <v>0</v>
      </c>
      <c r="BT96" s="7">
        <f>SUM(BT85, -BT92,)</f>
        <v>0</v>
      </c>
      <c r="BU96" s="7">
        <f t="shared" ref="BU96:BX96" si="116">SUM(BU85, -BU92)</f>
        <v>0</v>
      </c>
      <c r="BV96" s="7">
        <f t="shared" si="116"/>
        <v>0</v>
      </c>
      <c r="BW96" s="7">
        <f t="shared" si="116"/>
        <v>0</v>
      </c>
      <c r="BX96" s="7">
        <f t="shared" si="116"/>
        <v>0</v>
      </c>
      <c r="BY96" s="7">
        <f>SUM(BY85, -BY92,)</f>
        <v>0</v>
      </c>
      <c r="BZ96" s="7">
        <f>SUM(BZ85, -BZ92,)</f>
        <v>0</v>
      </c>
      <c r="CA96" s="7">
        <f t="shared" ref="CA96:CD96" si="117">SUM(CA85, -CA92)</f>
        <v>0</v>
      </c>
      <c r="CB96" s="7">
        <f t="shared" si="117"/>
        <v>0</v>
      </c>
      <c r="CC96" s="7">
        <f t="shared" si="117"/>
        <v>0</v>
      </c>
      <c r="CD96" s="7">
        <f t="shared" si="117"/>
        <v>0</v>
      </c>
      <c r="CE96" s="7">
        <f>SUM(CE85, -CE92,)</f>
        <v>0</v>
      </c>
      <c r="CF96" s="7">
        <f>SUM(CF85, -CF92,)</f>
        <v>0</v>
      </c>
      <c r="CG96" s="7">
        <f t="shared" ref="CG96:CJ96" si="118">SUM(CG85, -CG92)</f>
        <v>0</v>
      </c>
      <c r="CH96" s="7">
        <f t="shared" si="118"/>
        <v>0</v>
      </c>
      <c r="CI96" s="7">
        <f t="shared" si="118"/>
        <v>0</v>
      </c>
      <c r="CJ96" s="7">
        <f t="shared" si="118"/>
        <v>0</v>
      </c>
      <c r="CK96" s="7">
        <f>SUM(CK85, -CK92,)</f>
        <v>0</v>
      </c>
      <c r="CL96" s="7">
        <f>SUM(CL85, -CL92,)</f>
        <v>0</v>
      </c>
      <c r="CM96" s="7">
        <f t="shared" ref="CM96:CP96" si="119">SUM(CM85, -CM92)</f>
        <v>0</v>
      </c>
      <c r="CN96" s="7">
        <f t="shared" si="119"/>
        <v>0</v>
      </c>
      <c r="CO96" s="7">
        <f t="shared" si="119"/>
        <v>0</v>
      </c>
      <c r="CP96" s="7">
        <f t="shared" si="119"/>
        <v>0</v>
      </c>
      <c r="CQ96" s="7">
        <f>SUM(CQ85, -CQ92,)</f>
        <v>0</v>
      </c>
      <c r="CR96" s="7">
        <f>SUM(CR85, -CR92,)</f>
        <v>0</v>
      </c>
      <c r="CS96" s="7">
        <f t="shared" ref="CS96:CV96" si="120">SUM(CS85, -CS92)</f>
        <v>0</v>
      </c>
      <c r="CT96" s="7">
        <f t="shared" si="120"/>
        <v>0</v>
      </c>
      <c r="CU96" s="7">
        <f t="shared" si="120"/>
        <v>0</v>
      </c>
      <c r="CV96" s="7">
        <f t="shared" si="120"/>
        <v>0</v>
      </c>
      <c r="CW96" s="7">
        <f>SUM(CW85, -CW92,)</f>
        <v>0</v>
      </c>
      <c r="CX96" s="7">
        <f>SUM(CX85, -CX92,)</f>
        <v>0</v>
      </c>
      <c r="CY96" s="7">
        <f t="shared" ref="CY96:DB96" si="121">SUM(CY85, -CY92)</f>
        <v>0</v>
      </c>
      <c r="CZ96" s="7">
        <f t="shared" si="121"/>
        <v>0</v>
      </c>
      <c r="DA96" s="7">
        <f t="shared" si="121"/>
        <v>0</v>
      </c>
      <c r="DB96" s="7">
        <f t="shared" si="121"/>
        <v>0</v>
      </c>
      <c r="DC96" s="7">
        <f>SUM(DC85, -DC92,)</f>
        <v>0</v>
      </c>
      <c r="DD96" s="7">
        <f>SUM(DD85, -DD92,)</f>
        <v>0</v>
      </c>
      <c r="DE96" s="7">
        <f t="shared" ref="DE96:DH96" si="122">SUM(DE85, -DE92)</f>
        <v>0</v>
      </c>
      <c r="DF96" s="7">
        <f t="shared" si="122"/>
        <v>0</v>
      </c>
      <c r="DG96" s="7">
        <f t="shared" si="122"/>
        <v>0</v>
      </c>
      <c r="DH96" s="7">
        <f t="shared" si="122"/>
        <v>0</v>
      </c>
      <c r="DI96" s="7">
        <f>SUM(DI85, -DI92,)</f>
        <v>0</v>
      </c>
      <c r="DJ96" s="7">
        <f>SUM(DJ85, -DJ92,)</f>
        <v>0</v>
      </c>
      <c r="DK96" s="7">
        <f t="shared" ref="DK96:DN96" si="123">SUM(DK85, -DK92)</f>
        <v>0</v>
      </c>
      <c r="DL96" s="7">
        <f t="shared" si="123"/>
        <v>0</v>
      </c>
      <c r="DM96" s="7">
        <f t="shared" si="123"/>
        <v>0</v>
      </c>
      <c r="DN96" s="7">
        <f t="shared" si="123"/>
        <v>0</v>
      </c>
      <c r="DO96" s="7">
        <f>SUM(DO85, -DO92,)</f>
        <v>0</v>
      </c>
      <c r="DP96" s="7">
        <f>SUM(DP85, -DP92,)</f>
        <v>0</v>
      </c>
      <c r="DQ96" s="7">
        <f t="shared" ref="DQ96:DT96" si="124">SUM(DQ85, -DQ92)</f>
        <v>0</v>
      </c>
      <c r="DR96" s="7">
        <f t="shared" si="124"/>
        <v>0</v>
      </c>
      <c r="DS96" s="7">
        <f t="shared" si="124"/>
        <v>0</v>
      </c>
      <c r="DT96" s="7">
        <f t="shared" si="124"/>
        <v>0</v>
      </c>
      <c r="DU96" s="7">
        <f>SUM(DU85, -DU92,)</f>
        <v>0</v>
      </c>
      <c r="DV96" s="7">
        <f>SUM(DV85, -DV92,)</f>
        <v>0</v>
      </c>
      <c r="DW96" s="7">
        <f t="shared" ref="DW96:DZ96" si="125">SUM(DW85, -DW92)</f>
        <v>0</v>
      </c>
      <c r="DX96" s="7">
        <f t="shared" si="125"/>
        <v>0</v>
      </c>
      <c r="DY96" s="7">
        <f t="shared" si="125"/>
        <v>0</v>
      </c>
      <c r="DZ96" s="7">
        <f t="shared" si="125"/>
        <v>0</v>
      </c>
      <c r="EA96" s="7">
        <f>SUM(EA85, -EA92,)</f>
        <v>0</v>
      </c>
      <c r="EB96" s="7">
        <f>SUM(EB85, -EB92,)</f>
        <v>0</v>
      </c>
      <c r="EC96" s="7">
        <f t="shared" ref="EC96:EI96" si="126">SUM(EC85, -EC92)</f>
        <v>0</v>
      </c>
      <c r="ED96" s="7">
        <f t="shared" si="126"/>
        <v>0</v>
      </c>
      <c r="EE96" s="7">
        <f t="shared" si="126"/>
        <v>0</v>
      </c>
      <c r="EF96" s="7">
        <f t="shared" si="126"/>
        <v>0</v>
      </c>
      <c r="EG96" s="7">
        <f t="shared" si="126"/>
        <v>0</v>
      </c>
      <c r="EH96" s="7">
        <f t="shared" si="126"/>
        <v>0</v>
      </c>
      <c r="EI96" s="7">
        <f t="shared" si="126"/>
        <v>0</v>
      </c>
    </row>
    <row r="97" spans="1:139" ht="15.75" thickBot="1" x14ac:dyDescent="0.3">
      <c r="A97" s="61"/>
      <c r="B97" s="61"/>
      <c r="C97" s="104"/>
      <c r="D97" s="156" t="s">
        <v>45</v>
      </c>
      <c r="E97" s="97" t="s">
        <v>54</v>
      </c>
      <c r="F97" s="149" t="s">
        <v>42</v>
      </c>
      <c r="G97" s="160" t="s">
        <v>36</v>
      </c>
      <c r="H97" s="121" t="s">
        <v>38</v>
      </c>
      <c r="I97" s="184" t="s">
        <v>54</v>
      </c>
      <c r="J97" s="160" t="s">
        <v>41</v>
      </c>
      <c r="K97" s="125" t="s">
        <v>47</v>
      </c>
      <c r="L97" s="189" t="s">
        <v>48</v>
      </c>
      <c r="M97" s="203" t="s">
        <v>48</v>
      </c>
      <c r="N97" s="170" t="s">
        <v>48</v>
      </c>
      <c r="O97" s="177" t="s">
        <v>57</v>
      </c>
      <c r="P97" s="154" t="s">
        <v>46</v>
      </c>
      <c r="Q97" s="116" t="s">
        <v>52</v>
      </c>
      <c r="R97" s="177" t="s">
        <v>39</v>
      </c>
      <c r="S97" s="231" t="s">
        <v>48</v>
      </c>
      <c r="T97" s="37" t="s">
        <v>48</v>
      </c>
      <c r="U97" s="162" t="s">
        <v>54</v>
      </c>
      <c r="V97" s="226" t="s">
        <v>65</v>
      </c>
      <c r="W97" s="43" t="s">
        <v>65</v>
      </c>
      <c r="X97" s="164" t="s">
        <v>45</v>
      </c>
      <c r="Y97" s="156" t="s">
        <v>45</v>
      </c>
      <c r="Z97" s="124" t="s">
        <v>45</v>
      </c>
      <c r="AA97" s="177" t="s">
        <v>57</v>
      </c>
      <c r="AB97" s="154" t="s">
        <v>39</v>
      </c>
      <c r="AC97" s="119" t="s">
        <v>68</v>
      </c>
      <c r="AD97" s="180" t="s">
        <v>68</v>
      </c>
      <c r="AE97" s="240" t="s">
        <v>44</v>
      </c>
      <c r="AF97" s="24" t="s">
        <v>44</v>
      </c>
      <c r="AG97" s="145" t="s">
        <v>57</v>
      </c>
      <c r="AH97" s="203" t="s">
        <v>67</v>
      </c>
      <c r="AI97" s="191" t="s">
        <v>37</v>
      </c>
      <c r="AJ97" s="183" t="s">
        <v>38</v>
      </c>
      <c r="AK97" s="240" t="s">
        <v>37</v>
      </c>
      <c r="AL97" s="24" t="s">
        <v>52</v>
      </c>
      <c r="AM97" s="272" t="s">
        <v>54</v>
      </c>
      <c r="AN97" s="203" t="s">
        <v>67</v>
      </c>
      <c r="AO97" s="170" t="s">
        <v>67</v>
      </c>
      <c r="AP97" s="202" t="s">
        <v>37</v>
      </c>
      <c r="AQ97" s="124" t="s">
        <v>45</v>
      </c>
      <c r="AR97" s="124" t="s">
        <v>45</v>
      </c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46">
        <f>SUM(D53, -D54)</f>
        <v>9.6000000000000009E-3</v>
      </c>
      <c r="E98" s="16">
        <f>SUM(E55, -E58)</f>
        <v>2.9600000000000001E-2</v>
      </c>
      <c r="F98" s="153">
        <f>SUM(F52, -F53)</f>
        <v>2.9100000000000001E-2</v>
      </c>
      <c r="G98" s="146">
        <f>SUM(G53, -G55)</f>
        <v>6.409999999999999E-2</v>
      </c>
      <c r="H98" s="122">
        <f>SUM(H53, -H54)</f>
        <v>6.5799999999999997E-2</v>
      </c>
      <c r="I98" s="182">
        <f>SUM(I54, -I58)</f>
        <v>4.1800000000000004E-2</v>
      </c>
      <c r="J98" s="148">
        <f>SUM(J53, -J55)</f>
        <v>3.27E-2</v>
      </c>
      <c r="K98" s="122">
        <f>SUM(K53, -K56)</f>
        <v>3.6400000000000002E-2</v>
      </c>
      <c r="L98" s="182">
        <f>SUM(L54, -L57)</f>
        <v>6.3500000000000001E-2</v>
      </c>
      <c r="M98" s="148">
        <f>SUM(M54, -M57)</f>
        <v>5.6000000000000001E-2</v>
      </c>
      <c r="N98" s="122">
        <f>SUM(N54, -N57)</f>
        <v>5.5E-2</v>
      </c>
      <c r="O98" s="179">
        <f>SUM(O54, -O57)</f>
        <v>3.2099999999999997E-2</v>
      </c>
      <c r="P98" s="155">
        <f>SUM(P54, -P58)</f>
        <v>2.1899999999999999E-2</v>
      </c>
      <c r="Q98" s="117">
        <f>SUM(Q53, -Q55)</f>
        <v>3.6600000000000001E-2</v>
      </c>
      <c r="R98" s="179">
        <f>SUM(R53, -R55)</f>
        <v>3.61E-2</v>
      </c>
      <c r="S98" s="227">
        <f>SUM(S53, -S55)</f>
        <v>3.2400000000000005E-2</v>
      </c>
      <c r="T98" s="16">
        <f>SUM(T53, -T55)</f>
        <v>6.720000000000001E-2</v>
      </c>
      <c r="U98" s="153">
        <f>SUM(U53, -U57)</f>
        <v>5.9400000000000001E-2</v>
      </c>
      <c r="V98" s="227">
        <f>SUM(V51, -V52)</f>
        <v>6.4399999999999999E-2</v>
      </c>
      <c r="W98" s="16">
        <f>SUM(W51, -W52)</f>
        <v>6.699999999999999E-2</v>
      </c>
      <c r="X98" s="239">
        <f>SUM(X55, -X58)</f>
        <v>6.93E-2</v>
      </c>
      <c r="Y98" s="168">
        <f>SUM(Y55, -Y58)</f>
        <v>7.3799999999999991E-2</v>
      </c>
      <c r="Z98" s="211">
        <f>SUM(Z54, -Z58)</f>
        <v>7.8200000000000006E-2</v>
      </c>
      <c r="AA98" s="179">
        <f>SUM(AA55, -AA58)</f>
        <v>7.4200000000000016E-2</v>
      </c>
      <c r="AB98" s="146">
        <f>SUM(AB54, -AB57)</f>
        <v>7.2800000000000004E-2</v>
      </c>
      <c r="AC98" s="118">
        <f>SUM(AC51, -AC53)</f>
        <v>7.1099999999999997E-2</v>
      </c>
      <c r="AD98" s="179">
        <f>SUM(AD51, -AD53)</f>
        <v>6.9599999999999995E-2</v>
      </c>
      <c r="AE98" s="227">
        <f>SUM(AE54, -AE56)</f>
        <v>7.9100000000000004E-2</v>
      </c>
      <c r="AF98" s="16">
        <f>SUM(AF54, -AF57)</f>
        <v>8.0299999999999996E-2</v>
      </c>
      <c r="AG98" s="152">
        <f>SUM(AG55, -AG58)</f>
        <v>9.0799999999999992E-2</v>
      </c>
      <c r="AH98" s="168">
        <f>SUM(AH53, -AH55)</f>
        <v>9.8599999999999993E-2</v>
      </c>
      <c r="AI98" s="122">
        <f>SUM(AI53, -AI56)</f>
        <v>8.8200000000000001E-2</v>
      </c>
      <c r="AJ98" s="181">
        <f>SUM(AJ55, -AJ58)</f>
        <v>8.77E-2</v>
      </c>
      <c r="AK98" s="227">
        <f>SUM(AK53, -AK56)</f>
        <v>7.9199999999999993E-2</v>
      </c>
      <c r="AL98" s="96">
        <f>SUM(AL53, -AL55)</f>
        <v>9.1399999999999995E-2</v>
      </c>
      <c r="AM98" s="153">
        <f>SUM(AM53, -AM54)</f>
        <v>0.1046</v>
      </c>
      <c r="AN98" s="168">
        <f>SUM(AN54, -AN57)</f>
        <v>9.3299999999999994E-2</v>
      </c>
      <c r="AO98" s="211">
        <f>SUM(AO54, -AO57)</f>
        <v>9.870000000000001E-2</v>
      </c>
      <c r="AP98" s="182">
        <f>SUM(AP53, -AP55)</f>
        <v>9.1700000000000004E-2</v>
      </c>
      <c r="AQ98" s="211">
        <f>SUM(AQ56, -AQ58)</f>
        <v>9.459999999999999E-2</v>
      </c>
      <c r="AR98" s="211">
        <f>SUM(AR56, -AR58)</f>
        <v>0.10440000000000001</v>
      </c>
      <c r="AS98" s="7">
        <f>SUM(AS85, -AS91)</f>
        <v>0</v>
      </c>
      <c r="AT98" s="7">
        <f>SUM(AT85, -AT91,)</f>
        <v>0</v>
      </c>
      <c r="AU98" s="7">
        <f>SUM(AU86, -AU92)</f>
        <v>0</v>
      </c>
      <c r="AV98" s="7">
        <f>SUM(AV85, -AV91)</f>
        <v>0</v>
      </c>
      <c r="AW98" s="7">
        <f>SUM(AW85, -AW91)</f>
        <v>0</v>
      </c>
      <c r="AX98" s="7">
        <f>SUM(AX85, -AX91)</f>
        <v>0</v>
      </c>
      <c r="AY98" s="7">
        <f>SUM(AY85, -AY91)</f>
        <v>0</v>
      </c>
      <c r="AZ98" s="7">
        <f>SUM(AZ85, -AZ91,)</f>
        <v>0</v>
      </c>
      <c r="BA98" s="7">
        <f>SUM(BA86, -BA92)</f>
        <v>0</v>
      </c>
      <c r="BB98" s="7">
        <f>SUM(BB85, -BB91)</f>
        <v>0</v>
      </c>
      <c r="BC98" s="7">
        <f>SUM(BC85, -BC91)</f>
        <v>0</v>
      </c>
      <c r="BD98" s="7">
        <f>SUM(BD85, -BD91)</f>
        <v>0</v>
      </c>
      <c r="BE98" s="7">
        <f>SUM(BE85, -BE91)</f>
        <v>0</v>
      </c>
      <c r="BF98" s="7">
        <f>SUM(BF85, -BF91,)</f>
        <v>0</v>
      </c>
      <c r="BG98" s="7">
        <f>SUM(BG86, -BG92)</f>
        <v>0</v>
      </c>
      <c r="BH98" s="7">
        <f>SUM(BH85, -BH91)</f>
        <v>0</v>
      </c>
      <c r="BI98" s="7">
        <f>SUM(BI85, -BI91)</f>
        <v>0</v>
      </c>
      <c r="BJ98" s="7">
        <f>SUM(BJ85, -BJ91)</f>
        <v>0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58" t="s">
        <v>59</v>
      </c>
      <c r="E99" s="19" t="s">
        <v>44</v>
      </c>
      <c r="F99" s="159" t="s">
        <v>53</v>
      </c>
      <c r="G99" s="144" t="s">
        <v>60</v>
      </c>
      <c r="H99" s="123" t="s">
        <v>51</v>
      </c>
      <c r="I99" s="183" t="s">
        <v>40</v>
      </c>
      <c r="J99" s="188" t="s">
        <v>54</v>
      </c>
      <c r="K99" s="125" t="s">
        <v>64</v>
      </c>
      <c r="L99" s="180" t="s">
        <v>65</v>
      </c>
      <c r="M99" s="144" t="s">
        <v>65</v>
      </c>
      <c r="N99" s="170" t="s">
        <v>41</v>
      </c>
      <c r="O99" s="189" t="s">
        <v>48</v>
      </c>
      <c r="P99" s="154" t="s">
        <v>39</v>
      </c>
      <c r="Q99" s="116" t="s">
        <v>67</v>
      </c>
      <c r="R99" s="177" t="s">
        <v>67</v>
      </c>
      <c r="S99" s="231" t="s">
        <v>67</v>
      </c>
      <c r="T99" s="37" t="s">
        <v>67</v>
      </c>
      <c r="U99" s="161" t="s">
        <v>38</v>
      </c>
      <c r="V99" s="230" t="s">
        <v>63</v>
      </c>
      <c r="W99" s="19" t="s">
        <v>36</v>
      </c>
      <c r="X99" s="149" t="s">
        <v>65</v>
      </c>
      <c r="Y99" s="203" t="s">
        <v>67</v>
      </c>
      <c r="Z99" s="116" t="s">
        <v>57</v>
      </c>
      <c r="AA99" s="202" t="s">
        <v>37</v>
      </c>
      <c r="AB99" s="165" t="s">
        <v>64</v>
      </c>
      <c r="AC99" s="116" t="s">
        <v>39</v>
      </c>
      <c r="AD99" s="202" t="s">
        <v>44</v>
      </c>
      <c r="AE99" s="240" t="s">
        <v>52</v>
      </c>
      <c r="AF99" s="37" t="s">
        <v>67</v>
      </c>
      <c r="AG99" s="149" t="s">
        <v>68</v>
      </c>
      <c r="AH99" s="166" t="s">
        <v>37</v>
      </c>
      <c r="AI99" s="121" t="s">
        <v>38</v>
      </c>
      <c r="AJ99" s="189" t="s">
        <v>67</v>
      </c>
      <c r="AK99" s="240" t="s">
        <v>52</v>
      </c>
      <c r="AL99" s="43" t="s">
        <v>55</v>
      </c>
      <c r="AM99" s="145" t="s">
        <v>57</v>
      </c>
      <c r="AN99" s="203" t="s">
        <v>48</v>
      </c>
      <c r="AO99" s="124" t="s">
        <v>45</v>
      </c>
      <c r="AP99" s="189" t="s">
        <v>67</v>
      </c>
      <c r="AQ99" s="191" t="s">
        <v>37</v>
      </c>
      <c r="AR99" s="191" t="s">
        <v>37</v>
      </c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5">
        <f>SUM(D54, -D58)</f>
        <v>8.6E-3</v>
      </c>
      <c r="E100" s="16">
        <f>SUM(E56, -E58)</f>
        <v>2.8700000000000003E-2</v>
      </c>
      <c r="F100" s="152">
        <f>SUM(F54, -F58)</f>
        <v>2.6699999999999998E-2</v>
      </c>
      <c r="G100" s="148">
        <f>SUM(G52, -G54)</f>
        <v>5.6500000000000002E-2</v>
      </c>
      <c r="H100" s="122">
        <f>SUM(H54, -H58)</f>
        <v>5.1700000000000003E-2</v>
      </c>
      <c r="I100" s="182">
        <f>SUM(I53, -I55)</f>
        <v>4.1099999999999998E-2</v>
      </c>
      <c r="J100" s="148">
        <f>SUM(J55, -J58)</f>
        <v>3.0099999999999995E-2</v>
      </c>
      <c r="K100" s="122">
        <f>SUM(K53, -K55)</f>
        <v>3.5100000000000006E-2</v>
      </c>
      <c r="L100" s="182">
        <f>SUM(L51, -L52)</f>
        <v>6.3100000000000003E-2</v>
      </c>
      <c r="M100" s="148">
        <f>SUM(M51, -M52)</f>
        <v>5.389999999999999E-2</v>
      </c>
      <c r="N100" s="122">
        <f>SUM(N54, -N56)</f>
        <v>5.4199999999999998E-2</v>
      </c>
      <c r="O100" s="182">
        <f>SUM(O53, -O56)</f>
        <v>2.5999999999999999E-2</v>
      </c>
      <c r="P100" s="146">
        <f>SUM(P54, -P57)</f>
        <v>2.0599999999999997E-2</v>
      </c>
      <c r="Q100" s="118">
        <f>SUM(Q53, -Q54)</f>
        <v>2.0499999999999997E-2</v>
      </c>
      <c r="R100" s="179">
        <f>SUM(R53, -R54)</f>
        <v>2.5899999999999999E-2</v>
      </c>
      <c r="S100" s="229">
        <f>SUM(S53, -S54)</f>
        <v>2.9500000000000002E-2</v>
      </c>
      <c r="T100" s="95">
        <f>SUM(T53, -T54)</f>
        <v>5.2400000000000002E-2</v>
      </c>
      <c r="U100" s="153">
        <f>SUM(U56, -U58)</f>
        <v>5.3999999999999992E-2</v>
      </c>
      <c r="V100" s="229">
        <f>SUM(V52, -V53)</f>
        <v>6.1199999999999997E-2</v>
      </c>
      <c r="W100" s="95">
        <f>SUM(W55, -W58)</f>
        <v>6.5000000000000002E-2</v>
      </c>
      <c r="X100" s="153">
        <f>SUM(X51, -X52)</f>
        <v>5.7200000000000015E-2</v>
      </c>
      <c r="Y100" s="168">
        <f>SUM(Y53, -Y54)</f>
        <v>7.3700000000000002E-2</v>
      </c>
      <c r="Z100" s="118">
        <f>SUM(Z55, -Z58)</f>
        <v>7.7000000000000013E-2</v>
      </c>
      <c r="AA100" s="182">
        <f>SUM(AA54, -AA57)</f>
        <v>6.4299999999999996E-2</v>
      </c>
      <c r="AB100" s="148">
        <f>SUM(AB52, -AB53)</f>
        <v>6.4599999999999991E-2</v>
      </c>
      <c r="AC100" s="118">
        <f>SUM(AC55, -AC57)</f>
        <v>6.9999999999999993E-2</v>
      </c>
      <c r="AD100" s="182">
        <f>SUM(AD54, -AD56)</f>
        <v>6.8400000000000002E-2</v>
      </c>
      <c r="AE100" s="233">
        <f>SUM(AE54, -AE55)</f>
        <v>6.9900000000000004E-2</v>
      </c>
      <c r="AF100" s="222">
        <f>SUM(AF53, -AF55)</f>
        <v>7.1900000000000006E-2</v>
      </c>
      <c r="AG100" s="152">
        <f>SUM(AG51, -AG53)</f>
        <v>8.8400000000000006E-2</v>
      </c>
      <c r="AH100" s="148">
        <f>SUM(AH54, -AH56)</f>
        <v>9.0999999999999998E-2</v>
      </c>
      <c r="AI100" s="120">
        <f>SUM(AI56, -AI58)</f>
        <v>8.0800000000000011E-2</v>
      </c>
      <c r="AJ100" s="190">
        <f>SUM(AJ54, -AJ56)</f>
        <v>8.0799999999999997E-2</v>
      </c>
      <c r="AK100" s="233">
        <f>SUM(AK53, -AK55)</f>
        <v>6.5000000000000002E-2</v>
      </c>
      <c r="AL100" s="98">
        <f>SUM(AL51, -AL53)</f>
        <v>8.1299999999999983E-2</v>
      </c>
      <c r="AM100" s="152">
        <f>SUM(AM56, -AM58)</f>
        <v>9.820000000000001E-2</v>
      </c>
      <c r="AN100" s="148">
        <f>SUM(AN54, -AN56)</f>
        <v>9.2100000000000001E-2</v>
      </c>
      <c r="AO100" s="211">
        <f>SUM(AO56, -AO58)</f>
        <v>9.1899999999999982E-2</v>
      </c>
      <c r="AP100" s="190">
        <f>SUM(AP54, -AP57)</f>
        <v>8.6299999999999988E-2</v>
      </c>
      <c r="AQ100" s="122">
        <f>SUM(AQ53, -AQ55)</f>
        <v>9.0299999999999991E-2</v>
      </c>
      <c r="AR100" s="122">
        <f>SUM(AR53, -AR55)</f>
        <v>9.0999999999999998E-2</v>
      </c>
      <c r="AS100" s="7">
        <f>SUM(AS86, -AS92)</f>
        <v>0</v>
      </c>
      <c r="AT100" s="7">
        <f>SUM(AT86, -AT92)</f>
        <v>0</v>
      </c>
      <c r="AU100" s="7">
        <f>SUM(AU85, -AU91)</f>
        <v>0</v>
      </c>
      <c r="AV100" s="7">
        <f>SUM(AV86, -AV92)</f>
        <v>0</v>
      </c>
      <c r="AW100" s="7">
        <f>SUM(AW85, -AW90)</f>
        <v>0</v>
      </c>
      <c r="AX100" s="7">
        <f>SUM(AX86, -AX92)</f>
        <v>0</v>
      </c>
      <c r="AY100" s="7">
        <f>SUM(AY86, -AY92)</f>
        <v>0</v>
      </c>
      <c r="AZ100" s="7">
        <f>SUM(AZ86, -AZ92)</f>
        <v>0</v>
      </c>
      <c r="BA100" s="7">
        <f>SUM(BA85, -BA91)</f>
        <v>0</v>
      </c>
      <c r="BB100" s="7">
        <f>SUM(BB86, -BB92)</f>
        <v>0</v>
      </c>
      <c r="BC100" s="7">
        <f>SUM(BC85, -BC90)</f>
        <v>0</v>
      </c>
      <c r="BD100" s="7">
        <f>SUM(BD86, -BD92)</f>
        <v>0</v>
      </c>
      <c r="BE100" s="7">
        <f>SUM(BE86, -BE92)</f>
        <v>0</v>
      </c>
      <c r="BF100" s="7">
        <f>SUM(BF86, -BF92)</f>
        <v>0</v>
      </c>
      <c r="BG100" s="7">
        <f>SUM(BG85, -BG91)</f>
        <v>0</v>
      </c>
      <c r="BH100" s="7">
        <f>SUM(BH86, -BH92)</f>
        <v>0</v>
      </c>
      <c r="BI100" s="7">
        <f>SUM(BI85, -BI90)</f>
        <v>0</v>
      </c>
      <c r="BJ100" s="7">
        <f>SUM(BJ86, -BJ92)</f>
        <v>0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0" t="s">
        <v>41</v>
      </c>
      <c r="E101" s="46" t="s">
        <v>39</v>
      </c>
      <c r="F101" s="161" t="s">
        <v>51</v>
      </c>
      <c r="G101" s="158" t="s">
        <v>59</v>
      </c>
      <c r="H101" s="124" t="s">
        <v>44</v>
      </c>
      <c r="I101" s="185" t="s">
        <v>53</v>
      </c>
      <c r="J101" s="165" t="s">
        <v>84</v>
      </c>
      <c r="K101" s="121" t="s">
        <v>36</v>
      </c>
      <c r="L101" s="183" t="s">
        <v>38</v>
      </c>
      <c r="M101" s="203" t="s">
        <v>41</v>
      </c>
      <c r="N101" s="119" t="s">
        <v>65</v>
      </c>
      <c r="O101" s="177" t="s">
        <v>46</v>
      </c>
      <c r="P101" s="154" t="s">
        <v>57</v>
      </c>
      <c r="Q101" s="170" t="s">
        <v>41</v>
      </c>
      <c r="R101" s="184" t="s">
        <v>54</v>
      </c>
      <c r="S101" s="234" t="s">
        <v>39</v>
      </c>
      <c r="T101" s="46" t="s">
        <v>57</v>
      </c>
      <c r="U101" s="145" t="s">
        <v>52</v>
      </c>
      <c r="V101" s="235" t="s">
        <v>44</v>
      </c>
      <c r="W101" s="19" t="s">
        <v>44</v>
      </c>
      <c r="X101" s="145" t="s">
        <v>39</v>
      </c>
      <c r="Y101" s="165" t="s">
        <v>64</v>
      </c>
      <c r="Z101" s="191" t="s">
        <v>51</v>
      </c>
      <c r="AA101" s="180" t="s">
        <v>68</v>
      </c>
      <c r="AB101" s="166" t="s">
        <v>37</v>
      </c>
      <c r="AC101" s="191" t="s">
        <v>44</v>
      </c>
      <c r="AD101" s="177" t="s">
        <v>39</v>
      </c>
      <c r="AE101" s="232" t="s">
        <v>54</v>
      </c>
      <c r="AF101" s="24" t="s">
        <v>37</v>
      </c>
      <c r="AG101" s="236" t="s">
        <v>37</v>
      </c>
      <c r="AH101" s="144" t="s">
        <v>68</v>
      </c>
      <c r="AI101" s="191" t="s">
        <v>52</v>
      </c>
      <c r="AJ101" s="177" t="s">
        <v>57</v>
      </c>
      <c r="AK101" s="231" t="s">
        <v>48</v>
      </c>
      <c r="AL101" s="19" t="s">
        <v>45</v>
      </c>
      <c r="AM101" s="167" t="s">
        <v>48</v>
      </c>
      <c r="AN101" s="156" t="s">
        <v>45</v>
      </c>
      <c r="AO101" s="170" t="s">
        <v>48</v>
      </c>
      <c r="AP101" s="189" t="s">
        <v>48</v>
      </c>
      <c r="AQ101" s="116" t="s">
        <v>57</v>
      </c>
      <c r="AR101" s="116" t="s">
        <v>57</v>
      </c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48">
        <f>SUM(D55, -D58)</f>
        <v>7.0000000000000001E-3</v>
      </c>
      <c r="E102" s="95">
        <f>SUM(E51, -E53)</f>
        <v>2.7E-2</v>
      </c>
      <c r="F102" s="153">
        <f>SUM(F55, -F58)</f>
        <v>2.1499999999999998E-2</v>
      </c>
      <c r="G102" s="155">
        <f>SUM(G54, -G57)</f>
        <v>5.3899999999999997E-2</v>
      </c>
      <c r="H102" s="122">
        <f>SUM(H55, -H58)</f>
        <v>4.07E-2</v>
      </c>
      <c r="I102" s="179">
        <f>SUM(I55, -I58)</f>
        <v>3.1100000000000003E-2</v>
      </c>
      <c r="J102" s="146">
        <f>SUM(J54, -J57)</f>
        <v>2.92E-2</v>
      </c>
      <c r="K102" s="118">
        <f>SUM(K54, -K56)</f>
        <v>3.1899999999999998E-2</v>
      </c>
      <c r="L102" s="182">
        <f>SUM(L55, -L58)</f>
        <v>4.5699999999999998E-2</v>
      </c>
      <c r="M102" s="148">
        <f>SUM(M54, -M56)</f>
        <v>4.1500000000000002E-2</v>
      </c>
      <c r="N102" s="122">
        <f>SUM(N51, -N52)</f>
        <v>5.3699999999999998E-2</v>
      </c>
      <c r="O102" s="178">
        <f>SUM(O54, -O56)</f>
        <v>2.3899999999999998E-2</v>
      </c>
      <c r="P102" s="146">
        <f>SUM(P54, -P56)</f>
        <v>2.0199999999999999E-2</v>
      </c>
      <c r="Q102" s="122">
        <f>SUM(Q54, -Q58)</f>
        <v>1.9700000000000002E-2</v>
      </c>
      <c r="R102" s="182">
        <f>SUM(R54, -R58)</f>
        <v>2.5500000000000002E-2</v>
      </c>
      <c r="S102" s="229">
        <f>SUM(S54, -S58)</f>
        <v>2.4899999999999999E-2</v>
      </c>
      <c r="T102" s="95">
        <f>SUM(T54, -T58)</f>
        <v>2.0999999999999998E-2</v>
      </c>
      <c r="U102" s="147">
        <f>SUM(U54, -U57)</f>
        <v>4.8300000000000003E-2</v>
      </c>
      <c r="V102" s="227">
        <f>SUM(V55, -V57)</f>
        <v>5.79E-2</v>
      </c>
      <c r="W102" s="16">
        <f>SUM(W55, -W57)</f>
        <v>6.409999999999999E-2</v>
      </c>
      <c r="X102" s="152">
        <f>SUM(X54, -X57)</f>
        <v>5.6400000000000006E-2</v>
      </c>
      <c r="Y102" s="148">
        <f>SUM(Y52, -Y53)</f>
        <v>6.5400000000000014E-2</v>
      </c>
      <c r="Z102" s="122">
        <f>SUM(Z56, -Z58)</f>
        <v>6.5600000000000006E-2</v>
      </c>
      <c r="AA102" s="179">
        <f>SUM(AA51, -AA53)</f>
        <v>5.9999999999999984E-2</v>
      </c>
      <c r="AB102" s="148">
        <f>SUM(AB55, -AB57)</f>
        <v>5.8300000000000005E-2</v>
      </c>
      <c r="AC102" s="122">
        <f>SUM(AC54, -AC56)</f>
        <v>6.3299999999999995E-2</v>
      </c>
      <c r="AD102" s="179">
        <f>SUM(AD55, -AD57)</f>
        <v>6.7599999999999993E-2</v>
      </c>
      <c r="AE102" s="227">
        <f>SUM(AE53, -AE54)</f>
        <v>6.0000000000000005E-2</v>
      </c>
      <c r="AF102" s="16">
        <f>SUM(AF54, -AF56)</f>
        <v>6.9699999999999998E-2</v>
      </c>
      <c r="AG102" s="153">
        <f>SUM(AG54, -AG56)</f>
        <v>8.2500000000000004E-2</v>
      </c>
      <c r="AH102" s="146">
        <f>SUM(AH51, -AH53)</f>
        <v>0.09</v>
      </c>
      <c r="AI102" s="117">
        <f>SUM(AI53, -AI55)</f>
        <v>7.4499999999999997E-2</v>
      </c>
      <c r="AJ102" s="179">
        <f>SUM(AJ56, -AJ58)</f>
        <v>7.9399999999999998E-2</v>
      </c>
      <c r="AK102" s="227">
        <f>SUM(AK54, -AK57)</f>
        <v>6.4599999999999991E-2</v>
      </c>
      <c r="AL102" s="222">
        <f>SUM(AL57, -AL58)</f>
        <v>7.7099999999999988E-2</v>
      </c>
      <c r="AM102" s="153">
        <f>SUM(AM54, -AM57)</f>
        <v>9.11E-2</v>
      </c>
      <c r="AN102" s="168">
        <f>SUM(AN56, -AN58)</f>
        <v>8.7400000000000005E-2</v>
      </c>
      <c r="AO102" s="122">
        <f>SUM(AO54, -AO56)</f>
        <v>8.7500000000000008E-2</v>
      </c>
      <c r="AP102" s="182">
        <f>SUM(AP54, -AP56)</f>
        <v>8.09E-2</v>
      </c>
      <c r="AQ102" s="118">
        <f>SUM(AQ57, -AQ58)</f>
        <v>8.6299999999999988E-2</v>
      </c>
      <c r="AR102" s="118">
        <f>SUM(AR57, -AR58)</f>
        <v>0.1033</v>
      </c>
      <c r="AS102" s="7">
        <f t="shared" ref="AS102:AV102" si="127">SUM(AS91, -AS98)</f>
        <v>0</v>
      </c>
      <c r="AT102" s="7">
        <f t="shared" si="127"/>
        <v>0</v>
      </c>
      <c r="AU102" s="7">
        <f t="shared" si="127"/>
        <v>0</v>
      </c>
      <c r="AV102" s="7">
        <f t="shared" si="127"/>
        <v>0</v>
      </c>
      <c r="AW102" s="7">
        <f>SUM(AW91, -AW98,)</f>
        <v>0</v>
      </c>
      <c r="AX102" s="7">
        <f>SUM(AX91, -AX98,)</f>
        <v>0</v>
      </c>
      <c r="AY102" s="7">
        <f t="shared" ref="AY102:BB102" si="128">SUM(AY91, -AY98)</f>
        <v>0</v>
      </c>
      <c r="AZ102" s="7">
        <f t="shared" si="128"/>
        <v>0</v>
      </c>
      <c r="BA102" s="7">
        <f t="shared" si="128"/>
        <v>0</v>
      </c>
      <c r="BB102" s="7">
        <f t="shared" si="128"/>
        <v>0</v>
      </c>
      <c r="BC102" s="7">
        <f>SUM(BC91, -BC98,)</f>
        <v>0</v>
      </c>
      <c r="BD102" s="7">
        <f>SUM(BD91, -BD98,)</f>
        <v>0</v>
      </c>
      <c r="BE102" s="7">
        <f t="shared" ref="BE102:BH102" si="129">SUM(BE91, -BE98)</f>
        <v>0</v>
      </c>
      <c r="BF102" s="7">
        <f t="shared" si="129"/>
        <v>0</v>
      </c>
      <c r="BG102" s="7">
        <f t="shared" si="129"/>
        <v>0</v>
      </c>
      <c r="BH102" s="7">
        <f t="shared" si="129"/>
        <v>0</v>
      </c>
      <c r="BI102" s="7">
        <f>SUM(BI91, -BI98,)</f>
        <v>0</v>
      </c>
      <c r="BJ102" s="7">
        <f>SUM(BJ91, -BJ98,)</f>
        <v>0</v>
      </c>
      <c r="BK102" s="7">
        <f t="shared" ref="BK102:BQ102" si="130">SUM(BK91, -BK98)</f>
        <v>0</v>
      </c>
      <c r="BL102" s="7">
        <f t="shared" si="130"/>
        <v>0</v>
      </c>
      <c r="BM102" s="7">
        <f t="shared" si="130"/>
        <v>0</v>
      </c>
      <c r="BN102" s="7">
        <f t="shared" si="130"/>
        <v>0</v>
      </c>
      <c r="BO102" s="7">
        <f t="shared" si="130"/>
        <v>0</v>
      </c>
      <c r="BP102" s="7">
        <f t="shared" si="130"/>
        <v>0</v>
      </c>
      <c r="BQ102" s="7">
        <f t="shared" si="130"/>
        <v>0</v>
      </c>
      <c r="BS102" s="7">
        <f>SUM(BS91, -BS98,)</f>
        <v>0</v>
      </c>
      <c r="BT102" s="7">
        <f>SUM(BT91, -BT98,)</f>
        <v>0</v>
      </c>
      <c r="BU102" s="7">
        <f t="shared" ref="BU102:BX102" si="131">SUM(BU91, -BU98)</f>
        <v>0</v>
      </c>
      <c r="BV102" s="7">
        <f t="shared" si="131"/>
        <v>0</v>
      </c>
      <c r="BW102" s="7">
        <f t="shared" si="131"/>
        <v>0</v>
      </c>
      <c r="BX102" s="7">
        <f t="shared" si="131"/>
        <v>0</v>
      </c>
      <c r="BY102" s="7">
        <f>SUM(BY91, -BY98,)</f>
        <v>0</v>
      </c>
      <c r="BZ102" s="7">
        <f>SUM(BZ91, -BZ98,)</f>
        <v>0</v>
      </c>
      <c r="CA102" s="7">
        <f t="shared" ref="CA102:CD102" si="132">SUM(CA91, -CA98)</f>
        <v>0</v>
      </c>
      <c r="CB102" s="7">
        <f t="shared" si="132"/>
        <v>0</v>
      </c>
      <c r="CC102" s="7">
        <f t="shared" si="132"/>
        <v>0</v>
      </c>
      <c r="CD102" s="7">
        <f t="shared" si="132"/>
        <v>0</v>
      </c>
      <c r="CE102" s="7">
        <f>SUM(CE91, -CE98,)</f>
        <v>0</v>
      </c>
      <c r="CF102" s="7">
        <f>SUM(CF91, -CF98,)</f>
        <v>0</v>
      </c>
      <c r="CG102" s="7">
        <f t="shared" ref="CG102:CJ102" si="133">SUM(CG91, -CG98)</f>
        <v>0</v>
      </c>
      <c r="CH102" s="7">
        <f t="shared" si="133"/>
        <v>0</v>
      </c>
      <c r="CI102" s="7">
        <f t="shared" si="133"/>
        <v>0</v>
      </c>
      <c r="CJ102" s="7">
        <f t="shared" si="133"/>
        <v>0</v>
      </c>
      <c r="CK102" s="7">
        <f>SUM(CK91, -CK98,)</f>
        <v>0</v>
      </c>
      <c r="CL102" s="7">
        <f>SUM(CL91, -CL98,)</f>
        <v>0</v>
      </c>
      <c r="CM102" s="7">
        <f t="shared" ref="CM102:CP102" si="134">SUM(CM91, -CM98)</f>
        <v>0</v>
      </c>
      <c r="CN102" s="7">
        <f t="shared" si="134"/>
        <v>0</v>
      </c>
      <c r="CO102" s="7">
        <f t="shared" si="134"/>
        <v>0</v>
      </c>
      <c r="CP102" s="7">
        <f t="shared" si="134"/>
        <v>0</v>
      </c>
      <c r="CQ102" s="7">
        <f>SUM(CQ91, -CQ98,)</f>
        <v>0</v>
      </c>
      <c r="CR102" s="7">
        <f>SUM(CR91, -CR98,)</f>
        <v>0</v>
      </c>
      <c r="CS102" s="7">
        <f t="shared" ref="CS102:CV102" si="135">SUM(CS91, -CS98)</f>
        <v>0</v>
      </c>
      <c r="CT102" s="7">
        <f t="shared" si="135"/>
        <v>0</v>
      </c>
      <c r="CU102" s="7">
        <f t="shared" si="135"/>
        <v>0</v>
      </c>
      <c r="CV102" s="7">
        <f t="shared" si="135"/>
        <v>0</v>
      </c>
      <c r="CW102" s="7">
        <f>SUM(CW91, -CW98,)</f>
        <v>0</v>
      </c>
      <c r="CX102" s="7">
        <f>SUM(CX91, -CX98,)</f>
        <v>0</v>
      </c>
      <c r="CY102" s="7">
        <f t="shared" ref="CY102:DB102" si="136">SUM(CY91, -CY98)</f>
        <v>0</v>
      </c>
      <c r="CZ102" s="7">
        <f t="shared" si="136"/>
        <v>0</v>
      </c>
      <c r="DA102" s="7">
        <f t="shared" si="136"/>
        <v>0</v>
      </c>
      <c r="DB102" s="7">
        <f t="shared" si="136"/>
        <v>0</v>
      </c>
      <c r="DC102" s="7">
        <f>SUM(DC91, -DC98,)</f>
        <v>0</v>
      </c>
      <c r="DD102" s="7">
        <f>SUM(DD91, -DD98,)</f>
        <v>0</v>
      </c>
      <c r="DE102" s="7">
        <f t="shared" ref="DE102:DH102" si="137">SUM(DE91, -DE98)</f>
        <v>0</v>
      </c>
      <c r="DF102" s="7">
        <f t="shared" si="137"/>
        <v>0</v>
      </c>
      <c r="DG102" s="7">
        <f t="shared" si="137"/>
        <v>0</v>
      </c>
      <c r="DH102" s="7">
        <f t="shared" si="137"/>
        <v>0</v>
      </c>
      <c r="DI102" s="7">
        <f>SUM(DI91, -DI98,)</f>
        <v>0</v>
      </c>
      <c r="DJ102" s="7">
        <f>SUM(DJ91, -DJ98,)</f>
        <v>0</v>
      </c>
      <c r="DK102" s="7">
        <f t="shared" ref="DK102:DN102" si="138">SUM(DK91, -DK98)</f>
        <v>0</v>
      </c>
      <c r="DL102" s="7">
        <f t="shared" si="138"/>
        <v>0</v>
      </c>
      <c r="DM102" s="7">
        <f t="shared" si="138"/>
        <v>0</v>
      </c>
      <c r="DN102" s="7">
        <f t="shared" si="138"/>
        <v>0</v>
      </c>
      <c r="DO102" s="7">
        <f>SUM(DO91, -DO98,)</f>
        <v>0</v>
      </c>
      <c r="DP102" s="7">
        <f>SUM(DP91, -DP98,)</f>
        <v>0</v>
      </c>
      <c r="DQ102" s="7">
        <f t="shared" ref="DQ102:DT102" si="139">SUM(DQ91, -DQ98)</f>
        <v>0</v>
      </c>
      <c r="DR102" s="7">
        <f t="shared" si="139"/>
        <v>0</v>
      </c>
      <c r="DS102" s="7">
        <f t="shared" si="139"/>
        <v>0</v>
      </c>
      <c r="DT102" s="7">
        <f t="shared" si="139"/>
        <v>0</v>
      </c>
      <c r="DU102" s="7">
        <f>SUM(DU91, -DU98,)</f>
        <v>0</v>
      </c>
      <c r="DV102" s="7">
        <f>SUM(DV91, -DV98,)</f>
        <v>0</v>
      </c>
      <c r="DW102" s="7">
        <f t="shared" ref="DW102:DZ102" si="140">SUM(DW91, -DW98)</f>
        <v>0</v>
      </c>
      <c r="DX102" s="7">
        <f t="shared" si="140"/>
        <v>0</v>
      </c>
      <c r="DY102" s="7">
        <f t="shared" si="140"/>
        <v>0</v>
      </c>
      <c r="DZ102" s="7">
        <f t="shared" si="140"/>
        <v>0</v>
      </c>
      <c r="EA102" s="7">
        <f>SUM(EA91, -EA98,)</f>
        <v>0</v>
      </c>
      <c r="EB102" s="7">
        <f>SUM(EB91, -EB98,)</f>
        <v>0</v>
      </c>
      <c r="EC102" s="7">
        <f t="shared" ref="EC102:EI102" si="141">SUM(EC91, -EC98)</f>
        <v>0</v>
      </c>
      <c r="ED102" s="7">
        <f t="shared" si="141"/>
        <v>0</v>
      </c>
      <c r="EE102" s="7">
        <f t="shared" si="141"/>
        <v>0</v>
      </c>
      <c r="EF102" s="7">
        <f t="shared" si="141"/>
        <v>0</v>
      </c>
      <c r="EG102" s="7">
        <f t="shared" si="141"/>
        <v>0</v>
      </c>
      <c r="EH102" s="7">
        <f t="shared" si="141"/>
        <v>0</v>
      </c>
      <c r="EI102" s="7">
        <f t="shared" si="141"/>
        <v>0</v>
      </c>
    </row>
    <row r="103" spans="1:139" ht="15.75" thickBot="1" x14ac:dyDescent="0.3">
      <c r="A103" s="61"/>
      <c r="B103" s="61"/>
      <c r="C103" s="104"/>
      <c r="D103" s="158" t="s">
        <v>84</v>
      </c>
      <c r="E103" s="33" t="s">
        <v>53</v>
      </c>
      <c r="F103" s="159" t="s">
        <v>47</v>
      </c>
      <c r="G103" s="158" t="s">
        <v>84</v>
      </c>
      <c r="H103" s="123" t="s">
        <v>59</v>
      </c>
      <c r="I103" s="183" t="s">
        <v>41</v>
      </c>
      <c r="J103" s="156" t="s">
        <v>44</v>
      </c>
      <c r="K103" s="121" t="s">
        <v>41</v>
      </c>
      <c r="L103" s="177" t="s">
        <v>67</v>
      </c>
      <c r="M103" s="166" t="s">
        <v>51</v>
      </c>
      <c r="N103" s="126" t="s">
        <v>54</v>
      </c>
      <c r="O103" s="202" t="s">
        <v>37</v>
      </c>
      <c r="P103" s="166" t="s">
        <v>44</v>
      </c>
      <c r="Q103" s="170" t="s">
        <v>48</v>
      </c>
      <c r="R103" s="183" t="s">
        <v>37</v>
      </c>
      <c r="S103" s="235" t="s">
        <v>36</v>
      </c>
      <c r="T103" s="46" t="s">
        <v>39</v>
      </c>
      <c r="U103" s="167" t="s">
        <v>59</v>
      </c>
      <c r="V103" s="238" t="s">
        <v>38</v>
      </c>
      <c r="W103" s="37" t="s">
        <v>59</v>
      </c>
      <c r="X103" s="145" t="s">
        <v>52</v>
      </c>
      <c r="Y103" s="154" t="s">
        <v>39</v>
      </c>
      <c r="Z103" s="124" t="s">
        <v>36</v>
      </c>
      <c r="AA103" s="185" t="s">
        <v>64</v>
      </c>
      <c r="AB103" s="154" t="s">
        <v>46</v>
      </c>
      <c r="AC103" s="116" t="s">
        <v>46</v>
      </c>
      <c r="AD103" s="189" t="s">
        <v>67</v>
      </c>
      <c r="AE103" s="226" t="s">
        <v>68</v>
      </c>
      <c r="AF103" s="46" t="s">
        <v>46</v>
      </c>
      <c r="AG103" s="157" t="s">
        <v>38</v>
      </c>
      <c r="AH103" s="160" t="s">
        <v>38</v>
      </c>
      <c r="AI103" s="125" t="s">
        <v>53</v>
      </c>
      <c r="AJ103" s="185" t="s">
        <v>64</v>
      </c>
      <c r="AK103" s="235" t="s">
        <v>45</v>
      </c>
      <c r="AL103" s="267" t="s">
        <v>54</v>
      </c>
      <c r="AM103" s="164" t="s">
        <v>45</v>
      </c>
      <c r="AN103" s="154" t="s">
        <v>57</v>
      </c>
      <c r="AO103" s="116" t="s">
        <v>57</v>
      </c>
      <c r="AP103" s="186" t="s">
        <v>45</v>
      </c>
      <c r="AQ103" s="125" t="s">
        <v>53</v>
      </c>
      <c r="AR103" s="125" t="s">
        <v>53</v>
      </c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46">
        <f>SUM(D54, -D57)</f>
        <v>6.0999999999999995E-3</v>
      </c>
      <c r="E104" s="95">
        <f>SUM(E57, -E58)</f>
        <v>2.6200000000000001E-2</v>
      </c>
      <c r="F104" s="153">
        <f>SUM(F54, -F57)</f>
        <v>1.5900000000000001E-2</v>
      </c>
      <c r="G104" s="146">
        <f>SUM(G54, -G56)</f>
        <v>4.7E-2</v>
      </c>
      <c r="H104" s="117">
        <f>SUM(H54, -H57)</f>
        <v>3.3000000000000002E-2</v>
      </c>
      <c r="I104" s="182">
        <f>SUM(I53, -I54)</f>
        <v>3.04E-2</v>
      </c>
      <c r="J104" s="148">
        <f>SUM(J56, -J58)</f>
        <v>2.6299999999999997E-2</v>
      </c>
      <c r="K104" s="122">
        <f>SUM(K54, -K55)</f>
        <v>3.0600000000000002E-2</v>
      </c>
      <c r="L104" s="179">
        <f>SUM(L53, -L54)</f>
        <v>4.41E-2</v>
      </c>
      <c r="M104" s="148">
        <f>SUM(M55, -M58)</f>
        <v>4.0399999999999998E-2</v>
      </c>
      <c r="N104" s="122">
        <f>SUM(N54, -N55)</f>
        <v>4.24E-2</v>
      </c>
      <c r="O104" s="182">
        <f>SUM(O55, -O58)</f>
        <v>2.3599999999999996E-2</v>
      </c>
      <c r="P104" s="148">
        <f>SUM(P55, -P58)</f>
        <v>2.01E-2</v>
      </c>
      <c r="Q104" s="122">
        <f>SUM(Q54, -Q57)</f>
        <v>1.9099999999999999E-2</v>
      </c>
      <c r="R104" s="182">
        <f>SUM(R55, -R58)</f>
        <v>1.5300000000000001E-2</v>
      </c>
      <c r="S104" s="229">
        <f>SUM(S55, -S58)</f>
        <v>2.1999999999999999E-2</v>
      </c>
      <c r="T104" s="95">
        <f>SUM(T54, -T57)</f>
        <v>2.0799999999999999E-2</v>
      </c>
      <c r="U104" s="147">
        <f>SUM(U53, -U56)</f>
        <v>3.73E-2</v>
      </c>
      <c r="V104" s="227">
        <f>SUM(V56, -V58)</f>
        <v>5.4999999999999993E-2</v>
      </c>
      <c r="W104" s="96">
        <f>SUM(W53, -W56)</f>
        <v>6.0700000000000004E-2</v>
      </c>
      <c r="X104" s="147">
        <f>SUM(X54, -X56)</f>
        <v>5.0100000000000006E-2</v>
      </c>
      <c r="Y104" s="146">
        <f>SUM(Y54, -Y57)</f>
        <v>6.0999999999999999E-2</v>
      </c>
      <c r="Z104" s="118">
        <f>SUM(Z54, -Z57)</f>
        <v>6.4000000000000001E-2</v>
      </c>
      <c r="AA104" s="182">
        <f>SUM(AA52, -AA53)</f>
        <v>5.4099999999999995E-2</v>
      </c>
      <c r="AB104" s="155">
        <f>SUM(AB54, -AB56)</f>
        <v>5.57E-2</v>
      </c>
      <c r="AC104" s="117">
        <f>SUM(AC55, -AC56)</f>
        <v>5.7999999999999996E-2</v>
      </c>
      <c r="AD104" s="190">
        <f>SUM(AD53, -AD55)</f>
        <v>6.25E-2</v>
      </c>
      <c r="AE104" s="229">
        <f>SUM(AE51, -AE53)</f>
        <v>4.8500000000000001E-2</v>
      </c>
      <c r="AF104" s="96">
        <f>SUM(AF55, -AF57)</f>
        <v>5.8300000000000005E-2</v>
      </c>
      <c r="AG104" s="151">
        <f>SUM(AG56, -AG58)</f>
        <v>6.3999999999999987E-2</v>
      </c>
      <c r="AH104" s="150">
        <f>SUM(AH56, -AH58)</f>
        <v>7.2800000000000004E-2</v>
      </c>
      <c r="AI104" s="118">
        <f>SUM(AI52, -AI53)</f>
        <v>6.8199999999999997E-2</v>
      </c>
      <c r="AJ104" s="182">
        <f>SUM(AJ52, -AJ54)</f>
        <v>7.569999999999999E-2</v>
      </c>
      <c r="AK104" s="237">
        <f>SUM(AK57, -AK58)</f>
        <v>5.7200000000000001E-2</v>
      </c>
      <c r="AL104" s="16">
        <f>SUM(AL53, -AL54)</f>
        <v>7.4300000000000005E-2</v>
      </c>
      <c r="AM104" s="239">
        <f>SUM(AM57, -AM58)</f>
        <v>8.2000000000000017E-2</v>
      </c>
      <c r="AN104" s="146">
        <f>SUM(AN57, -AN58)</f>
        <v>8.6200000000000013E-2</v>
      </c>
      <c r="AO104" s="118">
        <f>SUM(AO57, -AO58)</f>
        <v>8.069999999999998E-2</v>
      </c>
      <c r="AP104" s="190">
        <f>SUM(AP56, -AP58)</f>
        <v>7.8699999999999992E-2</v>
      </c>
      <c r="AQ104" s="118">
        <f>SUM(AQ52, -AQ53)</f>
        <v>6.8100000000000008E-2</v>
      </c>
      <c r="AR104" s="118">
        <f>SUM(AR52, -AR53)</f>
        <v>4.3099999999999999E-2</v>
      </c>
      <c r="AS104" s="7">
        <f>SUM(AS91, -AS97)</f>
        <v>0</v>
      </c>
      <c r="AT104" s="7">
        <f>SUM(AT91, -AT97,)</f>
        <v>0</v>
      </c>
      <c r="AU104" s="7">
        <f>SUM(AU92, -AU98)</f>
        <v>0</v>
      </c>
      <c r="AV104" s="7">
        <f>SUM(AV91, -AV97)</f>
        <v>0</v>
      </c>
      <c r="AW104" s="7">
        <f>SUM(AW91, -AW97)</f>
        <v>0</v>
      </c>
      <c r="AX104" s="7">
        <f>SUM(AX91, -AX97)</f>
        <v>0</v>
      </c>
      <c r="AY104" s="7">
        <f>SUM(AY91, -AY97)</f>
        <v>0</v>
      </c>
      <c r="AZ104" s="7">
        <f>SUM(AZ91, -AZ97,)</f>
        <v>0</v>
      </c>
      <c r="BA104" s="7">
        <f>SUM(BA92, -BA98)</f>
        <v>0</v>
      </c>
      <c r="BB104" s="7">
        <f>SUM(BB91, -BB97)</f>
        <v>0</v>
      </c>
      <c r="BC104" s="7">
        <f>SUM(BC91, -BC97)</f>
        <v>0</v>
      </c>
      <c r="BD104" s="7">
        <f>SUM(BD91, -BD97)</f>
        <v>0</v>
      </c>
      <c r="BE104" s="7">
        <f>SUM(BE91, -BE97)</f>
        <v>0</v>
      </c>
      <c r="BF104" s="7">
        <f>SUM(BF91, -BF97,)</f>
        <v>0</v>
      </c>
      <c r="BG104" s="7">
        <f>SUM(BG92, -BG98)</f>
        <v>0</v>
      </c>
      <c r="BH104" s="7">
        <f>SUM(BH91, -BH97)</f>
        <v>0</v>
      </c>
      <c r="BI104" s="7">
        <f>SUM(BI91, -BI97)</f>
        <v>0</v>
      </c>
      <c r="BJ104" s="7">
        <f>SUM(BJ91, -BJ97)</f>
        <v>0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58" t="s">
        <v>51</v>
      </c>
      <c r="E105" s="46" t="s">
        <v>70</v>
      </c>
      <c r="F105" s="162" t="s">
        <v>54</v>
      </c>
      <c r="G105" s="165" t="s">
        <v>53</v>
      </c>
      <c r="H105" s="125" t="s">
        <v>53</v>
      </c>
      <c r="I105" s="186" t="s">
        <v>44</v>
      </c>
      <c r="J105" s="160" t="s">
        <v>40</v>
      </c>
      <c r="K105" s="170" t="s">
        <v>59</v>
      </c>
      <c r="L105" s="183" t="s">
        <v>36</v>
      </c>
      <c r="M105" s="154" t="s">
        <v>67</v>
      </c>
      <c r="N105" s="125" t="s">
        <v>63</v>
      </c>
      <c r="O105" s="184" t="s">
        <v>54</v>
      </c>
      <c r="P105" s="166" t="s">
        <v>37</v>
      </c>
      <c r="Q105" s="170" t="s">
        <v>59</v>
      </c>
      <c r="R105" s="189" t="s">
        <v>48</v>
      </c>
      <c r="S105" s="234" t="s">
        <v>52</v>
      </c>
      <c r="T105" s="46" t="s">
        <v>52</v>
      </c>
      <c r="U105" s="164" t="s">
        <v>44</v>
      </c>
      <c r="V105" s="238" t="s">
        <v>51</v>
      </c>
      <c r="W105" s="46" t="s">
        <v>57</v>
      </c>
      <c r="X105" s="167" t="s">
        <v>48</v>
      </c>
      <c r="Y105" s="156" t="s">
        <v>36</v>
      </c>
      <c r="Z105" s="116" t="s">
        <v>39</v>
      </c>
      <c r="AA105" s="202" t="s">
        <v>44</v>
      </c>
      <c r="AB105" s="188" t="s">
        <v>54</v>
      </c>
      <c r="AC105" s="170" t="s">
        <v>67</v>
      </c>
      <c r="AD105" s="185" t="s">
        <v>64</v>
      </c>
      <c r="AE105" s="230" t="s">
        <v>64</v>
      </c>
      <c r="AF105" s="33" t="s">
        <v>64</v>
      </c>
      <c r="AG105" s="159" t="s">
        <v>64</v>
      </c>
      <c r="AH105" s="165" t="s">
        <v>64</v>
      </c>
      <c r="AI105" s="170" t="s">
        <v>41</v>
      </c>
      <c r="AJ105" s="189" t="s">
        <v>41</v>
      </c>
      <c r="AK105" s="230" t="s">
        <v>53</v>
      </c>
      <c r="AL105" s="37" t="s">
        <v>48</v>
      </c>
      <c r="AM105" s="167" t="s">
        <v>67</v>
      </c>
      <c r="AN105" s="163" t="s">
        <v>54</v>
      </c>
      <c r="AO105" s="263" t="s">
        <v>54</v>
      </c>
      <c r="AP105" s="177" t="s">
        <v>57</v>
      </c>
      <c r="AQ105" s="170" t="s">
        <v>67</v>
      </c>
      <c r="AR105" s="170" t="s">
        <v>67</v>
      </c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48">
        <f>SUM(D54, -D56)</f>
        <v>4.7000000000000011E-3</v>
      </c>
      <c r="E106" s="16">
        <f>SUM(E51, -E52)</f>
        <v>2.58E-2</v>
      </c>
      <c r="F106" s="153">
        <f>SUM(F56, -F58)</f>
        <v>1.5099999999999995E-2</v>
      </c>
      <c r="G106" s="146">
        <f>SUM(G56, -G58)</f>
        <v>4.3599999999999993E-2</v>
      </c>
      <c r="H106" s="118">
        <f>SUM(H56, -H58)</f>
        <v>2.8400000000000002E-2</v>
      </c>
      <c r="I106" s="182">
        <f>SUM(I56, -I58)</f>
        <v>2.7799999999999998E-2</v>
      </c>
      <c r="J106" s="148">
        <f>SUM(J53, -J54)</f>
        <v>1.95E-2</v>
      </c>
      <c r="K106" s="117">
        <f>SUM(K55, -K58)</f>
        <v>1.7599999999999998E-2</v>
      </c>
      <c r="L106" s="179">
        <f>SUM(L55, -L57)</f>
        <v>3.9700000000000006E-2</v>
      </c>
      <c r="M106" s="146">
        <f>SUM(M53, -M54)</f>
        <v>3.9399999999999998E-2</v>
      </c>
      <c r="N106" s="118">
        <f>SUM(N52, -N53)</f>
        <v>3.1600000000000003E-2</v>
      </c>
      <c r="O106" s="182">
        <f>SUM(O53, -O55)</f>
        <v>2.2200000000000001E-2</v>
      </c>
      <c r="P106" s="148">
        <f>SUM(P55, -P57)</f>
        <v>1.8799999999999997E-2</v>
      </c>
      <c r="Q106" s="117">
        <f>SUM(Q54, -Q56)</f>
        <v>1.7500000000000002E-2</v>
      </c>
      <c r="R106" s="182">
        <f>SUM(R54, -R57)</f>
        <v>1.3299999999999999E-2</v>
      </c>
      <c r="S106" s="233">
        <f>SUM(S54, -S57)</f>
        <v>2.1199999999999997E-2</v>
      </c>
      <c r="T106" s="96">
        <f>SUM(T54, -T56)</f>
        <v>1.5799999999999995E-2</v>
      </c>
      <c r="U106" s="153">
        <f>SUM(U55, -U57)</f>
        <v>3.7100000000000008E-2</v>
      </c>
      <c r="V106" s="227">
        <f>SUM(V56, -V57)</f>
        <v>4.2099999999999999E-2</v>
      </c>
      <c r="W106" s="95">
        <f>SUM(W54, -W56)</f>
        <v>5.2499999999999998E-2</v>
      </c>
      <c r="X106" s="153">
        <f>SUM(X53, -X55)</f>
        <v>4.2599999999999999E-2</v>
      </c>
      <c r="Y106" s="146">
        <f>SUM(Y55, -Y57)</f>
        <v>5.9699999999999989E-2</v>
      </c>
      <c r="Z106" s="118">
        <f>SUM(Z55, -Z57)</f>
        <v>6.2799999999999995E-2</v>
      </c>
      <c r="AA106" s="182">
        <f>SUM(AA54, -AA56)</f>
        <v>5.04E-2</v>
      </c>
      <c r="AB106" s="148">
        <f>SUM(AB53, -AB55)</f>
        <v>4.7E-2</v>
      </c>
      <c r="AC106" s="211">
        <f>SUM(AC53, -AC55)</f>
        <v>5.6499999999999995E-2</v>
      </c>
      <c r="AD106" s="182">
        <f>SUM(AD52, -AD53)</f>
        <v>5.1699999999999996E-2</v>
      </c>
      <c r="AE106" s="227">
        <f>SUM(AE52, -AE53)</f>
        <v>4.469999999999999E-2</v>
      </c>
      <c r="AF106" s="16">
        <f>SUM(AF52, -AF53)</f>
        <v>5.2799999999999993E-2</v>
      </c>
      <c r="AG106" s="153">
        <f>SUM(AG52, -AG53)</f>
        <v>6.3800000000000009E-2</v>
      </c>
      <c r="AH106" s="148">
        <f>SUM(AH52, -AH53)</f>
        <v>6.4599999999999991E-2</v>
      </c>
      <c r="AI106" s="122">
        <f>SUM(AI54, -AI56)</f>
        <v>6.7900000000000002E-2</v>
      </c>
      <c r="AJ106" s="182">
        <f>SUM(AJ54, -AJ55)</f>
        <v>7.2499999999999995E-2</v>
      </c>
      <c r="AK106" s="229">
        <f>SUM(AK52, -AK53)</f>
        <v>5.5400000000000005E-2</v>
      </c>
      <c r="AL106" s="16">
        <f>SUM(AL54, -AL57)</f>
        <v>5.8599999999999999E-2</v>
      </c>
      <c r="AM106" s="239">
        <f>SUM(AM54, -AM56)</f>
        <v>7.4900000000000008E-2</v>
      </c>
      <c r="AN106" s="148">
        <f>SUM(AN53, -AN54)</f>
        <v>8.5100000000000009E-2</v>
      </c>
      <c r="AO106" s="122">
        <f>SUM(AO53, -AO54)</f>
        <v>6.8499999999999991E-2</v>
      </c>
      <c r="AP106" s="179">
        <f>SUM(AP57, -AP58)</f>
        <v>7.3300000000000004E-2</v>
      </c>
      <c r="AQ106" s="211">
        <f>SUM(AQ54, -AQ57)</f>
        <v>6.6799999999999998E-2</v>
      </c>
      <c r="AR106" s="211">
        <f>SUM(AR54, -AR57)</f>
        <v>5.67E-2</v>
      </c>
      <c r="AS106" s="7">
        <f>SUM(AS92, -AS98)</f>
        <v>0</v>
      </c>
      <c r="AT106" s="7">
        <f>SUM(AT92, -AT98)</f>
        <v>0</v>
      </c>
      <c r="AU106" s="7">
        <f>SUM(AU91, -AU97)</f>
        <v>0</v>
      </c>
      <c r="AV106" s="7">
        <f>SUM(AV92, -AV98)</f>
        <v>0</v>
      </c>
      <c r="AW106" s="7">
        <f>SUM(AW91, -AW96)</f>
        <v>0</v>
      </c>
      <c r="AX106" s="7">
        <f>SUM(AX92, -AX98)</f>
        <v>0</v>
      </c>
      <c r="AY106" s="7">
        <f>SUM(AY92, -AY98)</f>
        <v>0</v>
      </c>
      <c r="AZ106" s="7">
        <f>SUM(AZ92, -AZ98)</f>
        <v>0</v>
      </c>
      <c r="BA106" s="7">
        <f>SUM(BA91, -BA97)</f>
        <v>0</v>
      </c>
      <c r="BB106" s="7">
        <f>SUM(BB92, -BB98)</f>
        <v>0</v>
      </c>
      <c r="BC106" s="7">
        <f>SUM(BC91, -BC96)</f>
        <v>0</v>
      </c>
      <c r="BD106" s="7">
        <f>SUM(BD92, -BD98)</f>
        <v>0</v>
      </c>
      <c r="BE106" s="7">
        <f>SUM(BE92, -BE98)</f>
        <v>0</v>
      </c>
      <c r="BF106" s="7">
        <f>SUM(BF92, -BF98)</f>
        <v>0</v>
      </c>
      <c r="BG106" s="7">
        <f>SUM(BG91, -BG97)</f>
        <v>0</v>
      </c>
      <c r="BH106" s="7">
        <f>SUM(BH92, -BH98)</f>
        <v>0</v>
      </c>
      <c r="BI106" s="7">
        <f>SUM(BI91, -BI96)</f>
        <v>0</v>
      </c>
      <c r="BJ106" s="7">
        <f>SUM(BJ92, -BJ98)</f>
        <v>0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0" t="s">
        <v>40</v>
      </c>
      <c r="E107" s="28" t="s">
        <v>84</v>
      </c>
      <c r="F107" s="145" t="s">
        <v>70</v>
      </c>
      <c r="G107" s="160" t="s">
        <v>38</v>
      </c>
      <c r="H107" s="119" t="s">
        <v>42</v>
      </c>
      <c r="I107" s="187" t="s">
        <v>51</v>
      </c>
      <c r="J107" s="165" t="s">
        <v>47</v>
      </c>
      <c r="K107" s="124" t="s">
        <v>45</v>
      </c>
      <c r="L107" s="202" t="s">
        <v>51</v>
      </c>
      <c r="M107" s="188" t="s">
        <v>54</v>
      </c>
      <c r="N107" s="116" t="s">
        <v>67</v>
      </c>
      <c r="O107" s="177" t="s">
        <v>52</v>
      </c>
      <c r="P107" s="166" t="s">
        <v>51</v>
      </c>
      <c r="Q107" s="126" t="s">
        <v>54</v>
      </c>
      <c r="R107" s="189" t="s">
        <v>59</v>
      </c>
      <c r="S107" s="235" t="s">
        <v>44</v>
      </c>
      <c r="T107" s="46" t="s">
        <v>46</v>
      </c>
      <c r="U107" s="236" t="s">
        <v>37</v>
      </c>
      <c r="V107" s="234" t="s">
        <v>57</v>
      </c>
      <c r="W107" s="19" t="s">
        <v>45</v>
      </c>
      <c r="X107" s="164" t="s">
        <v>36</v>
      </c>
      <c r="Y107" s="154" t="s">
        <v>52</v>
      </c>
      <c r="Z107" s="125" t="s">
        <v>64</v>
      </c>
      <c r="AA107" s="177" t="s">
        <v>39</v>
      </c>
      <c r="AB107" s="156" t="s">
        <v>45</v>
      </c>
      <c r="AC107" s="125" t="s">
        <v>64</v>
      </c>
      <c r="AD107" s="177" t="s">
        <v>46</v>
      </c>
      <c r="AE107" s="234" t="s">
        <v>57</v>
      </c>
      <c r="AF107" s="12" t="s">
        <v>38</v>
      </c>
      <c r="AG107" s="236" t="s">
        <v>52</v>
      </c>
      <c r="AH107" s="166" t="s">
        <v>52</v>
      </c>
      <c r="AI107" s="170" t="s">
        <v>67</v>
      </c>
      <c r="AJ107" s="180" t="s">
        <v>65</v>
      </c>
      <c r="AK107" s="273" t="s">
        <v>54</v>
      </c>
      <c r="AL107" s="33" t="s">
        <v>53</v>
      </c>
      <c r="AM107" s="167" t="s">
        <v>41</v>
      </c>
      <c r="AN107" s="203" t="s">
        <v>41</v>
      </c>
      <c r="AO107" s="119" t="s">
        <v>55</v>
      </c>
      <c r="AP107" s="266" t="s">
        <v>54</v>
      </c>
      <c r="AQ107" s="263" t="s">
        <v>54</v>
      </c>
      <c r="AR107" s="263" t="s">
        <v>54</v>
      </c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48">
        <f>SUM(D55, -D57)</f>
        <v>4.4999999999999997E-3</v>
      </c>
      <c r="E108" s="95">
        <f>SUM(E54, -E57)</f>
        <v>6.9000000000000016E-3</v>
      </c>
      <c r="F108" s="153">
        <f>SUM(F51, -F52)</f>
        <v>1.3600000000000001E-2</v>
      </c>
      <c r="G108" s="148">
        <f>SUM(G53, -G54)</f>
        <v>4.07E-2</v>
      </c>
      <c r="H108" s="122">
        <f>SUM(H52, -H53)</f>
        <v>2.3699999999999999E-2</v>
      </c>
      <c r="I108" s="182">
        <f>SUM(I57, -I58)</f>
        <v>2.47E-2</v>
      </c>
      <c r="J108" s="148">
        <f>SUM(J54, -J56)</f>
        <v>1.6999999999999998E-2</v>
      </c>
      <c r="K108" s="118">
        <f>SUM(K56, -K58)</f>
        <v>1.6300000000000002E-2</v>
      </c>
      <c r="L108" s="182">
        <f>SUM(L56, -L58)</f>
        <v>3.5699999999999996E-2</v>
      </c>
      <c r="M108" s="148">
        <f>SUM(M54, -M55)</f>
        <v>3.2000000000000001E-2</v>
      </c>
      <c r="N108" s="118">
        <f>SUM(N53, -N54)</f>
        <v>2.6200000000000001E-2</v>
      </c>
      <c r="O108" s="178">
        <f>SUM(O54, -O55)</f>
        <v>2.01E-2</v>
      </c>
      <c r="P108" s="148">
        <f>SUM(P55, -P56)</f>
        <v>1.84E-2</v>
      </c>
      <c r="Q108" s="122">
        <f>SUM(Q54, -Q55)</f>
        <v>1.6100000000000003E-2</v>
      </c>
      <c r="R108" s="178">
        <f>SUM(R54, -R56)</f>
        <v>1.3100000000000001E-2</v>
      </c>
      <c r="S108" s="227">
        <f>SUM(S55, -S57)</f>
        <v>1.8299999999999997E-2</v>
      </c>
      <c r="T108" s="96">
        <f>SUM(T54, -T55)</f>
        <v>1.4800000000000001E-2</v>
      </c>
      <c r="U108" s="153">
        <f>SUM(U57, -U58)</f>
        <v>3.1899999999999991E-2</v>
      </c>
      <c r="V108" s="229">
        <f>SUM(V53, -V56)</f>
        <v>4.2000000000000003E-2</v>
      </c>
      <c r="W108" s="222">
        <f>SUM(W55, -W56)</f>
        <v>3.4700000000000002E-2</v>
      </c>
      <c r="X108" s="152">
        <f>SUM(X55, -X57)</f>
        <v>3.9600000000000003E-2</v>
      </c>
      <c r="Y108" s="155">
        <f>SUM(Y54, -Y56)</f>
        <v>5.1900000000000002E-2</v>
      </c>
      <c r="Z108" s="122">
        <f>SUM(Z52, -Z53)</f>
        <v>6.2599999999999989E-2</v>
      </c>
      <c r="AA108" s="179">
        <f>SUM(AA55, -AA57)</f>
        <v>4.53E-2</v>
      </c>
      <c r="AB108" s="168">
        <f>SUM(AB56, -AB58)</f>
        <v>4.3800000000000006E-2</v>
      </c>
      <c r="AC108" s="122">
        <f>SUM(AC52, -AC53)</f>
        <v>5.2800000000000007E-2</v>
      </c>
      <c r="AD108" s="178">
        <f>SUM(AD55, -AD56)</f>
        <v>5.1199999999999996E-2</v>
      </c>
      <c r="AE108" s="229">
        <f>SUM(AE55, -AE58)</f>
        <v>4.4199999999999996E-2</v>
      </c>
      <c r="AF108" s="98">
        <f>SUM(AF56, -AF58)</f>
        <v>5.0099999999999992E-2</v>
      </c>
      <c r="AG108" s="147">
        <f>SUM(AG54, -AG55)</f>
        <v>5.57E-2</v>
      </c>
      <c r="AH108" s="155">
        <f>SUM(AH54, -AH55)</f>
        <v>6.1899999999999997E-2</v>
      </c>
      <c r="AI108" s="211">
        <f>SUM(AI54, -AI55)</f>
        <v>5.4199999999999998E-2</v>
      </c>
      <c r="AJ108" s="182">
        <f>SUM(AJ51, -AJ52)</f>
        <v>6.2600000000000017E-2</v>
      </c>
      <c r="AK108" s="227">
        <f>SUM(AK53, -AK54)</f>
        <v>5.45E-2</v>
      </c>
      <c r="AL108" s="95">
        <f>SUM(AL52, -AL53)</f>
        <v>4.4500000000000005E-2</v>
      </c>
      <c r="AM108" s="153">
        <f>SUM(AM54, -AM55)</f>
        <v>5.5E-2</v>
      </c>
      <c r="AN108" s="148">
        <f>SUM(AN54, -AN55)</f>
        <v>6.2899999999999998E-2</v>
      </c>
      <c r="AO108" s="120">
        <f>SUM(AO51, -AO53)</f>
        <v>6.83E-2</v>
      </c>
      <c r="AP108" s="182">
        <f>SUM(AP53, -AP54)</f>
        <v>6.2099999999999995E-2</v>
      </c>
      <c r="AQ108" s="122">
        <f>SUM(AQ53, -AQ54)</f>
        <v>6.54E-2</v>
      </c>
      <c r="AR108" s="122">
        <f>SUM(AR53, -AR54)</f>
        <v>8.3500000000000005E-2</v>
      </c>
      <c r="AS108" s="7">
        <f t="shared" ref="AS108:AV108" si="142">SUM(AS97, -AS104)</f>
        <v>0</v>
      </c>
      <c r="AT108" s="7">
        <f t="shared" si="142"/>
        <v>0</v>
      </c>
      <c r="AU108" s="7">
        <f t="shared" si="142"/>
        <v>0</v>
      </c>
      <c r="AV108" s="7">
        <f t="shared" si="142"/>
        <v>0</v>
      </c>
      <c r="AW108" s="7">
        <f>SUM(AW97, -AW104,)</f>
        <v>0</v>
      </c>
      <c r="AX108" s="7">
        <f>SUM(AX97, -AX104,)</f>
        <v>0</v>
      </c>
      <c r="AY108" s="7">
        <f t="shared" ref="AY108:BB108" si="143">SUM(AY97, -AY104)</f>
        <v>0</v>
      </c>
      <c r="AZ108" s="7">
        <f t="shared" si="143"/>
        <v>0</v>
      </c>
      <c r="BA108" s="7">
        <f t="shared" si="143"/>
        <v>0</v>
      </c>
      <c r="BB108" s="7">
        <f t="shared" si="143"/>
        <v>0</v>
      </c>
      <c r="BC108" s="7">
        <f>SUM(BC97, -BC104,)</f>
        <v>0</v>
      </c>
      <c r="BD108" s="7">
        <f>SUM(BD97, -BD104,)</f>
        <v>0</v>
      </c>
      <c r="BE108" s="7">
        <f t="shared" ref="BE108:BH108" si="144">SUM(BE97, -BE104)</f>
        <v>0</v>
      </c>
      <c r="BF108" s="7">
        <f t="shared" si="144"/>
        <v>0</v>
      </c>
      <c r="BG108" s="7">
        <f t="shared" si="144"/>
        <v>0</v>
      </c>
      <c r="BH108" s="7">
        <f t="shared" si="144"/>
        <v>0</v>
      </c>
      <c r="BI108" s="7">
        <f>SUM(BI97, -BI104,)</f>
        <v>0</v>
      </c>
      <c r="BJ108" s="7">
        <f>SUM(BJ97, -BJ104,)</f>
        <v>0</v>
      </c>
      <c r="BK108" s="7">
        <f t="shared" ref="BK108:BQ108" si="145">SUM(BK97, -BK104)</f>
        <v>0</v>
      </c>
      <c r="BL108" s="7">
        <f t="shared" si="145"/>
        <v>0</v>
      </c>
      <c r="BM108" s="7">
        <f t="shared" si="145"/>
        <v>0</v>
      </c>
      <c r="BN108" s="7">
        <f t="shared" si="145"/>
        <v>0</v>
      </c>
      <c r="BO108" s="7">
        <f t="shared" si="145"/>
        <v>0</v>
      </c>
      <c r="BP108" s="7">
        <f t="shared" si="145"/>
        <v>0</v>
      </c>
      <c r="BQ108" s="7">
        <f t="shared" si="145"/>
        <v>0</v>
      </c>
      <c r="BS108" s="7">
        <f>SUM(BS97, -BS104,)</f>
        <v>0</v>
      </c>
      <c r="BT108" s="7">
        <f>SUM(BT97, -BT104,)</f>
        <v>0</v>
      </c>
      <c r="BU108" s="7">
        <f t="shared" ref="BU108:BX108" si="146">SUM(BU97, -BU104)</f>
        <v>0</v>
      </c>
      <c r="BV108" s="7">
        <f t="shared" si="146"/>
        <v>0</v>
      </c>
      <c r="BW108" s="7">
        <f t="shared" si="146"/>
        <v>0</v>
      </c>
      <c r="BX108" s="7">
        <f t="shared" si="146"/>
        <v>0</v>
      </c>
      <c r="BY108" s="7">
        <f>SUM(BY97, -BY104,)</f>
        <v>0</v>
      </c>
      <c r="BZ108" s="7">
        <f>SUM(BZ97, -BZ104,)</f>
        <v>0</v>
      </c>
      <c r="CA108" s="7">
        <f t="shared" ref="CA108:CD108" si="147">SUM(CA97, -CA104)</f>
        <v>0</v>
      </c>
      <c r="CB108" s="7">
        <f t="shared" si="147"/>
        <v>0</v>
      </c>
      <c r="CC108" s="7">
        <f t="shared" si="147"/>
        <v>0</v>
      </c>
      <c r="CD108" s="7">
        <f t="shared" si="147"/>
        <v>0</v>
      </c>
      <c r="CE108" s="7">
        <f>SUM(CE97, -CE104,)</f>
        <v>0</v>
      </c>
      <c r="CF108" s="7">
        <f>SUM(CF97, -CF104,)</f>
        <v>0</v>
      </c>
      <c r="CG108" s="7">
        <f t="shared" ref="CG108:CJ108" si="148">SUM(CG97, -CG104)</f>
        <v>0</v>
      </c>
      <c r="CH108" s="7">
        <f t="shared" si="148"/>
        <v>0</v>
      </c>
      <c r="CI108" s="7">
        <f t="shared" si="148"/>
        <v>0</v>
      </c>
      <c r="CJ108" s="7">
        <f t="shared" si="148"/>
        <v>0</v>
      </c>
      <c r="CK108" s="7">
        <f>SUM(CK97, -CK104,)</f>
        <v>0</v>
      </c>
      <c r="CL108" s="7">
        <f>SUM(CL97, -CL104,)</f>
        <v>0</v>
      </c>
      <c r="CM108" s="7">
        <f t="shared" ref="CM108:CP108" si="149">SUM(CM97, -CM104)</f>
        <v>0</v>
      </c>
      <c r="CN108" s="7">
        <f t="shared" si="149"/>
        <v>0</v>
      </c>
      <c r="CO108" s="7">
        <f t="shared" si="149"/>
        <v>0</v>
      </c>
      <c r="CP108" s="7">
        <f t="shared" si="149"/>
        <v>0</v>
      </c>
      <c r="CQ108" s="7">
        <f>SUM(CQ97, -CQ104,)</f>
        <v>0</v>
      </c>
      <c r="CR108" s="7">
        <f>SUM(CR97, -CR104,)</f>
        <v>0</v>
      </c>
      <c r="CS108" s="7">
        <f t="shared" ref="CS108:CV108" si="150">SUM(CS97, -CS104)</f>
        <v>0</v>
      </c>
      <c r="CT108" s="7">
        <f t="shared" si="150"/>
        <v>0</v>
      </c>
      <c r="CU108" s="7">
        <f t="shared" si="150"/>
        <v>0</v>
      </c>
      <c r="CV108" s="7">
        <f t="shared" si="150"/>
        <v>0</v>
      </c>
      <c r="CW108" s="7">
        <f>SUM(CW97, -CW104,)</f>
        <v>0</v>
      </c>
      <c r="CX108" s="7">
        <f>SUM(CX97, -CX104,)</f>
        <v>0</v>
      </c>
      <c r="CY108" s="7">
        <f t="shared" ref="CY108:DB108" si="151">SUM(CY97, -CY104)</f>
        <v>0</v>
      </c>
      <c r="CZ108" s="7">
        <f t="shared" si="151"/>
        <v>0</v>
      </c>
      <c r="DA108" s="7">
        <f t="shared" si="151"/>
        <v>0</v>
      </c>
      <c r="DB108" s="7">
        <f t="shared" si="151"/>
        <v>0</v>
      </c>
      <c r="DC108" s="7">
        <f>SUM(DC97, -DC104,)</f>
        <v>0</v>
      </c>
      <c r="DD108" s="7">
        <f>SUM(DD97, -DD104,)</f>
        <v>0</v>
      </c>
      <c r="DE108" s="7">
        <f t="shared" ref="DE108:DH108" si="152">SUM(DE97, -DE104)</f>
        <v>0</v>
      </c>
      <c r="DF108" s="7">
        <f t="shared" si="152"/>
        <v>0</v>
      </c>
      <c r="DG108" s="7">
        <f t="shared" si="152"/>
        <v>0</v>
      </c>
      <c r="DH108" s="7">
        <f t="shared" si="152"/>
        <v>0</v>
      </c>
      <c r="DI108" s="7">
        <f>SUM(DI97, -DI104,)</f>
        <v>0</v>
      </c>
      <c r="DJ108" s="7">
        <f>SUM(DJ97, -DJ104,)</f>
        <v>0</v>
      </c>
      <c r="DK108" s="7">
        <f t="shared" ref="DK108:DN108" si="153">SUM(DK97, -DK104)</f>
        <v>0</v>
      </c>
      <c r="DL108" s="7">
        <f t="shared" si="153"/>
        <v>0</v>
      </c>
      <c r="DM108" s="7">
        <f t="shared" si="153"/>
        <v>0</v>
      </c>
      <c r="DN108" s="7">
        <f t="shared" si="153"/>
        <v>0</v>
      </c>
      <c r="DO108" s="7">
        <f>SUM(DO97, -DO104,)</f>
        <v>0</v>
      </c>
      <c r="DP108" s="7">
        <f>SUM(DP97, -DP104,)</f>
        <v>0</v>
      </c>
      <c r="DQ108" s="7">
        <f t="shared" ref="DQ108:DT108" si="154">SUM(DQ97, -DQ104)</f>
        <v>0</v>
      </c>
      <c r="DR108" s="7">
        <f t="shared" si="154"/>
        <v>0</v>
      </c>
      <c r="DS108" s="7">
        <f t="shared" si="154"/>
        <v>0</v>
      </c>
      <c r="DT108" s="7">
        <f t="shared" si="154"/>
        <v>0</v>
      </c>
      <c r="DU108" s="7">
        <f>SUM(DU97, -DU104,)</f>
        <v>0</v>
      </c>
      <c r="DV108" s="7">
        <f>SUM(DV97, -DV104,)</f>
        <v>0</v>
      </c>
      <c r="DW108" s="7">
        <f t="shared" ref="DW108:DZ108" si="155">SUM(DW97, -DW104)</f>
        <v>0</v>
      </c>
      <c r="DX108" s="7">
        <f t="shared" si="155"/>
        <v>0</v>
      </c>
      <c r="DY108" s="7">
        <f t="shared" si="155"/>
        <v>0</v>
      </c>
      <c r="DZ108" s="7">
        <f t="shared" si="155"/>
        <v>0</v>
      </c>
      <c r="EA108" s="7">
        <f>SUM(EA97, -EA104,)</f>
        <v>0</v>
      </c>
      <c r="EB108" s="7">
        <f>SUM(EB97, -EB104,)</f>
        <v>0</v>
      </c>
      <c r="EC108" s="7">
        <f t="shared" ref="EC108:EI108" si="156">SUM(EC97, -EC104)</f>
        <v>0</v>
      </c>
      <c r="ED108" s="7">
        <f t="shared" si="156"/>
        <v>0</v>
      </c>
      <c r="EE108" s="7">
        <f t="shared" si="156"/>
        <v>0</v>
      </c>
      <c r="EF108" s="7">
        <f t="shared" si="156"/>
        <v>0</v>
      </c>
      <c r="EG108" s="7">
        <f t="shared" si="156"/>
        <v>0</v>
      </c>
      <c r="EH108" s="7">
        <f t="shared" si="156"/>
        <v>0</v>
      </c>
      <c r="EI108" s="7">
        <f t="shared" si="156"/>
        <v>0</v>
      </c>
    </row>
    <row r="109" spans="1:139" ht="15.75" thickBot="1" x14ac:dyDescent="0.3">
      <c r="A109" s="61"/>
      <c r="B109" s="61"/>
      <c r="C109" s="104"/>
      <c r="D109" s="154" t="s">
        <v>46</v>
      </c>
      <c r="E109" s="28" t="s">
        <v>45</v>
      </c>
      <c r="F109" s="159" t="s">
        <v>64</v>
      </c>
      <c r="G109" s="188" t="s">
        <v>54</v>
      </c>
      <c r="H109" s="123" t="s">
        <v>84</v>
      </c>
      <c r="I109" s="189" t="s">
        <v>59</v>
      </c>
      <c r="J109" s="203" t="s">
        <v>59</v>
      </c>
      <c r="K109" s="126" t="s">
        <v>54</v>
      </c>
      <c r="L109" s="184" t="s">
        <v>54</v>
      </c>
      <c r="M109" s="160" t="s">
        <v>38</v>
      </c>
      <c r="N109" s="191" t="s">
        <v>51</v>
      </c>
      <c r="O109" s="186" t="s">
        <v>36</v>
      </c>
      <c r="P109" s="188" t="s">
        <v>54</v>
      </c>
      <c r="Q109" s="191" t="s">
        <v>37</v>
      </c>
      <c r="R109" s="187" t="s">
        <v>51</v>
      </c>
      <c r="S109" s="234" t="s">
        <v>57</v>
      </c>
      <c r="T109" s="19" t="s">
        <v>45</v>
      </c>
      <c r="U109" s="145" t="s">
        <v>57</v>
      </c>
      <c r="V109" s="234" t="s">
        <v>46</v>
      </c>
      <c r="W109" s="28" t="s">
        <v>38</v>
      </c>
      <c r="X109" s="236" t="s">
        <v>51</v>
      </c>
      <c r="Y109" s="156" t="s">
        <v>44</v>
      </c>
      <c r="Z109" s="191" t="s">
        <v>37</v>
      </c>
      <c r="AA109" s="186" t="s">
        <v>45</v>
      </c>
      <c r="AB109" s="166" t="s">
        <v>44</v>
      </c>
      <c r="AC109" s="126" t="s">
        <v>54</v>
      </c>
      <c r="AD109" s="184" t="s">
        <v>54</v>
      </c>
      <c r="AE109" s="235" t="s">
        <v>45</v>
      </c>
      <c r="AF109" s="97" t="s">
        <v>54</v>
      </c>
      <c r="AG109" s="145" t="s">
        <v>46</v>
      </c>
      <c r="AH109" s="154" t="s">
        <v>46</v>
      </c>
      <c r="AI109" s="116" t="s">
        <v>46</v>
      </c>
      <c r="AJ109" s="185" t="s">
        <v>53</v>
      </c>
      <c r="AK109" s="234" t="s">
        <v>46</v>
      </c>
      <c r="AL109" s="46" t="s">
        <v>46</v>
      </c>
      <c r="AM109" s="149" t="s">
        <v>55</v>
      </c>
      <c r="AN109" s="144" t="s">
        <v>55</v>
      </c>
      <c r="AO109" s="170" t="s">
        <v>41</v>
      </c>
      <c r="AP109" s="183" t="s">
        <v>39</v>
      </c>
      <c r="AQ109" s="170" t="s">
        <v>48</v>
      </c>
      <c r="AR109" s="170" t="s">
        <v>48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5">
        <f>SUM(D52, -D53)</f>
        <v>3.9999999999999992E-3</v>
      </c>
      <c r="E110" s="95">
        <f>SUM(E54, -E56)</f>
        <v>4.4000000000000011E-3</v>
      </c>
      <c r="F110" s="153">
        <f>SUM(F54, -F56)</f>
        <v>1.1600000000000003E-2</v>
      </c>
      <c r="G110" s="148">
        <f>SUM(G57, -G58)</f>
        <v>3.6699999999999997E-2</v>
      </c>
      <c r="H110" s="118">
        <f>SUM(H54, -H56)</f>
        <v>2.3300000000000001E-2</v>
      </c>
      <c r="I110" s="178">
        <f>SUM(I54, -I57)</f>
        <v>1.7100000000000001E-2</v>
      </c>
      <c r="J110" s="155">
        <f>SUM(J55, -J57)</f>
        <v>1.6E-2</v>
      </c>
      <c r="K110" s="122">
        <f>SUM(K55, -K57)</f>
        <v>1.5899999999999997E-2</v>
      </c>
      <c r="L110" s="182">
        <f>SUM(L54, -L56)</f>
        <v>3.3800000000000004E-2</v>
      </c>
      <c r="M110" s="148">
        <f>SUM(M56, -M58)</f>
        <v>3.0899999999999997E-2</v>
      </c>
      <c r="N110" s="122">
        <f>SUM(N55, -N58)</f>
        <v>1.67E-2</v>
      </c>
      <c r="O110" s="179">
        <f>SUM(O56, -O58)</f>
        <v>1.9799999999999998E-2</v>
      </c>
      <c r="P110" s="148">
        <f>SUM(P53, -P55)</f>
        <v>5.5000000000000014E-3</v>
      </c>
      <c r="Q110" s="122">
        <f>SUM(Q55, -Q58)</f>
        <v>3.599999999999999E-3</v>
      </c>
      <c r="R110" s="182">
        <f>SUM(R56, -R58)</f>
        <v>1.2400000000000001E-2</v>
      </c>
      <c r="S110" s="229">
        <f>SUM(S54, -S56)</f>
        <v>1.7099999999999997E-2</v>
      </c>
      <c r="T110" s="222">
        <f>SUM(T55, -T58)</f>
        <v>6.1999999999999972E-3</v>
      </c>
      <c r="U110" s="152">
        <f>SUM(U54, -U56)</f>
        <v>2.6200000000000001E-2</v>
      </c>
      <c r="V110" s="233">
        <f>SUM(V53, -V55)</f>
        <v>2.6200000000000001E-2</v>
      </c>
      <c r="W110" s="16">
        <f>SUM(W56, -W58)</f>
        <v>3.0299999999999994E-2</v>
      </c>
      <c r="X110" s="153">
        <f>SUM(X56, -X58)</f>
        <v>3.599999999999999E-2</v>
      </c>
      <c r="Y110" s="148">
        <f>SUM(Y55, -Y56)</f>
        <v>5.0599999999999992E-2</v>
      </c>
      <c r="Z110" s="122">
        <f>SUM(Z56, -Z57)</f>
        <v>5.1400000000000001E-2</v>
      </c>
      <c r="AA110" s="190">
        <f>SUM(AA56, -AA58)</f>
        <v>4.2800000000000005E-2</v>
      </c>
      <c r="AB110" s="148">
        <f>SUM(AB55, -AB56)</f>
        <v>4.1200000000000001E-2</v>
      </c>
      <c r="AC110" s="122">
        <f>SUM(AC53, -AC54)</f>
        <v>5.1199999999999996E-2</v>
      </c>
      <c r="AD110" s="182">
        <f>SUM(AD53, -AD54)</f>
        <v>4.53E-2</v>
      </c>
      <c r="AE110" s="237">
        <f>SUM(AE56, -AE58)</f>
        <v>3.5000000000000003E-2</v>
      </c>
      <c r="AF110" s="16">
        <f>SUM(AF53, -AF54)</f>
        <v>4.99E-2</v>
      </c>
      <c r="AG110" s="147">
        <f>SUM(AG55, -AG57)</f>
        <v>4.9399999999999999E-2</v>
      </c>
      <c r="AH110" s="155">
        <f>SUM(AH55, -AH57)</f>
        <v>5.9700000000000003E-2</v>
      </c>
      <c r="AI110" s="117">
        <f>SUM(AI55, -AI57)</f>
        <v>4.8899999999999999E-2</v>
      </c>
      <c r="AJ110" s="179">
        <f>SUM(AJ52, -AJ53)</f>
        <v>5.5099999999999996E-2</v>
      </c>
      <c r="AK110" s="233">
        <f>SUM(AK55, -AK57)</f>
        <v>5.4099999999999995E-2</v>
      </c>
      <c r="AL110" s="96">
        <f>SUM(AL55, -AL57)</f>
        <v>4.1499999999999995E-2</v>
      </c>
      <c r="AM110" s="151">
        <f>SUM(AM51, -AM53)</f>
        <v>3.7600000000000008E-2</v>
      </c>
      <c r="AN110" s="150">
        <f>SUM(AN51, -AN53)</f>
        <v>5.7500000000000009E-2</v>
      </c>
      <c r="AO110" s="122">
        <f>SUM(AO54, -AO55)</f>
        <v>6.5600000000000006E-2</v>
      </c>
      <c r="AP110" s="179">
        <f>SUM(AP55, -AP57)</f>
        <v>5.6699999999999993E-2</v>
      </c>
      <c r="AQ110" s="122">
        <f>SUM(AQ54, -AQ56)</f>
        <v>5.8499999999999996E-2</v>
      </c>
      <c r="AR110" s="122">
        <f>SUM(AR54, -AR56)</f>
        <v>5.5599999999999997E-2</v>
      </c>
      <c r="AS110" s="7">
        <f>SUM(AS97, -AS103)</f>
        <v>0</v>
      </c>
      <c r="AT110" s="7">
        <f>SUM(AT97, -AT103,)</f>
        <v>0</v>
      </c>
      <c r="AU110" s="7">
        <f>SUM(AU98, -AU104)</f>
        <v>0</v>
      </c>
      <c r="AV110" s="7">
        <f>SUM(AV97, -AV103)</f>
        <v>0</v>
      </c>
      <c r="AW110" s="7">
        <f>SUM(AW97, -AW103)</f>
        <v>0</v>
      </c>
      <c r="AX110" s="7">
        <f>SUM(AX97, -AX103)</f>
        <v>0</v>
      </c>
      <c r="AY110" s="7">
        <f>SUM(AY97, -AY103)</f>
        <v>0</v>
      </c>
      <c r="AZ110" s="7">
        <f>SUM(AZ97, -AZ103,)</f>
        <v>0</v>
      </c>
      <c r="BA110" s="7">
        <f>SUM(BA98, -BA104)</f>
        <v>0</v>
      </c>
      <c r="BB110" s="7">
        <f>SUM(BB97, -BB103)</f>
        <v>0</v>
      </c>
      <c r="BC110" s="7">
        <f>SUM(BC97, -BC103)</f>
        <v>0</v>
      </c>
      <c r="BD110" s="7">
        <f>SUM(BD97, -BD103)</f>
        <v>0</v>
      </c>
      <c r="BE110" s="7">
        <f>SUM(BE97, -BE103)</f>
        <v>0</v>
      </c>
      <c r="BF110" s="7">
        <f>SUM(BF97, -BF103,)</f>
        <v>0</v>
      </c>
      <c r="BG110" s="7">
        <f>SUM(BG98, -BG104)</f>
        <v>0</v>
      </c>
      <c r="BH110" s="7">
        <f>SUM(BH97, -BH103)</f>
        <v>0</v>
      </c>
      <c r="BI110" s="7">
        <f>SUM(BI97, -BI103)</f>
        <v>0</v>
      </c>
      <c r="BJ110" s="7">
        <f>SUM(BJ97, -BJ103)</f>
        <v>0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3" t="s">
        <v>54</v>
      </c>
      <c r="E111" s="28" t="s">
        <v>59</v>
      </c>
      <c r="F111" s="164" t="s">
        <v>44</v>
      </c>
      <c r="G111" s="156" t="s">
        <v>48</v>
      </c>
      <c r="H111" s="124" t="s">
        <v>48</v>
      </c>
      <c r="I111" s="189" t="s">
        <v>48</v>
      </c>
      <c r="J111" s="158" t="s">
        <v>51</v>
      </c>
      <c r="K111" s="124" t="s">
        <v>44</v>
      </c>
      <c r="L111" s="202" t="s">
        <v>44</v>
      </c>
      <c r="M111" s="165" t="s">
        <v>63</v>
      </c>
      <c r="N111" s="191" t="s">
        <v>44</v>
      </c>
      <c r="O111" s="202" t="s">
        <v>51</v>
      </c>
      <c r="P111" s="203" t="s">
        <v>67</v>
      </c>
      <c r="Q111" s="191" t="s">
        <v>44</v>
      </c>
      <c r="R111" s="186" t="s">
        <v>44</v>
      </c>
      <c r="S111" s="235" t="s">
        <v>45</v>
      </c>
      <c r="T111" s="19" t="s">
        <v>36</v>
      </c>
      <c r="U111" s="167" t="s">
        <v>48</v>
      </c>
      <c r="V111" s="231" t="s">
        <v>59</v>
      </c>
      <c r="W111" s="28" t="s">
        <v>51</v>
      </c>
      <c r="X111" s="164" t="s">
        <v>44</v>
      </c>
      <c r="Y111" s="144" t="s">
        <v>65</v>
      </c>
      <c r="Z111" s="119" t="s">
        <v>65</v>
      </c>
      <c r="AA111" s="177" t="s">
        <v>46</v>
      </c>
      <c r="AB111" s="203" t="s">
        <v>67</v>
      </c>
      <c r="AC111" s="124" t="s">
        <v>45</v>
      </c>
      <c r="AD111" s="186" t="s">
        <v>45</v>
      </c>
      <c r="AE111" s="234" t="s">
        <v>39</v>
      </c>
      <c r="AF111" s="46" t="s">
        <v>39</v>
      </c>
      <c r="AG111" s="164" t="s">
        <v>45</v>
      </c>
      <c r="AH111" s="156" t="s">
        <v>45</v>
      </c>
      <c r="AI111" s="119" t="s">
        <v>65</v>
      </c>
      <c r="AJ111" s="186" t="s">
        <v>45</v>
      </c>
      <c r="AK111" s="226" t="s">
        <v>65</v>
      </c>
      <c r="AL111" s="43" t="s">
        <v>65</v>
      </c>
      <c r="AM111" s="157" t="s">
        <v>36</v>
      </c>
      <c r="AN111" s="165" t="s">
        <v>53</v>
      </c>
      <c r="AO111" s="125" t="s">
        <v>53</v>
      </c>
      <c r="AP111" s="185" t="s">
        <v>53</v>
      </c>
      <c r="AQ111" s="121" t="s">
        <v>39</v>
      </c>
      <c r="AR111" s="121" t="s">
        <v>39</v>
      </c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48">
        <f>SUM(D56, -D58)</f>
        <v>3.899999999999999E-3</v>
      </c>
      <c r="E112" s="96">
        <f>SUM(E54, -E55)</f>
        <v>3.4999999999999996E-3</v>
      </c>
      <c r="F112" s="153">
        <f>SUM(F57, -F58)</f>
        <v>1.0799999999999997E-2</v>
      </c>
      <c r="G112" s="148">
        <f>SUM(G55, -G57)</f>
        <v>3.0499999999999999E-2</v>
      </c>
      <c r="H112" s="122">
        <f>SUM(H55, -H57)</f>
        <v>2.1999999999999999E-2</v>
      </c>
      <c r="I112" s="182">
        <f>SUM(I54, -I56)</f>
        <v>1.4000000000000002E-2</v>
      </c>
      <c r="J112" s="148">
        <f>SUM(J57, -J58)</f>
        <v>1.4099999999999994E-2</v>
      </c>
      <c r="K112" s="122">
        <f>SUM(K56, -K57)</f>
        <v>1.4600000000000002E-2</v>
      </c>
      <c r="L112" s="182">
        <f>SUM(L56, -L57)</f>
        <v>2.9700000000000004E-2</v>
      </c>
      <c r="M112" s="146">
        <f>SUM(M52, -M53)</f>
        <v>2.9300000000000007E-2</v>
      </c>
      <c r="N112" s="122">
        <f>SUM(N55, -N57)</f>
        <v>1.26E-2</v>
      </c>
      <c r="O112" s="182">
        <f>SUM(O55, -O57)</f>
        <v>1.1999999999999997E-2</v>
      </c>
      <c r="P112" s="146">
        <f>SUM(P53, -P54)</f>
        <v>3.7000000000000019E-3</v>
      </c>
      <c r="Q112" s="122">
        <f>SUM(Q55, -Q57)</f>
        <v>2.9999999999999957E-3</v>
      </c>
      <c r="R112" s="182">
        <f>SUM(R57, -R58)</f>
        <v>1.2200000000000003E-2</v>
      </c>
      <c r="S112" s="237">
        <f>SUM(S55, -S56)</f>
        <v>1.4199999999999997E-2</v>
      </c>
      <c r="T112" s="95">
        <f>SUM(T55, -T57)</f>
        <v>5.9999999999999984E-3</v>
      </c>
      <c r="U112" s="153">
        <f>SUM(U53, -U55)</f>
        <v>2.23E-2</v>
      </c>
      <c r="V112" s="233">
        <f>SUM(V54, -V56)</f>
        <v>2.4500000000000001E-2</v>
      </c>
      <c r="W112" s="16">
        <f>SUM(W56, -W57)</f>
        <v>2.9399999999999996E-2</v>
      </c>
      <c r="X112" s="153">
        <f>SUM(X55, -X56)</f>
        <v>3.3300000000000003E-2</v>
      </c>
      <c r="Y112" s="148">
        <f>SUM(Y51, -Y52)</f>
        <v>4.5399999999999996E-2</v>
      </c>
      <c r="Z112" s="122">
        <f>SUM(Z51, -Z52)</f>
        <v>2.9600000000000015E-2</v>
      </c>
      <c r="AA112" s="178">
        <f>SUM(AA55, -AA56)</f>
        <v>3.1400000000000004E-2</v>
      </c>
      <c r="AB112" s="168">
        <f>SUM(AB53, -AB54)</f>
        <v>3.2500000000000001E-2</v>
      </c>
      <c r="AC112" s="211">
        <f>SUM(AC56, -AC58)</f>
        <v>3.0299999999999994E-2</v>
      </c>
      <c r="AD112" s="190">
        <f>SUM(AD56, -AD58)</f>
        <v>2.4000000000000007E-2</v>
      </c>
      <c r="AE112" s="229">
        <f>SUM(AE55, -AE57)</f>
        <v>3.139999999999999E-2</v>
      </c>
      <c r="AF112" s="95">
        <f>SUM(AF55, -AF56)</f>
        <v>4.7700000000000006E-2</v>
      </c>
      <c r="AG112" s="239">
        <f>SUM(AG57, -AG58)</f>
        <v>4.1399999999999992E-2</v>
      </c>
      <c r="AH112" s="168">
        <f>SUM(AH57, -AH58)</f>
        <v>4.2200000000000001E-2</v>
      </c>
      <c r="AI112" s="122">
        <f>SUM(AI51, -AI52)</f>
        <v>4.8600000000000018E-2</v>
      </c>
      <c r="AJ112" s="190">
        <f>SUM(AJ57, -AJ58)</f>
        <v>5.1900000000000002E-2</v>
      </c>
      <c r="AK112" s="227">
        <f>SUM(AK51, -AK52)</f>
        <v>5.3699999999999984E-2</v>
      </c>
      <c r="AL112" s="16">
        <f>SUM(AL51, -AL52)</f>
        <v>3.6799999999999986E-2</v>
      </c>
      <c r="AM112" s="152">
        <f>SUM(AM55, -AM57)</f>
        <v>3.6099999999999993E-2</v>
      </c>
      <c r="AN112" s="146">
        <f>SUM(AN52, -AN53)</f>
        <v>3.0999999999999986E-2</v>
      </c>
      <c r="AO112" s="118">
        <f>SUM(AO52, -AO53)</f>
        <v>5.3999999999999992E-2</v>
      </c>
      <c r="AP112" s="179">
        <f>SUM(AP52, -AP53)</f>
        <v>5.6099999999999997E-2</v>
      </c>
      <c r="AQ112" s="118">
        <f>SUM(AQ55, -AQ57)</f>
        <v>4.19E-2</v>
      </c>
      <c r="AR112" s="118">
        <f>SUM(AR55, -AR57)</f>
        <v>4.9200000000000001E-2</v>
      </c>
      <c r="AS112" s="7">
        <f>SUM(AS98, -AS104)</f>
        <v>0</v>
      </c>
      <c r="AT112" s="7">
        <f>SUM(AT98, -AT104)</f>
        <v>0</v>
      </c>
      <c r="AU112" s="7">
        <f>SUM(AU97, -AU103)</f>
        <v>0</v>
      </c>
      <c r="AV112" s="7">
        <f>SUM(AV98, -AV104)</f>
        <v>0</v>
      </c>
      <c r="AW112" s="7">
        <f>SUM(AW97, -AW102)</f>
        <v>0</v>
      </c>
      <c r="AX112" s="7">
        <f>SUM(AX98, -AX104)</f>
        <v>0</v>
      </c>
      <c r="AY112" s="7">
        <f>SUM(AY98, -AY104)</f>
        <v>0</v>
      </c>
      <c r="AZ112" s="7">
        <f>SUM(AZ98, -AZ104)</f>
        <v>0</v>
      </c>
      <c r="BA112" s="7">
        <f>SUM(BA97, -BA103)</f>
        <v>0</v>
      </c>
      <c r="BB112" s="7">
        <f>SUM(BB98, -BB104)</f>
        <v>0</v>
      </c>
      <c r="BC112" s="7">
        <f>SUM(BC97, -BC102)</f>
        <v>0</v>
      </c>
      <c r="BD112" s="7">
        <f>SUM(BD98, -BD104)</f>
        <v>0</v>
      </c>
      <c r="BE112" s="7">
        <f>SUM(BE98, -BE104)</f>
        <v>0</v>
      </c>
      <c r="BF112" s="7">
        <f>SUM(BF98, -BF104)</f>
        <v>0</v>
      </c>
      <c r="BG112" s="7">
        <f>SUM(BG97, -BG103)</f>
        <v>0</v>
      </c>
      <c r="BH112" s="7">
        <f>SUM(BH98, -BH104)</f>
        <v>0</v>
      </c>
      <c r="BI112" s="7">
        <f>SUM(BI97, -BI102)</f>
        <v>0</v>
      </c>
      <c r="BJ112" s="7">
        <f>SUM(BJ98, -BJ104)</f>
        <v>0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0" t="s">
        <v>37</v>
      </c>
      <c r="E113" s="37" t="s">
        <v>64</v>
      </c>
      <c r="F113" s="161" t="s">
        <v>45</v>
      </c>
      <c r="G113" s="156" t="s">
        <v>47</v>
      </c>
      <c r="H113" s="126" t="s">
        <v>54</v>
      </c>
      <c r="I113" s="189" t="s">
        <v>64</v>
      </c>
      <c r="J113" s="165" t="s">
        <v>64</v>
      </c>
      <c r="K113" s="119" t="s">
        <v>70</v>
      </c>
      <c r="L113" s="189" t="s">
        <v>41</v>
      </c>
      <c r="M113" s="166" t="s">
        <v>44</v>
      </c>
      <c r="N113" s="191" t="s">
        <v>37</v>
      </c>
      <c r="O113" s="187" t="s">
        <v>38</v>
      </c>
      <c r="P113" s="154" t="s">
        <v>52</v>
      </c>
      <c r="Q113" s="123" t="s">
        <v>38</v>
      </c>
      <c r="R113" s="189" t="s">
        <v>41</v>
      </c>
      <c r="S113" s="238" t="s">
        <v>38</v>
      </c>
      <c r="T113" s="24" t="s">
        <v>51</v>
      </c>
      <c r="U113" s="161" t="s">
        <v>51</v>
      </c>
      <c r="V113" s="234" t="s">
        <v>67</v>
      </c>
      <c r="W113" s="37" t="s">
        <v>48</v>
      </c>
      <c r="X113" s="157" t="s">
        <v>38</v>
      </c>
      <c r="Y113" s="166" t="s">
        <v>51</v>
      </c>
      <c r="Z113" s="121" t="s">
        <v>38</v>
      </c>
      <c r="AA113" s="183" t="s">
        <v>38</v>
      </c>
      <c r="AB113" s="160" t="s">
        <v>38</v>
      </c>
      <c r="AC113" s="121" t="s">
        <v>38</v>
      </c>
      <c r="AD113" s="180" t="s">
        <v>65</v>
      </c>
      <c r="AE113" s="235" t="s">
        <v>36</v>
      </c>
      <c r="AF113" s="19" t="s">
        <v>45</v>
      </c>
      <c r="AG113" s="162" t="s">
        <v>54</v>
      </c>
      <c r="AH113" s="188" t="s">
        <v>54</v>
      </c>
      <c r="AI113" s="124" t="s">
        <v>45</v>
      </c>
      <c r="AJ113" s="183" t="s">
        <v>36</v>
      </c>
      <c r="AK113" s="262" t="s">
        <v>36</v>
      </c>
      <c r="AL113" s="37" t="s">
        <v>41</v>
      </c>
      <c r="AM113" s="157" t="s">
        <v>39</v>
      </c>
      <c r="AN113" s="160" t="s">
        <v>39</v>
      </c>
      <c r="AO113" s="121" t="s">
        <v>39</v>
      </c>
      <c r="AP113" s="180" t="s">
        <v>65</v>
      </c>
      <c r="AQ113" s="119" t="s">
        <v>65</v>
      </c>
      <c r="AR113" s="119" t="s">
        <v>65</v>
      </c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48">
        <f>SUM(D55, -D56)</f>
        <v>3.1000000000000012E-3</v>
      </c>
      <c r="E114" s="16">
        <f>SUM(E55, -E57)</f>
        <v>3.400000000000002E-3</v>
      </c>
      <c r="F114" s="152">
        <f>SUM(F55, -F57)</f>
        <v>1.0700000000000001E-2</v>
      </c>
      <c r="G114" s="148">
        <f>SUM(G55, -G56)</f>
        <v>2.3600000000000003E-2</v>
      </c>
      <c r="H114" s="122">
        <f>SUM(H57, -H58)</f>
        <v>1.8700000000000001E-2</v>
      </c>
      <c r="I114" s="182">
        <f>SUM(I54, -I55)</f>
        <v>1.0699999999999998E-2</v>
      </c>
      <c r="J114" s="148">
        <f>SUM(J54, -J55)</f>
        <v>1.32E-2</v>
      </c>
      <c r="K114" s="122">
        <f>SUM(K51, -K52)</f>
        <v>1.4700000000000005E-2</v>
      </c>
      <c r="L114" s="182">
        <f>SUM(L54, -L55)</f>
        <v>2.3800000000000002E-2</v>
      </c>
      <c r="M114" s="148">
        <f>SUM(M55, -M57)</f>
        <v>2.4E-2</v>
      </c>
      <c r="N114" s="122">
        <f>SUM(N55, -N56)</f>
        <v>1.1799999999999998E-2</v>
      </c>
      <c r="O114" s="182">
        <f>SUM(O57, -O58)</f>
        <v>1.1599999999999999E-2</v>
      </c>
      <c r="P114" s="155">
        <f>SUM(P54, -P55)</f>
        <v>1.7999999999999995E-3</v>
      </c>
      <c r="Q114" s="122">
        <f>SUM(Q56, -Q58)</f>
        <v>2.2000000000000006E-3</v>
      </c>
      <c r="R114" s="182">
        <f>SUM(R54, -R55)</f>
        <v>1.0200000000000001E-2</v>
      </c>
      <c r="S114" s="227">
        <f>SUM(S56, -S58)</f>
        <v>7.8000000000000014E-3</v>
      </c>
      <c r="T114" s="16">
        <f>SUM(T56, -T58)</f>
        <v>5.2000000000000032E-3</v>
      </c>
      <c r="U114" s="153">
        <f>SUM(U56, -U57)</f>
        <v>2.2100000000000002E-2</v>
      </c>
      <c r="V114" s="237">
        <f>SUM(V53, -V54)</f>
        <v>1.7500000000000002E-2</v>
      </c>
      <c r="W114" s="16">
        <f>SUM(W53, -W55)</f>
        <v>2.5999999999999999E-2</v>
      </c>
      <c r="X114" s="153">
        <f>SUM(X57, -X58)</f>
        <v>2.969999999999999E-2</v>
      </c>
      <c r="Y114" s="148">
        <f>SUM(Y56, -Y58)</f>
        <v>2.3199999999999998E-2</v>
      </c>
      <c r="Z114" s="122">
        <f>SUM(Z57, -Z58)</f>
        <v>1.4200000000000004E-2</v>
      </c>
      <c r="AA114" s="182">
        <f>SUM(AA57, -AA58)</f>
        <v>2.8900000000000009E-2</v>
      </c>
      <c r="AB114" s="148">
        <f>SUM(AB57, -AB58)</f>
        <v>2.6700000000000002E-2</v>
      </c>
      <c r="AC114" s="122">
        <f>SUM(AC57, -AC58)</f>
        <v>1.8299999999999997E-2</v>
      </c>
      <c r="AD114" s="182">
        <f>SUM(AD51, -AD52)</f>
        <v>1.7899999999999999E-2</v>
      </c>
      <c r="AE114" s="229">
        <f>SUM(AE56, -AE57)</f>
        <v>2.2199999999999998E-2</v>
      </c>
      <c r="AF114" s="222">
        <f>SUM(AF57, -AF58)</f>
        <v>3.9499999999999993E-2</v>
      </c>
      <c r="AG114" s="153">
        <f>SUM(AG53, -AG54)</f>
        <v>3.6799999999999999E-2</v>
      </c>
      <c r="AH114" s="148">
        <f>SUM(AH53, -AH54)</f>
        <v>3.6699999999999997E-2</v>
      </c>
      <c r="AI114" s="211">
        <f>SUM(AI57, -AI58)</f>
        <v>4.5600000000000016E-2</v>
      </c>
      <c r="AJ114" s="179">
        <f>SUM(AJ55, -AJ57)</f>
        <v>3.5800000000000005E-2</v>
      </c>
      <c r="AK114" s="229">
        <f>SUM(AK56, -AK57)</f>
        <v>3.9899999999999998E-2</v>
      </c>
      <c r="AL114" s="16">
        <f>SUM(AL54, -AL56)</f>
        <v>3.2500000000000001E-2</v>
      </c>
      <c r="AM114" s="152">
        <f>SUM(AM55, -AM56)</f>
        <v>1.9900000000000001E-2</v>
      </c>
      <c r="AN114" s="146">
        <f>SUM(AN55, -AN57)</f>
        <v>3.0399999999999996E-2</v>
      </c>
      <c r="AO114" s="118">
        <f>SUM(AO55, -AO57)</f>
        <v>3.3100000000000004E-2</v>
      </c>
      <c r="AP114" s="182">
        <f>SUM(AP51, -AP52)</f>
        <v>5.5499999999999994E-2</v>
      </c>
      <c r="AQ114" s="122">
        <f>SUM(AQ51, -AQ52)</f>
        <v>4.1300000000000003E-2</v>
      </c>
      <c r="AR114" s="122">
        <f>SUM(AR51, -AR52)</f>
        <v>4.7899999999999984E-2</v>
      </c>
      <c r="AS114" s="7">
        <f>SUM(AS100, -AS106)</f>
        <v>0</v>
      </c>
      <c r="AT114" s="7">
        <f>SUM(AT100, -AT106)</f>
        <v>0</v>
      </c>
      <c r="AU114" s="7">
        <f>SUM(AU99, -AU105)</f>
        <v>0</v>
      </c>
      <c r="AV114" s="7">
        <f>SUM(AV100, -AV106)</f>
        <v>0</v>
      </c>
      <c r="AW114" s="7">
        <f>SUM(AW99, -AW104)</f>
        <v>0</v>
      </c>
      <c r="AX114" s="7">
        <f>SUM(AX100, -AX106)</f>
        <v>0</v>
      </c>
      <c r="AY114" s="7">
        <f>SUM(AY100, -AY106)</f>
        <v>0</v>
      </c>
      <c r="AZ114" s="7">
        <f>SUM(AZ100, -AZ106)</f>
        <v>0</v>
      </c>
      <c r="BA114" s="7">
        <f>SUM(BA99, -BA105)</f>
        <v>0</v>
      </c>
      <c r="BB114" s="7">
        <f>SUM(BB100, -BB106)</f>
        <v>0</v>
      </c>
      <c r="BC114" s="7">
        <f>SUM(BC99, -BC104)</f>
        <v>0</v>
      </c>
      <c r="BD114" s="7">
        <f>SUM(BD100, -BD106)</f>
        <v>0</v>
      </c>
      <c r="BE114" s="7">
        <f>SUM(BE100, -BE106)</f>
        <v>0</v>
      </c>
      <c r="BF114" s="7">
        <f>SUM(BF100, -BF106)</f>
        <v>0</v>
      </c>
      <c r="BG114" s="7">
        <f>SUM(BG99, -BG105)</f>
        <v>0</v>
      </c>
      <c r="BH114" s="7">
        <f>SUM(BH100, -BH106)</f>
        <v>0</v>
      </c>
      <c r="BI114" s="7">
        <f>SUM(BI99, -BI104)</f>
        <v>0</v>
      </c>
      <c r="BJ114" s="7">
        <f>SUM(BJ100, -BJ106)</f>
        <v>0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5" t="s">
        <v>64</v>
      </c>
      <c r="E115" s="19" t="s">
        <v>47</v>
      </c>
      <c r="F115" s="161" t="s">
        <v>59</v>
      </c>
      <c r="G115" s="158" t="s">
        <v>45</v>
      </c>
      <c r="H115" s="124" t="s">
        <v>47</v>
      </c>
      <c r="I115" s="185" t="s">
        <v>84</v>
      </c>
      <c r="J115" s="156" t="s">
        <v>45</v>
      </c>
      <c r="K115" s="125" t="s">
        <v>40</v>
      </c>
      <c r="L115" s="185" t="s">
        <v>63</v>
      </c>
      <c r="M115" s="156" t="s">
        <v>45</v>
      </c>
      <c r="N115" s="121" t="s">
        <v>38</v>
      </c>
      <c r="O115" s="186" t="s">
        <v>45</v>
      </c>
      <c r="P115" s="158" t="s">
        <v>45</v>
      </c>
      <c r="Q115" s="123" t="s">
        <v>45</v>
      </c>
      <c r="R115" s="183" t="s">
        <v>36</v>
      </c>
      <c r="S115" s="238" t="s">
        <v>51</v>
      </c>
      <c r="T115" s="24" t="s">
        <v>37</v>
      </c>
      <c r="U115" s="164" t="s">
        <v>45</v>
      </c>
      <c r="V115" s="235" t="s">
        <v>45</v>
      </c>
      <c r="W115" s="46" t="s">
        <v>46</v>
      </c>
      <c r="X115" s="167" t="s">
        <v>67</v>
      </c>
      <c r="Y115" s="160" t="s">
        <v>38</v>
      </c>
      <c r="Z115" s="124" t="s">
        <v>44</v>
      </c>
      <c r="AA115" s="202" t="s">
        <v>52</v>
      </c>
      <c r="AB115" s="144" t="s">
        <v>65</v>
      </c>
      <c r="AC115" s="119" t="s">
        <v>65</v>
      </c>
      <c r="AD115" s="202" t="s">
        <v>52</v>
      </c>
      <c r="AE115" s="262" t="s">
        <v>38</v>
      </c>
      <c r="AF115" s="43" t="s">
        <v>65</v>
      </c>
      <c r="AG115" s="145" t="s">
        <v>39</v>
      </c>
      <c r="AH115" s="160" t="s">
        <v>36</v>
      </c>
      <c r="AI115" s="121" t="s">
        <v>36</v>
      </c>
      <c r="AJ115" s="177" t="s">
        <v>46</v>
      </c>
      <c r="AK115" s="231" t="s">
        <v>41</v>
      </c>
      <c r="AL115" s="12" t="s">
        <v>36</v>
      </c>
      <c r="AM115" s="149" t="s">
        <v>65</v>
      </c>
      <c r="AN115" s="160" t="s">
        <v>36</v>
      </c>
      <c r="AO115" s="121" t="s">
        <v>36</v>
      </c>
      <c r="AP115" s="183" t="s">
        <v>36</v>
      </c>
      <c r="AQ115" s="121" t="s">
        <v>36</v>
      </c>
      <c r="AR115" s="121" t="s">
        <v>36</v>
      </c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48">
        <f>SUM(D57, -D58)</f>
        <v>2.5000000000000005E-3</v>
      </c>
      <c r="E116" s="16">
        <f>SUM(E56, -E57)</f>
        <v>2.5000000000000005E-3</v>
      </c>
      <c r="F116" s="147">
        <f>SUM(F55, -F56)</f>
        <v>6.4000000000000029E-3</v>
      </c>
      <c r="G116" s="146">
        <f>SUM(G54, -G55)</f>
        <v>2.3399999999999997E-2</v>
      </c>
      <c r="H116" s="122">
        <f>SUM(H55, -H56)</f>
        <v>1.2299999999999998E-2</v>
      </c>
      <c r="I116" s="179">
        <f>SUM(I55, -I57)</f>
        <v>6.4000000000000029E-3</v>
      </c>
      <c r="J116" s="146">
        <f>SUM(J56, -J57)</f>
        <v>1.2200000000000003E-2</v>
      </c>
      <c r="K116" s="122">
        <f>SUM(K53, -K54)</f>
        <v>4.4999999999999997E-3</v>
      </c>
      <c r="L116" s="179">
        <f>SUM(L52, -L53)</f>
        <v>2.1600000000000001E-2</v>
      </c>
      <c r="M116" s="146">
        <f>SUM(M57, -M58)</f>
        <v>1.6399999999999998E-2</v>
      </c>
      <c r="N116" s="122">
        <f>SUM(N56, -N58)</f>
        <v>4.9000000000000016E-3</v>
      </c>
      <c r="O116" s="179">
        <f>SUM(O56, -O57)</f>
        <v>8.199999999999999E-3</v>
      </c>
      <c r="P116" s="146">
        <f>SUM(P56, -P58)</f>
        <v>1.7000000000000001E-3</v>
      </c>
      <c r="Q116" s="118">
        <f>SUM(Q56, -Q57)</f>
        <v>1.5999999999999973E-3</v>
      </c>
      <c r="R116" s="179">
        <f>SUM(R55, -R57)</f>
        <v>3.0999999999999986E-3</v>
      </c>
      <c r="S116" s="227">
        <f>SUM(S56, -S57)</f>
        <v>4.0999999999999995E-3</v>
      </c>
      <c r="T116" s="16">
        <f>SUM(T56, -T57)</f>
        <v>5.0000000000000044E-3</v>
      </c>
      <c r="U116" s="239">
        <f>SUM(U55, -U56)</f>
        <v>1.5000000000000003E-2</v>
      </c>
      <c r="V116" s="237">
        <f>SUM(V55, -V56)</f>
        <v>1.5800000000000002E-2</v>
      </c>
      <c r="W116" s="96">
        <f>SUM(W54, -W55)</f>
        <v>1.78E-2</v>
      </c>
      <c r="X116" s="239">
        <f>SUM(X53, -X54)</f>
        <v>2.58E-2</v>
      </c>
      <c r="Y116" s="148">
        <f>SUM(Y57, -Y58)</f>
        <v>1.4100000000000001E-2</v>
      </c>
      <c r="Z116" s="122">
        <f>SUM(Z54, -Z56)</f>
        <v>1.26E-2</v>
      </c>
      <c r="AA116" s="178">
        <f>SUM(AA54, -AA55)</f>
        <v>1.8999999999999996E-2</v>
      </c>
      <c r="AB116" s="148">
        <f>SUM(AB51, -AB52)</f>
        <v>2.3000000000000007E-2</v>
      </c>
      <c r="AC116" s="122">
        <f>SUM(AC51, -AC52)</f>
        <v>1.8299999999999997E-2</v>
      </c>
      <c r="AD116" s="178">
        <f>SUM(AD54, -AD55)</f>
        <v>1.72E-2</v>
      </c>
      <c r="AE116" s="228">
        <f>SUM(AE57, -AE58)</f>
        <v>1.2800000000000006E-2</v>
      </c>
      <c r="AF116" s="16">
        <f>SUM(AF51, -AF52)</f>
        <v>3.4100000000000005E-2</v>
      </c>
      <c r="AG116" s="152">
        <f>SUM(AG55, -AG56)</f>
        <v>2.6800000000000004E-2</v>
      </c>
      <c r="AH116" s="146">
        <f>SUM(AH56, -AH57)</f>
        <v>3.0600000000000002E-2</v>
      </c>
      <c r="AI116" s="118">
        <f>SUM(AI56, -AI57)</f>
        <v>3.5199999999999995E-2</v>
      </c>
      <c r="AJ116" s="178">
        <f>SUM(AJ56, -AJ57)</f>
        <v>2.7500000000000004E-2</v>
      </c>
      <c r="AK116" s="227">
        <f>SUM(AK54, -AK56)</f>
        <v>2.47E-2</v>
      </c>
      <c r="AL116" s="95">
        <f>SUM(AL56, -AL57)</f>
        <v>2.6099999999999998E-2</v>
      </c>
      <c r="AM116" s="153">
        <f>SUM(AM51, -AM52)</f>
        <v>1.9700000000000023E-2</v>
      </c>
      <c r="AN116" s="146">
        <f>SUM(AN55, -AN56)</f>
        <v>2.9200000000000004E-2</v>
      </c>
      <c r="AO116" s="118">
        <f>SUM(AO55, -AO56)</f>
        <v>2.1900000000000003E-2</v>
      </c>
      <c r="AP116" s="179">
        <f>SUM(AP55, -AP56)</f>
        <v>5.1300000000000005E-2</v>
      </c>
      <c r="AQ116" s="118">
        <f>SUM(AQ55, -AQ56)</f>
        <v>3.3599999999999998E-2</v>
      </c>
      <c r="AR116" s="118">
        <f>SUM(AR55, -AR56)</f>
        <v>4.8099999999999997E-2</v>
      </c>
      <c r="AS116" s="7">
        <f t="shared" ref="AS116:AV116" si="157">SUM(AS105, -AS112)</f>
        <v>0</v>
      </c>
      <c r="AT116" s="7">
        <f t="shared" si="157"/>
        <v>0</v>
      </c>
      <c r="AU116" s="7">
        <f t="shared" si="157"/>
        <v>0</v>
      </c>
      <c r="AV116" s="7">
        <f t="shared" si="157"/>
        <v>0</v>
      </c>
      <c r="AW116" s="7">
        <f>SUM(AW105, -AW112,)</f>
        <v>0</v>
      </c>
      <c r="AX116" s="7">
        <f>SUM(AX105, -AX112,)</f>
        <v>0</v>
      </c>
      <c r="AY116" s="7">
        <f t="shared" ref="AY116:BB116" si="158">SUM(AY105, -AY112)</f>
        <v>0</v>
      </c>
      <c r="AZ116" s="7">
        <f t="shared" si="158"/>
        <v>0</v>
      </c>
      <c r="BA116" s="7">
        <f t="shared" si="158"/>
        <v>0</v>
      </c>
      <c r="BB116" s="7">
        <f t="shared" si="158"/>
        <v>0</v>
      </c>
      <c r="BC116" s="7">
        <f>SUM(BC105, -BC112,)</f>
        <v>0</v>
      </c>
      <c r="BD116" s="7">
        <f>SUM(BD105, -BD112,)</f>
        <v>0</v>
      </c>
      <c r="BE116" s="7">
        <f t="shared" ref="BE116:BH116" si="159">SUM(BE105, -BE112)</f>
        <v>0</v>
      </c>
      <c r="BF116" s="7">
        <f t="shared" si="159"/>
        <v>0</v>
      </c>
      <c r="BG116" s="7">
        <f t="shared" si="159"/>
        <v>0</v>
      </c>
      <c r="BH116" s="7">
        <f t="shared" si="159"/>
        <v>0</v>
      </c>
      <c r="BI116" s="7">
        <f>SUM(BI105, -BI112,)</f>
        <v>0</v>
      </c>
      <c r="BJ116" s="7">
        <f>SUM(BJ105, -BJ112,)</f>
        <v>0</v>
      </c>
      <c r="BK116" s="7">
        <f t="shared" ref="BK116:BQ116" si="160">SUM(BK105, -BK112)</f>
        <v>0</v>
      </c>
      <c r="BL116" s="7">
        <f t="shared" si="160"/>
        <v>0</v>
      </c>
      <c r="BM116" s="7">
        <f t="shared" si="160"/>
        <v>0</v>
      </c>
      <c r="BN116" s="7">
        <f t="shared" si="160"/>
        <v>0</v>
      </c>
      <c r="BO116" s="7">
        <f t="shared" si="160"/>
        <v>0</v>
      </c>
      <c r="BP116" s="7">
        <f t="shared" si="160"/>
        <v>0</v>
      </c>
      <c r="BQ116" s="7">
        <f t="shared" si="160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61">SUM(BU105, -BU112)</f>
        <v>0</v>
      </c>
      <c r="BV116" s="7">
        <f t="shared" si="161"/>
        <v>0</v>
      </c>
      <c r="BW116" s="7">
        <f t="shared" si="161"/>
        <v>0</v>
      </c>
      <c r="BX116" s="7">
        <f t="shared" si="161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62">SUM(CA105, -CA112)</f>
        <v>0</v>
      </c>
      <c r="CB116" s="7">
        <f t="shared" si="162"/>
        <v>0</v>
      </c>
      <c r="CC116" s="7">
        <f t="shared" si="162"/>
        <v>0</v>
      </c>
      <c r="CD116" s="7">
        <f t="shared" si="162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63">SUM(CG105, -CG112)</f>
        <v>0</v>
      </c>
      <c r="CH116" s="7">
        <f t="shared" si="163"/>
        <v>0</v>
      </c>
      <c r="CI116" s="7">
        <f t="shared" si="163"/>
        <v>0</v>
      </c>
      <c r="CJ116" s="7">
        <f t="shared" si="163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64">SUM(CM105, -CM112)</f>
        <v>0</v>
      </c>
      <c r="CN116" s="7">
        <f t="shared" si="164"/>
        <v>0</v>
      </c>
      <c r="CO116" s="7">
        <f t="shared" si="164"/>
        <v>0</v>
      </c>
      <c r="CP116" s="7">
        <f t="shared" si="164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65">SUM(CS105, -CS112)</f>
        <v>0</v>
      </c>
      <c r="CT116" s="7">
        <f t="shared" si="165"/>
        <v>0</v>
      </c>
      <c r="CU116" s="7">
        <f t="shared" si="165"/>
        <v>0</v>
      </c>
      <c r="CV116" s="7">
        <f t="shared" si="165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66">SUM(CY105, -CY112)</f>
        <v>0</v>
      </c>
      <c r="CZ116" s="7">
        <f t="shared" si="166"/>
        <v>0</v>
      </c>
      <c r="DA116" s="7">
        <f t="shared" si="166"/>
        <v>0</v>
      </c>
      <c r="DB116" s="7">
        <f t="shared" si="166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67">SUM(DE105, -DE112)</f>
        <v>0</v>
      </c>
      <c r="DF116" s="7">
        <f t="shared" si="167"/>
        <v>0</v>
      </c>
      <c r="DG116" s="7">
        <f t="shared" si="167"/>
        <v>0</v>
      </c>
      <c r="DH116" s="7">
        <f t="shared" si="167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68">SUM(DK105, -DK112)</f>
        <v>0</v>
      </c>
      <c r="DL116" s="7">
        <f t="shared" si="168"/>
        <v>0</v>
      </c>
      <c r="DM116" s="7">
        <f t="shared" si="168"/>
        <v>0</v>
      </c>
      <c r="DN116" s="7">
        <f t="shared" si="168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69">SUM(DQ105, -DQ112)</f>
        <v>0</v>
      </c>
      <c r="DR116" s="7">
        <f t="shared" si="169"/>
        <v>0</v>
      </c>
      <c r="DS116" s="7">
        <f t="shared" si="169"/>
        <v>0</v>
      </c>
      <c r="DT116" s="7">
        <f t="shared" si="169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70">SUM(DW105, -DW112)</f>
        <v>0</v>
      </c>
      <c r="DX116" s="7">
        <f t="shared" si="170"/>
        <v>0</v>
      </c>
      <c r="DY116" s="7">
        <f t="shared" si="170"/>
        <v>0</v>
      </c>
      <c r="DZ116" s="7">
        <f t="shared" si="170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71">SUM(EC105, -EC112)</f>
        <v>0</v>
      </c>
      <c r="ED116" s="7">
        <f t="shared" si="171"/>
        <v>0</v>
      </c>
      <c r="EE116" s="7">
        <f t="shared" si="171"/>
        <v>0</v>
      </c>
      <c r="EF116" s="7">
        <f t="shared" si="171"/>
        <v>0</v>
      </c>
      <c r="EG116" s="7">
        <f t="shared" si="171"/>
        <v>0</v>
      </c>
      <c r="EH116" s="7">
        <f t="shared" si="171"/>
        <v>0</v>
      </c>
      <c r="EI116" s="7">
        <f t="shared" si="171"/>
        <v>0</v>
      </c>
    </row>
    <row r="117" spans="1:139" ht="15.75" thickBot="1" x14ac:dyDescent="0.3">
      <c r="A117" s="61"/>
      <c r="B117" s="61"/>
      <c r="C117" s="104"/>
      <c r="D117" s="158" t="s">
        <v>38</v>
      </c>
      <c r="E117" s="43" t="s">
        <v>42</v>
      </c>
      <c r="F117" s="159" t="s">
        <v>84</v>
      </c>
      <c r="G117" s="144" t="s">
        <v>42</v>
      </c>
      <c r="H117" s="123" t="s">
        <v>45</v>
      </c>
      <c r="I117" s="185" t="s">
        <v>47</v>
      </c>
      <c r="J117" s="154" t="s">
        <v>70</v>
      </c>
      <c r="K117" s="191" t="s">
        <v>51</v>
      </c>
      <c r="L117" s="183" t="s">
        <v>37</v>
      </c>
      <c r="M117" s="160" t="s">
        <v>36</v>
      </c>
      <c r="N117" s="124" t="s">
        <v>45</v>
      </c>
      <c r="O117" s="202" t="s">
        <v>44</v>
      </c>
      <c r="P117" s="160" t="s">
        <v>36</v>
      </c>
      <c r="Q117" s="191" t="s">
        <v>51</v>
      </c>
      <c r="R117" s="183" t="s">
        <v>38</v>
      </c>
      <c r="S117" s="240" t="s">
        <v>37</v>
      </c>
      <c r="T117" s="19" t="s">
        <v>44</v>
      </c>
      <c r="U117" s="145" t="s">
        <v>46</v>
      </c>
      <c r="V117" s="240" t="s">
        <v>37</v>
      </c>
      <c r="W117" s="37" t="s">
        <v>67</v>
      </c>
      <c r="X117" s="145" t="s">
        <v>46</v>
      </c>
      <c r="Y117" s="166" t="s">
        <v>37</v>
      </c>
      <c r="Z117" s="116" t="s">
        <v>52</v>
      </c>
      <c r="AA117" s="186" t="s">
        <v>36</v>
      </c>
      <c r="AB117" s="156" t="s">
        <v>36</v>
      </c>
      <c r="AC117" s="124" t="s">
        <v>36</v>
      </c>
      <c r="AD117" s="186" t="s">
        <v>36</v>
      </c>
      <c r="AE117" s="234" t="s">
        <v>46</v>
      </c>
      <c r="AF117" s="24" t="s">
        <v>52</v>
      </c>
      <c r="AG117" s="149" t="s">
        <v>65</v>
      </c>
      <c r="AH117" s="154" t="s">
        <v>39</v>
      </c>
      <c r="AI117" s="263" t="s">
        <v>54</v>
      </c>
      <c r="AJ117" s="266" t="s">
        <v>54</v>
      </c>
      <c r="AK117" s="234" t="s">
        <v>39</v>
      </c>
      <c r="AL117" s="37" t="s">
        <v>67</v>
      </c>
      <c r="AM117" s="159" t="s">
        <v>53</v>
      </c>
      <c r="AN117" s="144" t="s">
        <v>65</v>
      </c>
      <c r="AO117" s="119" t="s">
        <v>65</v>
      </c>
      <c r="AP117" s="189" t="s">
        <v>41</v>
      </c>
      <c r="AQ117" s="170" t="s">
        <v>41</v>
      </c>
      <c r="AR117" s="170" t="s">
        <v>41</v>
      </c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48">
        <f>SUM(D54, -D55)</f>
        <v>1.5999999999999999E-3</v>
      </c>
      <c r="E118" s="16">
        <f>SUM(E52, -E53)</f>
        <v>1.1999999999999997E-3</v>
      </c>
      <c r="F118" s="152">
        <f>SUM(F54, -F55)</f>
        <v>5.1999999999999998E-3</v>
      </c>
      <c r="G118" s="148">
        <f>SUM(G52, -G53)</f>
        <v>1.5800000000000002E-2</v>
      </c>
      <c r="H118" s="118">
        <f>SUM(H54, -H55)</f>
        <v>1.1000000000000003E-2</v>
      </c>
      <c r="I118" s="182">
        <f>SUM(I55, -I56)</f>
        <v>3.3000000000000043E-3</v>
      </c>
      <c r="J118" s="148">
        <f>SUM(J51, -J52)</f>
        <v>1.0200000000000001E-2</v>
      </c>
      <c r="K118" s="122">
        <f>SUM(K57, -K58)</f>
        <v>1.7000000000000001E-3</v>
      </c>
      <c r="L118" s="182">
        <f>SUM(L55, -L56)</f>
        <v>1.0000000000000002E-2</v>
      </c>
      <c r="M118" s="146">
        <f>SUM(M56, -M57)</f>
        <v>1.4499999999999999E-2</v>
      </c>
      <c r="N118" s="118">
        <f>SUM(N57, -N58)</f>
        <v>4.0999999999999995E-3</v>
      </c>
      <c r="O118" s="182">
        <f>SUM(O55, -O56)</f>
        <v>3.7999999999999978E-3</v>
      </c>
      <c r="P118" s="146">
        <f>SUM(P57, -P58)</f>
        <v>1.3000000000000025E-3</v>
      </c>
      <c r="Q118" s="122">
        <f>SUM(Q55, -Q56)</f>
        <v>1.3999999999999985E-3</v>
      </c>
      <c r="R118" s="182">
        <f>SUM(R55, -R56)</f>
        <v>2.8999999999999998E-3</v>
      </c>
      <c r="S118" s="227">
        <f>SUM(S57, -S58)</f>
        <v>3.7000000000000019E-3</v>
      </c>
      <c r="T118" s="16">
        <f>SUM(T55, -T56)</f>
        <v>9.9999999999999395E-4</v>
      </c>
      <c r="U118" s="147">
        <f>SUM(U54, -U55)</f>
        <v>1.1199999999999998E-2</v>
      </c>
      <c r="V118" s="227">
        <f>SUM(V57, -V58)</f>
        <v>1.2899999999999995E-2</v>
      </c>
      <c r="W118" s="222">
        <f>SUM(W53, -W54)</f>
        <v>8.2000000000000007E-3</v>
      </c>
      <c r="X118" s="147">
        <f>SUM(X54, -X55)</f>
        <v>1.6799999999999999E-2</v>
      </c>
      <c r="Y118" s="148">
        <f>SUM(Y56, -Y57)</f>
        <v>9.099999999999997E-3</v>
      </c>
      <c r="Z118" s="117">
        <f>SUM(Z55, -Z56)</f>
        <v>1.14E-2</v>
      </c>
      <c r="AA118" s="179">
        <f>SUM(AA56, -AA57)</f>
        <v>1.3899999999999996E-2</v>
      </c>
      <c r="AB118" s="146">
        <f>SUM(AB56, -AB57)</f>
        <v>1.7100000000000004E-2</v>
      </c>
      <c r="AC118" s="118">
        <f>SUM(AC56, -AC57)</f>
        <v>1.1999999999999997E-2</v>
      </c>
      <c r="AD118" s="179">
        <f>SUM(AD56, -AD57)</f>
        <v>1.6399999999999998E-2</v>
      </c>
      <c r="AE118" s="233">
        <f>SUM(AE55, -AE56)</f>
        <v>9.1999999999999929E-3</v>
      </c>
      <c r="AF118" s="96">
        <f>SUM(AF54, -AF55)</f>
        <v>2.2000000000000002E-2</v>
      </c>
      <c r="AG118" s="153">
        <f>SUM(AG51, -AG52)</f>
        <v>2.4599999999999997E-2</v>
      </c>
      <c r="AH118" s="146">
        <f>SUM(AH55, -AH56)</f>
        <v>2.9100000000000001E-2</v>
      </c>
      <c r="AI118" s="122">
        <f>SUM(AI53, -AI54)</f>
        <v>2.0299999999999999E-2</v>
      </c>
      <c r="AJ118" s="182">
        <f>SUM(AJ53, -AJ54)</f>
        <v>2.0599999999999997E-2</v>
      </c>
      <c r="AK118" s="237">
        <f>SUM(AK55, -AK56)</f>
        <v>1.4199999999999997E-2</v>
      </c>
      <c r="AL118" s="222">
        <f>SUM(AL54, -AL55)</f>
        <v>1.7100000000000001E-2</v>
      </c>
      <c r="AM118" s="152">
        <f>SUM(AM52, -AM53)</f>
        <v>1.7899999999999985E-2</v>
      </c>
      <c r="AN118" s="148">
        <f>SUM(AN51, -AN52)</f>
        <v>2.6500000000000024E-2</v>
      </c>
      <c r="AO118" s="122">
        <f>SUM(AO51, -AO52)</f>
        <v>1.4300000000000007E-2</v>
      </c>
      <c r="AP118" s="182">
        <f>SUM(AP54, -AP55)</f>
        <v>2.9600000000000001E-2</v>
      </c>
      <c r="AQ118" s="122">
        <f>SUM(AQ54, -AQ55)</f>
        <v>2.4899999999999999E-2</v>
      </c>
      <c r="AR118" s="122">
        <f>SUM(AR54, -AR55)</f>
        <v>7.4999999999999997E-3</v>
      </c>
      <c r="AS118" s="7">
        <f>SUM(AS105, -AS111)</f>
        <v>0</v>
      </c>
      <c r="AT118" s="7">
        <f>SUM(AT105, -AT111,)</f>
        <v>0</v>
      </c>
      <c r="AU118" s="7">
        <f>SUM(AU106, -AU112)</f>
        <v>0</v>
      </c>
      <c r="AV118" s="7">
        <f>SUM(AV105, -AV111)</f>
        <v>0</v>
      </c>
      <c r="AW118" s="7">
        <f>SUM(AW105, -AW111)</f>
        <v>0</v>
      </c>
      <c r="AX118" s="7">
        <f>SUM(AX105, -AX111)</f>
        <v>0</v>
      </c>
      <c r="AY118" s="7">
        <f>SUM(AY105, -AY111)</f>
        <v>0</v>
      </c>
      <c r="AZ118" s="7">
        <f>SUM(AZ105, -AZ111,)</f>
        <v>0</v>
      </c>
      <c r="BA118" s="7">
        <f>SUM(BA106, -BA112)</f>
        <v>0</v>
      </c>
      <c r="BB118" s="7">
        <f>SUM(BB105, -BB111)</f>
        <v>0</v>
      </c>
      <c r="BC118" s="7">
        <f>SUM(BC105, -BC111)</f>
        <v>0</v>
      </c>
      <c r="BD118" s="7">
        <f>SUM(BD105, -BD111)</f>
        <v>0</v>
      </c>
      <c r="BE118" s="7">
        <f>SUM(BE105, -BE111)</f>
        <v>0</v>
      </c>
      <c r="BF118" s="7">
        <f>SUM(BF105, -BF111,)</f>
        <v>0</v>
      </c>
      <c r="BG118" s="7">
        <f>SUM(BG106, -BG112)</f>
        <v>0</v>
      </c>
      <c r="BH118" s="7">
        <f>SUM(BH105, -BH111)</f>
        <v>0</v>
      </c>
      <c r="BI118" s="7">
        <f>SUM(BI105, -BI111)</f>
        <v>0</v>
      </c>
      <c r="BJ118" s="7">
        <f>SUM(BJ105, -BJ111)</f>
        <v>0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66" t="s">
        <v>53</v>
      </c>
      <c r="E119" s="37" t="s">
        <v>48</v>
      </c>
      <c r="F119" s="167" t="s">
        <v>48</v>
      </c>
      <c r="G119" s="165" t="s">
        <v>64</v>
      </c>
      <c r="H119" s="125" t="s">
        <v>64</v>
      </c>
      <c r="I119" s="186" t="s">
        <v>45</v>
      </c>
      <c r="J119" s="203" t="s">
        <v>48</v>
      </c>
      <c r="K119" s="170" t="s">
        <v>48</v>
      </c>
      <c r="L119" s="186" t="s">
        <v>45</v>
      </c>
      <c r="M119" s="166" t="s">
        <v>37</v>
      </c>
      <c r="N119" s="121" t="s">
        <v>36</v>
      </c>
      <c r="O119" s="189" t="s">
        <v>67</v>
      </c>
      <c r="P119" s="158" t="s">
        <v>38</v>
      </c>
      <c r="Q119" s="124" t="s">
        <v>36</v>
      </c>
      <c r="R119" s="187" t="s">
        <v>45</v>
      </c>
      <c r="S119" s="234" t="s">
        <v>46</v>
      </c>
      <c r="T119" s="12" t="s">
        <v>38</v>
      </c>
      <c r="U119" s="167" t="s">
        <v>67</v>
      </c>
      <c r="V119" s="231" t="s">
        <v>48</v>
      </c>
      <c r="W119" s="24" t="s">
        <v>37</v>
      </c>
      <c r="X119" s="236" t="s">
        <v>37</v>
      </c>
      <c r="Y119" s="154" t="s">
        <v>46</v>
      </c>
      <c r="Z119" s="124" t="s">
        <v>46</v>
      </c>
      <c r="AA119" s="180" t="s">
        <v>65</v>
      </c>
      <c r="AB119" s="154" t="s">
        <v>52</v>
      </c>
      <c r="AC119" s="191" t="s">
        <v>52</v>
      </c>
      <c r="AD119" s="183" t="s">
        <v>38</v>
      </c>
      <c r="AE119" s="226" t="s">
        <v>65</v>
      </c>
      <c r="AF119" s="12" t="s">
        <v>36</v>
      </c>
      <c r="AG119" s="157" t="s">
        <v>36</v>
      </c>
      <c r="AH119" s="144" t="s">
        <v>65</v>
      </c>
      <c r="AI119" s="116" t="s">
        <v>39</v>
      </c>
      <c r="AJ119" s="183" t="s">
        <v>39</v>
      </c>
      <c r="AK119" s="231" t="s">
        <v>67</v>
      </c>
      <c r="AL119" s="46" t="s">
        <v>39</v>
      </c>
      <c r="AM119" s="145" t="s">
        <v>46</v>
      </c>
      <c r="AN119" s="156" t="s">
        <v>46</v>
      </c>
      <c r="AO119" s="124" t="s">
        <v>46</v>
      </c>
      <c r="AP119" s="186" t="s">
        <v>46</v>
      </c>
      <c r="AQ119" s="124" t="s">
        <v>46</v>
      </c>
      <c r="AR119" s="124" t="s">
        <v>46</v>
      </c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68">
        <f>SUM(D56, -D57)</f>
        <v>1.3999999999999985E-3</v>
      </c>
      <c r="E120" s="98">
        <f>SUM(E55, -E56)</f>
        <v>9.0000000000000149E-4</v>
      </c>
      <c r="F120" s="151">
        <f>SUM(F56, -F57)</f>
        <v>4.2999999999999983E-3</v>
      </c>
      <c r="G120" s="150">
        <f>SUM(G56, -G57)</f>
        <v>6.8999999999999964E-3</v>
      </c>
      <c r="H120" s="120">
        <f>SUM(H56, -H57)</f>
        <v>9.7000000000000003E-3</v>
      </c>
      <c r="I120" s="190">
        <f>SUM(I56, -I57)</f>
        <v>3.0999999999999986E-3</v>
      </c>
      <c r="J120" s="150">
        <f>SUM(J55, -J56)</f>
        <v>3.7999999999999978E-3</v>
      </c>
      <c r="K120" s="120">
        <f>SUM(K55, -K56)</f>
        <v>1.2999999999999956E-3</v>
      </c>
      <c r="L120" s="190">
        <f>SUM(L57, -L58)</f>
        <v>5.9999999999999915E-3</v>
      </c>
      <c r="M120" s="150">
        <f>SUM(M55, -M56)</f>
        <v>9.5000000000000015E-3</v>
      </c>
      <c r="N120" s="211">
        <f>SUM(N56, -N57)</f>
        <v>8.000000000000021E-4</v>
      </c>
      <c r="O120" s="190">
        <f>SUM(O53, -O54)</f>
        <v>2.0999999999999994E-3</v>
      </c>
      <c r="P120" s="150">
        <f>SUM(P56, -P57)</f>
        <v>3.9999999999999758E-4</v>
      </c>
      <c r="Q120" s="211">
        <f>SUM(Q57, -Q58)</f>
        <v>6.0000000000000331E-4</v>
      </c>
      <c r="R120" s="190">
        <f>SUM(R56, -R57)</f>
        <v>1.9999999999999879E-4</v>
      </c>
      <c r="S120" s="241">
        <f>SUM(S54, -S55)</f>
        <v>2.8999999999999998E-3</v>
      </c>
      <c r="T120" s="98">
        <f>SUM(T57, -T58)</f>
        <v>1.9999999999999879E-4</v>
      </c>
      <c r="U120" s="239">
        <f>SUM(U53, -U54)</f>
        <v>1.11E-2</v>
      </c>
      <c r="V120" s="228">
        <f>SUM(V54, -V55)</f>
        <v>8.6999999999999994E-3</v>
      </c>
      <c r="W120" s="98">
        <f>SUM(W57, -W58)</f>
        <v>8.9999999999999802E-4</v>
      </c>
      <c r="X120" s="151">
        <f>SUM(X56, -X57)</f>
        <v>6.3E-3</v>
      </c>
      <c r="Y120" s="249">
        <f>SUM(Y54, -Y55)</f>
        <v>1.3000000000000025E-3</v>
      </c>
      <c r="Z120" s="250">
        <f>SUM(Z54, -Z55)</f>
        <v>1.1999999999999997E-3</v>
      </c>
      <c r="AA120" s="181">
        <f>SUM(AA51, -AA52)</f>
        <v>5.8999999999999886E-3</v>
      </c>
      <c r="AB120" s="249">
        <f>SUM(AB54, -AB55)</f>
        <v>1.4500000000000001E-2</v>
      </c>
      <c r="AC120" s="250">
        <f>SUM(AC54, -AC55)</f>
        <v>5.3E-3</v>
      </c>
      <c r="AD120" s="181">
        <f>SUM(AD57, -AD58)</f>
        <v>7.6000000000000095E-3</v>
      </c>
      <c r="AE120" s="228">
        <f>SUM(AE51, -AE52)</f>
        <v>3.8000000000000117E-3</v>
      </c>
      <c r="AF120" s="222">
        <f>SUM(AF56, -AF57)</f>
        <v>1.0599999999999998E-2</v>
      </c>
      <c r="AG120" s="239">
        <f>SUM(AG56, -AG57)</f>
        <v>2.2599999999999995E-2</v>
      </c>
      <c r="AH120" s="150">
        <f>SUM(AH51, -AH52)</f>
        <v>2.5400000000000006E-2</v>
      </c>
      <c r="AI120" s="211">
        <f>SUM(AI55, -AI56)</f>
        <v>1.3700000000000004E-2</v>
      </c>
      <c r="AJ120" s="190">
        <f>SUM(AJ55, -AJ56)</f>
        <v>8.3000000000000018E-3</v>
      </c>
      <c r="AK120" s="237">
        <f>SUM(AK54, -AK55)</f>
        <v>1.0500000000000002E-2</v>
      </c>
      <c r="AL120" s="222">
        <f>SUM(AL55, -AL56)</f>
        <v>1.54E-2</v>
      </c>
      <c r="AM120" s="274">
        <f>SUM(AM56, -AM57)</f>
        <v>1.6199999999999992E-2</v>
      </c>
      <c r="AN120" s="249">
        <f>SUM(AN56, -AN57)</f>
        <v>1.1999999999999927E-3</v>
      </c>
      <c r="AO120" s="250">
        <f>SUM(AO56, -AO57)</f>
        <v>1.1200000000000002E-2</v>
      </c>
      <c r="AP120" s="277">
        <f>SUM(AP56, -AP57)</f>
        <v>5.3999999999999881E-3</v>
      </c>
      <c r="AQ120" s="117">
        <f>SUM(AQ56, -AQ57)</f>
        <v>8.3000000000000018E-3</v>
      </c>
      <c r="AR120" s="117">
        <f>SUM(AR56, -AR57)</f>
        <v>1.1000000000000038E-3</v>
      </c>
      <c r="AS120" s="7">
        <f>SUM(AS106, -AS112)</f>
        <v>0</v>
      </c>
      <c r="AT120" s="7">
        <f>SUM(AT106, -AT112)</f>
        <v>0</v>
      </c>
      <c r="AU120" s="7">
        <f>SUM(AU105, -AU111)</f>
        <v>0</v>
      </c>
      <c r="AV120" s="7">
        <f>SUM(AV106, -AV112)</f>
        <v>0</v>
      </c>
      <c r="AW120" s="7">
        <f>SUM(AW105, -AW110)</f>
        <v>0</v>
      </c>
      <c r="AX120" s="7">
        <f>SUM(AX106, -AX112)</f>
        <v>0</v>
      </c>
      <c r="AY120" s="7">
        <f>SUM(AY106, -AY112)</f>
        <v>0</v>
      </c>
      <c r="AZ120" s="7">
        <f>SUM(AZ106, -AZ112)</f>
        <v>0</v>
      </c>
      <c r="BA120" s="7">
        <f>SUM(BA105, -BA111)</f>
        <v>0</v>
      </c>
      <c r="BB120" s="7">
        <f>SUM(BB106, -BB112)</f>
        <v>0</v>
      </c>
      <c r="BC120" s="7">
        <f>SUM(BC105, -BC110)</f>
        <v>0</v>
      </c>
      <c r="BD120" s="7">
        <f>SUM(BD106, -BD112)</f>
        <v>0</v>
      </c>
      <c r="BE120" s="7">
        <f>SUM(BE106, -BE112)</f>
        <v>0</v>
      </c>
      <c r="BF120" s="7">
        <f>SUM(BF106, -BF112)</f>
        <v>0</v>
      </c>
      <c r="BG120" s="7">
        <f>SUM(BG105, -BG111)</f>
        <v>0</v>
      </c>
      <c r="BH120" s="7">
        <f>SUM(BH106, -BH112)</f>
        <v>0</v>
      </c>
      <c r="BI120" s="7">
        <f>SUM(BI105, -BI110)</f>
        <v>0</v>
      </c>
      <c r="BJ120" s="7">
        <f>SUM(BJ106, -BJ112)</f>
        <v>0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AG47">
      <selection activeCell="AR64" sqref="AR6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2019-01-21T13:28:33Z</dcterms:modified>
</cp:coreProperties>
</file>