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205" i="1" l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CK201" i="1" l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CE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S193" i="1"/>
  <c r="FQ193" i="1"/>
  <c r="FC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EY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G175" i="1"/>
  <c r="GG185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FT169" i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S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B167" i="1" s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CO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EH199" i="1"/>
  <c r="EE199" i="1"/>
  <c r="DY199" i="1"/>
  <c r="DS199" i="1"/>
  <c r="DM199" i="1"/>
  <c r="DG199" i="1"/>
  <c r="DA199" i="1"/>
  <c r="CU199" i="1"/>
  <c r="CO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CO197" i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EH191" i="1"/>
  <c r="EE191" i="1"/>
  <c r="DY191" i="1"/>
  <c r="DS191" i="1"/>
  <c r="DM191" i="1"/>
  <c r="DG191" i="1"/>
  <c r="DA191" i="1"/>
  <c r="CU191" i="1"/>
  <c r="CO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EH185" i="1"/>
  <c r="EE185" i="1"/>
  <c r="DY185" i="1"/>
  <c r="DS185" i="1"/>
  <c r="DM185" i="1"/>
  <c r="DG185" i="1"/>
  <c r="DA185" i="1"/>
  <c r="CU185" i="1"/>
  <c r="CO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CQ183" i="1"/>
  <c r="CQ187" i="1" s="1"/>
  <c r="CQ197" i="1" s="1"/>
  <c r="CQ201" i="1" s="1"/>
  <c r="CP183" i="1"/>
  <c r="CP187" i="1" s="1"/>
  <c r="CN183" i="1"/>
  <c r="CM183" i="1"/>
  <c r="CM187" i="1" s="1"/>
  <c r="EH179" i="1"/>
  <c r="EE179" i="1"/>
  <c r="DY179" i="1"/>
  <c r="DS179" i="1"/>
  <c r="DM179" i="1"/>
  <c r="DG179" i="1"/>
  <c r="DA179" i="1"/>
  <c r="CU179" i="1"/>
  <c r="CO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CQ177" i="1"/>
  <c r="CQ181" i="1" s="1"/>
  <c r="CQ191" i="1" s="1"/>
  <c r="CP177" i="1"/>
  <c r="CN177" i="1"/>
  <c r="CN181" i="1" s="1"/>
  <c r="CM177" i="1"/>
  <c r="CM181" i="1" s="1"/>
  <c r="EH173" i="1"/>
  <c r="EE173" i="1"/>
  <c r="DY173" i="1"/>
  <c r="DS173" i="1"/>
  <c r="DM173" i="1"/>
  <c r="DG173" i="1"/>
  <c r="DA173" i="1"/>
  <c r="CU173" i="1"/>
  <c r="CO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CQ171" i="1"/>
  <c r="CQ175" i="1" s="1"/>
  <c r="CQ185" i="1" s="1"/>
  <c r="CP171" i="1"/>
  <c r="CN171" i="1"/>
  <c r="CN175" i="1" s="1"/>
  <c r="CM171" i="1"/>
  <c r="CM175" i="1" s="1"/>
  <c r="EH167" i="1"/>
  <c r="EE167" i="1"/>
  <c r="DY167" i="1"/>
  <c r="DS167" i="1"/>
  <c r="DM167" i="1"/>
  <c r="DG167" i="1"/>
  <c r="DA167" i="1"/>
  <c r="CU167" i="1"/>
  <c r="CO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CQ165" i="1"/>
  <c r="CQ169" i="1" s="1"/>
  <c r="CQ179" i="1" s="1"/>
  <c r="CP165" i="1"/>
  <c r="CN165" i="1"/>
  <c r="CN169" i="1" s="1"/>
  <c r="CM165" i="1"/>
  <c r="CM169" i="1" s="1"/>
  <c r="EH161" i="1"/>
  <c r="EE161" i="1"/>
  <c r="DY161" i="1"/>
  <c r="DS161" i="1"/>
  <c r="DM161" i="1"/>
  <c r="DG161" i="1"/>
  <c r="DA161" i="1"/>
  <c r="CU161" i="1"/>
  <c r="CO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CQ159" i="1"/>
  <c r="CQ163" i="1" s="1"/>
  <c r="CQ173" i="1" s="1"/>
  <c r="CP159" i="1"/>
  <c r="CP163" i="1" s="1"/>
  <c r="CN159" i="1"/>
  <c r="CN163" i="1" s="1"/>
  <c r="CM159" i="1"/>
  <c r="CM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Q157" i="1" s="1"/>
  <c r="CQ167" i="1" s="1"/>
  <c r="CP153" i="1"/>
  <c r="CP161" i="1" s="1"/>
  <c r="CO153" i="1"/>
  <c r="CO157" i="1" s="1"/>
  <c r="CN153" i="1"/>
  <c r="CN157" i="1" s="1"/>
  <c r="CM153" i="1"/>
  <c r="CM161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H106" i="1" s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S80" i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EK78" i="1"/>
  <c r="EK88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GU72" i="1"/>
  <c r="GA72" i="1"/>
  <c r="GA82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DW197" i="1" l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5" i="1"/>
  <c r="FS169" i="1" s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EP199" i="1" s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X199" i="1" s="1"/>
  <c r="GL179" i="1"/>
  <c r="FF181" i="1"/>
  <c r="GL181" i="1"/>
  <c r="GU181" i="1"/>
  <c r="EL191" i="1"/>
  <c r="GH191" i="1"/>
  <c r="FW187" i="1"/>
  <c r="GY187" i="1"/>
  <c r="GC191" i="1"/>
  <c r="GR191" i="1"/>
  <c r="FO193" i="1"/>
  <c r="GZ165" i="1"/>
  <c r="GZ163" i="1"/>
  <c r="GK169" i="1"/>
  <c r="EU169" i="1"/>
  <c r="EU171" i="1"/>
  <c r="FG171" i="1"/>
  <c r="GQ171" i="1"/>
  <c r="EO171" i="1"/>
  <c r="EO169" i="1"/>
  <c r="FM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D201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FX191" i="1"/>
  <c r="EL193" i="1"/>
  <c r="EM201" i="1"/>
  <c r="EM205" i="1"/>
  <c r="GL197" i="1"/>
  <c r="FU199" i="1"/>
  <c r="GO179" i="1"/>
  <c r="GL173" i="1"/>
  <c r="GC181" i="1"/>
  <c r="ET191" i="1"/>
  <c r="ET199" i="1" s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CU165" i="1"/>
  <c r="CU169" i="1" s="1"/>
  <c r="DD173" i="1"/>
  <c r="DD169" i="1"/>
  <c r="DW169" i="1"/>
  <c r="DW173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EU84" i="1" s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EC185" i="1"/>
  <c r="FW112" i="1"/>
  <c r="IO72" i="1"/>
  <c r="HM74" i="1"/>
  <c r="HM80" i="1" s="1"/>
  <c r="HM84" i="1" s="1"/>
  <c r="HQ88" i="1"/>
  <c r="HV88" i="1"/>
  <c r="IX100" i="1"/>
  <c r="JB100" i="1"/>
  <c r="CP157" i="1"/>
  <c r="DJ157" i="1"/>
  <c r="DV157" i="1"/>
  <c r="DK167" i="1"/>
  <c r="DP167" i="1"/>
  <c r="EI167" i="1"/>
  <c r="CN173" i="1"/>
  <c r="DP173" i="1"/>
  <c r="DJ167" i="1"/>
  <c r="DQ179" i="1"/>
  <c r="DV179" i="1"/>
  <c r="DK173" i="1"/>
  <c r="DS171" i="1"/>
  <c r="DS169" i="1"/>
  <c r="DY159" i="1"/>
  <c r="EC167" i="1"/>
  <c r="EC163" i="1"/>
  <c r="DE161" i="1"/>
  <c r="ED173" i="1"/>
  <c r="ED169" i="1"/>
  <c r="CP167" i="1"/>
  <c r="EB179" i="1"/>
  <c r="EB175" i="1"/>
  <c r="CY173" i="1"/>
  <c r="CM167" i="1"/>
  <c r="CV167" i="1"/>
  <c r="CZ167" i="1"/>
  <c r="DD167" i="1"/>
  <c r="DM159" i="1"/>
  <c r="DQ167" i="1"/>
  <c r="DQ163" i="1"/>
  <c r="CS161" i="1"/>
  <c r="CZ161" i="1"/>
  <c r="DT161" i="1"/>
  <c r="EB161" i="1"/>
  <c r="EG161" i="1"/>
  <c r="DS163" i="1"/>
  <c r="DE173" i="1"/>
  <c r="DN173" i="1"/>
  <c r="DN169" i="1"/>
  <c r="DR173" i="1"/>
  <c r="DR169" i="1"/>
  <c r="DV173" i="1"/>
  <c r="DV169" i="1"/>
  <c r="CT167" i="1"/>
  <c r="DB167" i="1"/>
  <c r="DV167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DR179" i="1"/>
  <c r="CS181" i="1"/>
  <c r="CU171" i="1"/>
  <c r="DZ173" i="1"/>
  <c r="DZ169" i="1"/>
  <c r="DD175" i="1"/>
  <c r="DD179" i="1"/>
  <c r="EC181" i="1"/>
  <c r="CM157" i="1"/>
  <c r="CU157" i="1"/>
  <c r="DK157" i="1"/>
  <c r="DS157" i="1"/>
  <c r="CN167" i="1"/>
  <c r="CR167" i="1"/>
  <c r="DA159" i="1"/>
  <c r="DE167" i="1"/>
  <c r="DE163" i="1"/>
  <c r="DW167" i="1"/>
  <c r="EF167" i="1"/>
  <c r="CN161" i="1"/>
  <c r="DH161" i="1"/>
  <c r="DP161" i="1"/>
  <c r="EC161" i="1"/>
  <c r="CS173" i="1"/>
  <c r="DB173" i="1"/>
  <c r="DB169" i="1"/>
  <c r="DF173" i="1"/>
  <c r="DF169" i="1"/>
  <c r="DJ173" i="1"/>
  <c r="DJ169" i="1"/>
  <c r="DF167" i="1"/>
  <c r="DN167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CO159" i="1"/>
  <c r="CS167" i="1"/>
  <c r="CS163" i="1"/>
  <c r="DT167" i="1"/>
  <c r="DX167" i="1"/>
  <c r="EB167" i="1"/>
  <c r="EG167" i="1"/>
  <c r="EG163" i="1"/>
  <c r="CV161" i="1"/>
  <c r="DD161" i="1"/>
  <c r="DQ161" i="1"/>
  <c r="DX161" i="1"/>
  <c r="CP173" i="1"/>
  <c r="CP169" i="1"/>
  <c r="CT173" i="1"/>
  <c r="CT169" i="1"/>
  <c r="CX173" i="1"/>
  <c r="CX169" i="1"/>
  <c r="EC173" i="1"/>
  <c r="EG173" i="1"/>
  <c r="CX167" i="1"/>
  <c r="CX179" i="1"/>
  <c r="DH175" i="1"/>
  <c r="DH179" i="1"/>
  <c r="EF179" i="1"/>
  <c r="EF175" i="1"/>
  <c r="EG185" i="1"/>
  <c r="EG181" i="1"/>
  <c r="CN179" i="1"/>
  <c r="DL179" i="1"/>
  <c r="CN191" i="1"/>
  <c r="CN187" i="1"/>
  <c r="CS191" i="1"/>
  <c r="DH191" i="1"/>
  <c r="DH187" i="1"/>
  <c r="DL191" i="1"/>
  <c r="DL187" i="1"/>
  <c r="EF191" i="1"/>
  <c r="EF187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DD191" i="1"/>
  <c r="DD187" i="1"/>
  <c r="EB191" i="1"/>
  <c r="EB187" i="1"/>
  <c r="CM185" i="1"/>
  <c r="CY185" i="1"/>
  <c r="DK185" i="1"/>
  <c r="DW185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M179" i="1"/>
  <c r="CY179" i="1"/>
  <c r="DK179" i="1"/>
  <c r="DW179" i="1"/>
  <c r="EI179" i="1"/>
  <c r="CN185" i="1"/>
  <c r="CR185" i="1"/>
  <c r="CV185" i="1"/>
  <c r="CZ185" i="1"/>
  <c r="DD185" i="1"/>
  <c r="DH181" i="1"/>
  <c r="DH185" i="1"/>
  <c r="DL181" i="1"/>
  <c r="DL185" i="1"/>
  <c r="DP181" i="1"/>
  <c r="DP185" i="1"/>
  <c r="CR181" i="1"/>
  <c r="CZ181" i="1"/>
  <c r="CR191" i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CS197" i="1"/>
  <c r="CX193" i="1"/>
  <c r="CX197" i="1"/>
  <c r="DB193" i="1"/>
  <c r="DB197" i="1"/>
  <c r="DF193" i="1"/>
  <c r="DF197" i="1"/>
  <c r="DK197" i="1"/>
  <c r="EG191" i="1"/>
  <c r="CS193" i="1"/>
  <c r="CP191" i="1"/>
  <c r="CT191" i="1"/>
  <c r="CX191" i="1"/>
  <c r="CX199" i="1" s="1"/>
  <c r="DB191" i="1"/>
  <c r="DF191" i="1"/>
  <c r="DJ191" i="1"/>
  <c r="DN191" i="1"/>
  <c r="DN199" i="1" s="1"/>
  <c r="DR191" i="1"/>
  <c r="DV191" i="1"/>
  <c r="DZ191" i="1"/>
  <c r="ED191" i="1"/>
  <c r="ED199" i="1" s="1"/>
  <c r="DQ187" i="1"/>
  <c r="DV187" i="1"/>
  <c r="CP193" i="1"/>
  <c r="CP197" i="1"/>
  <c r="ED193" i="1"/>
  <c r="ED197" i="1"/>
  <c r="EI197" i="1"/>
  <c r="CO203" i="1"/>
  <c r="CO201" i="1"/>
  <c r="CM191" i="1"/>
  <c r="CY191" i="1"/>
  <c r="DK191" i="1"/>
  <c r="DW191" i="1"/>
  <c r="EI191" i="1"/>
  <c r="EI199" i="1" s="1"/>
  <c r="CS187" i="1"/>
  <c r="DE187" i="1"/>
  <c r="DR187" i="1"/>
  <c r="DW187" i="1"/>
  <c r="EC187" i="1"/>
  <c r="CM197" i="1"/>
  <c r="DV193" i="1"/>
  <c r="DV197" i="1"/>
  <c r="CT197" i="1"/>
  <c r="DZ197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DM203" i="1"/>
  <c r="EC197" i="1"/>
  <c r="EH203" i="1"/>
  <c r="EH201" i="1"/>
  <c r="CU201" i="1"/>
  <c r="DG203" i="1"/>
  <c r="CM193" i="1"/>
  <c r="CR193" i="1"/>
  <c r="DC193" i="1"/>
  <c r="DH193" i="1"/>
  <c r="DX193" i="1"/>
  <c r="EI19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P114" i="1" s="1"/>
  <c r="HT106" i="1"/>
  <c r="HT114" i="1" s="1"/>
  <c r="HX106" i="1"/>
  <c r="IB106" i="1"/>
  <c r="IF106" i="1"/>
  <c r="IF114" i="1" s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L114" i="1" s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GP114" i="1" s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F114" i="1" l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P199" i="1"/>
  <c r="CS199" i="1"/>
  <c r="EH165" i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GI205" i="1"/>
  <c r="FH199" i="1"/>
  <c r="EM199" i="1"/>
  <c r="FW205" i="1"/>
  <c r="GE86" i="1"/>
  <c r="GE92" i="1" s="1"/>
  <c r="ID114" i="1"/>
  <c r="HM78" i="1"/>
  <c r="CM199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EG199" i="1"/>
  <c r="EE165" i="1"/>
  <c r="EE163" i="1"/>
  <c r="DG165" i="1"/>
  <c r="DG163" i="1"/>
  <c r="FK120" i="1"/>
  <c r="FL114" i="1"/>
  <c r="FB114" i="1"/>
  <c r="FN114" i="1"/>
  <c r="GV114" i="1"/>
  <c r="FT44" i="1"/>
  <c r="HQ114" i="1"/>
  <c r="JJ114" i="1"/>
  <c r="DR199" i="1"/>
  <c r="DB199" i="1"/>
  <c r="DP199" i="1"/>
  <c r="FT114" i="1"/>
  <c r="IX114" i="1"/>
  <c r="IU114" i="1"/>
  <c r="JQ120" i="1"/>
  <c r="DE199" i="1"/>
  <c r="DX205" i="1"/>
  <c r="DX201" i="1"/>
  <c r="DH205" i="1"/>
  <c r="DH201" i="1"/>
  <c r="CR205" i="1"/>
  <c r="CR201" i="1"/>
  <c r="DV201" i="1"/>
  <c r="DV205" i="1"/>
  <c r="CP201" i="1"/>
  <c r="CP205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EI201" i="1"/>
  <c r="EI205" i="1"/>
  <c r="DB201" i="1"/>
  <c r="DB205" i="1"/>
  <c r="CS205" i="1"/>
  <c r="CS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DR201" i="1"/>
  <c r="DR205" i="1"/>
  <c r="CZ199" i="1"/>
  <c r="DD199" i="1"/>
  <c r="EB205" i="1"/>
  <c r="EB201" i="1"/>
  <c r="DL205" i="1"/>
  <c r="DL201" i="1"/>
  <c r="CV205" i="1"/>
  <c r="CV201" i="1"/>
  <c r="DQ205" i="1"/>
  <c r="DQ201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25" i="1" s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HM90" i="1" l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EE169" i="1"/>
  <c r="EE171" i="1"/>
  <c r="DG169" i="1"/>
  <c r="DG171" i="1"/>
  <c r="DA171" i="1"/>
  <c r="DA169" i="1"/>
  <c r="CO171" i="1"/>
  <c r="CO169" i="1"/>
  <c r="DS183" i="1"/>
  <c r="DS181" i="1"/>
  <c r="EH177" i="1"/>
  <c r="EH175" i="1"/>
  <c r="CU183" i="1"/>
  <c r="CU181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Z92" i="1" l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DM175" i="1"/>
  <c r="DM177" i="1"/>
  <c r="CU189" i="1"/>
  <c r="CU187" i="1"/>
  <c r="EH183" i="1"/>
  <c r="EH181" i="1"/>
  <c r="CO175" i="1"/>
  <c r="CO177" i="1"/>
  <c r="DY175" i="1"/>
  <c r="DY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DG195" i="1"/>
  <c r="DG193" i="1"/>
  <c r="EE195" i="1"/>
  <c r="EE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B118" i="1"/>
  <c r="A118" i="1"/>
  <c r="EH114" i="1"/>
  <c r="EE114" i="1"/>
  <c r="DY114" i="1"/>
  <c r="DS114" i="1"/>
  <c r="DM114" i="1"/>
  <c r="DG114" i="1"/>
  <c r="DA114" i="1"/>
  <c r="CU114" i="1"/>
  <c r="CO114" i="1"/>
  <c r="EH112" i="1"/>
  <c r="EH116" i="1" s="1"/>
  <c r="EE112" i="1"/>
  <c r="DY112" i="1"/>
  <c r="DS112" i="1"/>
  <c r="DM112" i="1"/>
  <c r="DG112" i="1"/>
  <c r="DA112" i="1"/>
  <c r="CU112" i="1"/>
  <c r="CO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B104" i="1"/>
  <c r="A104" i="1"/>
  <c r="EH100" i="1"/>
  <c r="EE100" i="1"/>
  <c r="DY100" i="1"/>
  <c r="DS100" i="1"/>
  <c r="DM100" i="1"/>
  <c r="DG100" i="1"/>
  <c r="DA100" i="1"/>
  <c r="CU100" i="1"/>
  <c r="CO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DF106" i="1"/>
  <c r="DZ106" i="1"/>
  <c r="DX112" i="1"/>
  <c r="DX116" i="1" s="1"/>
  <c r="DR106" i="1"/>
  <c r="CO78" i="1"/>
  <c r="CO80" i="1"/>
  <c r="DA78" i="1"/>
  <c r="DA80" i="1"/>
  <c r="DM78" i="1"/>
  <c r="DM80" i="1"/>
  <c r="DY78" i="1"/>
  <c r="DY80" i="1"/>
  <c r="EH78" i="1"/>
  <c r="EH80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P76" i="1"/>
  <c r="DJ76" i="1"/>
  <c r="DN76" i="1"/>
  <c r="DQ88" i="1"/>
  <c r="CO72" i="1"/>
  <c r="CS72" i="1"/>
  <c r="DA72" i="1"/>
  <c r="DE72" i="1"/>
  <c r="DM72" i="1"/>
  <c r="DQ72" i="1"/>
  <c r="DY72" i="1"/>
  <c r="EC72" i="1"/>
  <c r="EG72" i="1"/>
  <c r="B82" i="1"/>
  <c r="B78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M76" i="1"/>
  <c r="DF76" i="1"/>
  <c r="DK76" i="1"/>
  <c r="ED76" i="1"/>
  <c r="CP88" i="1"/>
  <c r="CT72" i="1"/>
  <c r="CX72" i="1"/>
  <c r="DB72" i="1"/>
  <c r="DR72" i="1"/>
  <c r="DV72" i="1"/>
  <c r="DZ72" i="1"/>
  <c r="EH72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DE88" i="1"/>
  <c r="DS80" i="1"/>
  <c r="DS78" i="1"/>
  <c r="EE80" i="1"/>
  <c r="EE78" i="1"/>
  <c r="CY72" i="1"/>
  <c r="DS72" i="1"/>
  <c r="DW72" i="1"/>
  <c r="EE72" i="1"/>
  <c r="EI72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S84" i="1"/>
  <c r="DE84" i="1"/>
  <c r="DQ84" i="1"/>
  <c r="EC84" i="1"/>
  <c r="EG84" i="1"/>
  <c r="CM94" i="1"/>
  <c r="CM90" i="1"/>
  <c r="CR94" i="1"/>
  <c r="CR90" i="1"/>
  <c r="CV94" i="1"/>
  <c r="CV90" i="1"/>
  <c r="CZ94" i="1"/>
  <c r="CZ90" i="1"/>
  <c r="DE94" i="1"/>
  <c r="DJ94" i="1"/>
  <c r="CZ88" i="1"/>
  <c r="DX88" i="1"/>
  <c r="CT88" i="1"/>
  <c r="CX88" i="1"/>
  <c r="DB88" i="1"/>
  <c r="DF88" i="1"/>
  <c r="DJ88" i="1"/>
  <c r="DN88" i="1"/>
  <c r="DR88" i="1"/>
  <c r="DV88" i="1"/>
  <c r="DZ88" i="1"/>
  <c r="ED88" i="1"/>
  <c r="CP84" i="1"/>
  <c r="CT84" i="1"/>
  <c r="CX84" i="1"/>
  <c r="DB84" i="1"/>
  <c r="DF84" i="1"/>
  <c r="DJ84" i="1"/>
  <c r="DN84" i="1"/>
  <c r="DR84" i="1"/>
  <c r="DV84" i="1"/>
  <c r="DZ84" i="1"/>
  <c r="ED84" i="1"/>
  <c r="DB94" i="1"/>
  <c r="DK94" i="1"/>
  <c r="EI94" i="1"/>
  <c r="EI90" i="1"/>
  <c r="B88" i="1"/>
  <c r="CM88" i="1"/>
  <c r="CY88" i="1"/>
  <c r="DK88" i="1"/>
  <c r="DW88" i="1"/>
  <c r="EI88" i="1"/>
  <c r="B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CN88" i="1"/>
  <c r="CR88" i="1"/>
  <c r="CV88" i="1"/>
  <c r="DD88" i="1"/>
  <c r="DH88" i="1"/>
  <c r="DL88" i="1"/>
  <c r="DP88" i="1"/>
  <c r="DT88" i="1"/>
  <c r="EB88" i="1"/>
  <c r="EF88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Y90" i="1"/>
  <c r="CY100" i="1"/>
  <c r="CY94" i="1"/>
  <c r="DD94" i="1"/>
  <c r="DD90" i="1"/>
  <c r="DN94" i="1"/>
  <c r="DN90" i="1"/>
  <c r="DR90" i="1"/>
  <c r="DR94" i="1"/>
  <c r="DW94" i="1"/>
  <c r="CN94" i="1"/>
  <c r="CN90" i="1"/>
  <c r="CS94" i="1"/>
  <c r="EB94" i="1"/>
  <c r="EB90" i="1"/>
  <c r="DK90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DP94" i="1"/>
  <c r="DP90" i="1"/>
  <c r="DT94" i="1"/>
  <c r="DT90" i="1"/>
  <c r="DX94" i="1"/>
  <c r="DX90" i="1"/>
  <c r="EC94" i="1"/>
  <c r="DF90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CP96" i="1"/>
  <c r="DF96" i="1"/>
  <c r="DK96" i="1"/>
  <c r="DV96" i="1"/>
  <c r="B106" i="1"/>
  <c r="B102" i="1"/>
  <c r="CV106" i="1"/>
  <c r="CZ106" i="1"/>
  <c r="DD106" i="1"/>
  <c r="DQ106" i="1"/>
  <c r="DV106" i="1"/>
  <c r="ED106" i="1"/>
  <c r="DQ102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DB96" i="1"/>
  <c r="DR96" i="1"/>
  <c r="DW96" i="1"/>
  <c r="CN106" i="1"/>
  <c r="CR106" i="1"/>
  <c r="DN106" i="1"/>
  <c r="EF106" i="1"/>
  <c r="DJ100" i="1"/>
  <c r="CN102" i="1"/>
  <c r="CV102" i="1"/>
  <c r="DD102" i="1"/>
  <c r="A114" i="1"/>
  <c r="A108" i="1"/>
  <c r="CP112" i="1"/>
  <c r="CP108" i="1"/>
  <c r="CT112" i="1"/>
  <c r="CT108" i="1"/>
  <c r="CX112" i="1"/>
  <c r="CX108" i="1"/>
  <c r="DC114" i="1"/>
  <c r="DC108" i="1"/>
  <c r="DK112" i="1"/>
  <c r="DK108" i="1"/>
  <c r="DT112" i="1"/>
  <c r="CS106" i="1"/>
  <c r="DB106" i="1"/>
  <c r="DT106" i="1"/>
  <c r="DX106" i="1"/>
  <c r="EB106" i="1"/>
  <c r="EG106" i="1"/>
  <c r="CX100" i="1"/>
  <c r="CX114" i="1" s="1"/>
  <c r="B112" i="1"/>
  <c r="B108" i="1"/>
  <c r="CQ114" i="1"/>
  <c r="CQ108" i="1"/>
  <c r="CY112" i="1"/>
  <c r="CY108" i="1"/>
  <c r="DD112" i="1"/>
  <c r="DZ112" i="1"/>
  <c r="DZ108" i="1"/>
  <c r="ED112" i="1"/>
  <c r="ED108" i="1"/>
  <c r="CT102" i="1"/>
  <c r="DB102" i="1"/>
  <c r="DN102" i="1"/>
  <c r="DV102" i="1"/>
  <c r="ED102" i="1"/>
  <c r="CN112" i="1"/>
  <c r="CV112" i="1"/>
  <c r="CZ112" i="1"/>
  <c r="DH112" i="1"/>
  <c r="DP112" i="1"/>
  <c r="EB112" i="1"/>
  <c r="CR108" i="1"/>
  <c r="CZ108" i="1"/>
  <c r="DH108" i="1"/>
  <c r="DP108" i="1"/>
  <c r="EF108" i="1"/>
  <c r="CM106" i="1"/>
  <c r="CY106" i="1"/>
  <c r="DK106" i="1"/>
  <c r="DW106" i="1"/>
  <c r="EI106" i="1"/>
  <c r="CM102" i="1"/>
  <c r="CY102" i="1"/>
  <c r="DK102" i="1"/>
  <c r="DW102" i="1"/>
  <c r="EI102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O118" i="1"/>
  <c r="CO116" i="1"/>
  <c r="DA118" i="1"/>
  <c r="DA116" i="1"/>
  <c r="DD129" i="1" s="1"/>
  <c r="DM118" i="1"/>
  <c r="DM116" i="1"/>
  <c r="DY118" i="1"/>
  <c r="DY116" i="1"/>
  <c r="EH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CN114" i="1"/>
  <c r="DJ114" i="1"/>
  <c r="DQ114" i="1"/>
  <c r="B114" i="1"/>
  <c r="EC114" i="1"/>
  <c r="CP114" i="1"/>
  <c r="DF114" i="1"/>
  <c r="CY114" i="1"/>
  <c r="EB114" i="1"/>
  <c r="CS114" i="1"/>
  <c r="DL114" i="1"/>
  <c r="DT114" i="1"/>
  <c r="EI114" i="1"/>
  <c r="DB44" i="1"/>
  <c r="DZ114" i="1"/>
  <c r="CR114" i="1"/>
  <c r="ED114" i="1"/>
  <c r="CZ114" i="1"/>
  <c r="EG114" i="1"/>
  <c r="DB114" i="1"/>
  <c r="CM114" i="1"/>
  <c r="EF114" i="1"/>
  <c r="DD114" i="1"/>
  <c r="EI120" i="1"/>
  <c r="DV114" i="1"/>
  <c r="CV114" i="1"/>
  <c r="DH114" i="1"/>
  <c r="BJ44" i="1"/>
  <c r="DK114" i="1"/>
  <c r="DX114" i="1"/>
  <c r="DN114" i="1"/>
  <c r="DP114" i="1"/>
  <c r="CZ44" i="1"/>
  <c r="CZ120" i="1"/>
  <c r="CZ116" i="1"/>
  <c r="DC129" i="1" s="1"/>
  <c r="ED116" i="1"/>
  <c r="ED120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EB120" i="1"/>
  <c r="EB116" i="1"/>
  <c r="CV120" i="1"/>
  <c r="CV116" i="1"/>
  <c r="CY120" i="1"/>
  <c r="CY116" i="1"/>
  <c r="DK120" i="1"/>
  <c r="DK116" i="1"/>
  <c r="CX120" i="1"/>
  <c r="CX116" i="1"/>
  <c r="CP120" i="1"/>
  <c r="CP116" i="1"/>
  <c r="EF120" i="1"/>
  <c r="EF116" i="1"/>
  <c r="DF120" i="1"/>
  <c r="DF116" i="1"/>
  <c r="DV120" i="1"/>
  <c r="DV116" i="1"/>
  <c r="DN120" i="1"/>
  <c r="DN116" i="1"/>
  <c r="CM120" i="1"/>
  <c r="CM116" i="1"/>
  <c r="DL120" i="1"/>
  <c r="DL116" i="1"/>
  <c r="DS86" i="1"/>
  <c r="DS84" i="1"/>
  <c r="DP120" i="1"/>
  <c r="DP116" i="1"/>
  <c r="CN120" i="1"/>
  <c r="CN116" i="1"/>
  <c r="DZ116" i="1"/>
  <c r="DZ120" i="1"/>
  <c r="B120" i="1"/>
  <c r="B116" i="1"/>
  <c r="DY86" i="1"/>
  <c r="DY84" i="1"/>
  <c r="DA86" i="1"/>
  <c r="DA84" i="1"/>
  <c r="EG120" i="1"/>
  <c r="EG116" i="1"/>
  <c r="DH120" i="1"/>
  <c r="DH116" i="1"/>
  <c r="DD120" i="1"/>
  <c r="DD116" i="1"/>
  <c r="DT120" i="1"/>
  <c r="DT116" i="1"/>
  <c r="CT120" i="1"/>
  <c r="CT116" i="1"/>
  <c r="DW120" i="1"/>
  <c r="DW116" i="1"/>
  <c r="DJ116" i="1"/>
  <c r="DJ120" i="1"/>
  <c r="DB120" i="1"/>
  <c r="DB116" i="1"/>
  <c r="DE129" i="1" s="1"/>
  <c r="DR120" i="1"/>
  <c r="DR116" i="1"/>
  <c r="CR120" i="1"/>
  <c r="DX120" i="1"/>
  <c r="EE86" i="1"/>
  <c r="EE84" i="1"/>
  <c r="CU80" i="1"/>
  <c r="CU78" i="1"/>
  <c r="BL44" i="1"/>
  <c r="BK44" i="1"/>
  <c r="DA44" i="1"/>
  <c r="DE125" i="1" l="1"/>
  <c r="DC125" i="1"/>
  <c r="EE92" i="1"/>
  <c r="EE90" i="1"/>
  <c r="DY90" i="1"/>
  <c r="DY92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DG92" i="1"/>
  <c r="DG90" i="1"/>
  <c r="EH98" i="1"/>
  <c r="EH96" i="1"/>
  <c r="DS98" i="1"/>
  <c r="DS96" i="1"/>
  <c r="CO98" i="1"/>
  <c r="CO96" i="1"/>
  <c r="DY96" i="1"/>
  <c r="DY98" i="1"/>
  <c r="CU92" i="1"/>
  <c r="CU90" i="1"/>
  <c r="EE98" i="1"/>
  <c r="EE96" i="1"/>
  <c r="DY104" i="1" l="1"/>
  <c r="DY102" i="1"/>
  <c r="EE102" i="1"/>
  <c r="EE104" i="1"/>
  <c r="CU98" i="1"/>
  <c r="CU96" i="1"/>
  <c r="DS102" i="1"/>
  <c r="DS104" i="1"/>
  <c r="DG98" i="1"/>
  <c r="DG96" i="1"/>
  <c r="DM104" i="1"/>
  <c r="DM102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D125" i="1" s="1"/>
  <c r="CO110" i="1"/>
  <c r="CO108" i="1"/>
  <c r="DM110" i="1"/>
  <c r="DM108" i="1"/>
  <c r="DG102" i="1"/>
  <c r="DG104" i="1"/>
  <c r="DS110" i="1"/>
  <c r="DS108" i="1"/>
  <c r="CU102" i="1"/>
  <c r="CU104" i="1"/>
  <c r="DY110" i="1"/>
  <c r="DY108" i="1"/>
  <c r="DG110" i="1" l="1"/>
  <c r="DG108" i="1"/>
  <c r="CU110" i="1"/>
  <c r="CU108" i="1"/>
</calcChain>
</file>

<file path=xl/sharedStrings.xml><?xml version="1.0" encoding="utf-8"?>
<sst xmlns="http://schemas.openxmlformats.org/spreadsheetml/2006/main" count="4785" uniqueCount="96">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</sst>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6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BAD3FAC-F0A5-4D9E-B895-9565663C6D2D}" diskRevisions="1" revisionId="444" version="2" protected="1">
  <header guid="{10FC0155-E5C3-4BA8-8338-BD3B36FC05D6}" dateTime="2019-02-08T17:25:36" maxSheetId="2" userName="Mike Wolski" r:id="rId1">
    <sheetIdMap count="1">
      <sheetId val="1"/>
    </sheetIdMap>
  </header>
  <header guid="{B42F436D-7F8F-4DC6-BEDA-4AA54CF4F3E2}" dateTime="2019-02-11T03:27:16" maxSheetId="2" userName="Mike Wolski" r:id="rId2" minRId="1" maxRId="219">
    <sheetIdMap count="1">
      <sheetId val="1"/>
    </sheetIdMap>
  </header>
  <header guid="{5D664E30-EBFB-4973-964F-6EF17E2C64D2}" dateTime="2019-02-11T07:30:28" maxSheetId="2" userName="Mike Wolski" r:id="rId3" minRId="220" maxRId="222">
    <sheetIdMap count="1">
      <sheetId val="1"/>
    </sheetIdMap>
  </header>
  <header guid="{BBAD3FAC-F0A5-4D9E-B895-9565663C6D2D}" dateTime="2019-02-11T08:24:40" maxSheetId="2" userName="Mike Wolski" r:id="rId4" minRId="223" maxRId="44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CE2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CE3">
      <v>-1.8E-3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CE4">
      <v>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CE5">
      <v>2.3999999999999998E-3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CE6">
      <v>1.1999999999999999E-3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CE7">
      <v>2.8E-3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CE8">
      <v>8.9999999999999998E-4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CE10">
      <v>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CE11">
      <v>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CE12">
      <v>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CE13">
      <v>-5.9999999999999995E-4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CE14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CE15">
      <v>6.9999999999999999E-4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CE17">
      <v>-1.2999999999999999E-3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CE18">
      <v>8.9999999999999998E-4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CE19">
      <v>-2.0999999999999999E-3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CE20">
      <v>-4.0000000000000001E-3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CE21">
      <v>-5.9999999999999995E-4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CE23">
      <v>3.5999999999999999E-3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CE24">
      <v>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CE25">
      <v>2.8E-3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CE26">
      <v>-5.0000000000000001E-4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CE28">
      <v>3.3999999999999998E-3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CE29">
      <v>0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CE30">
      <v>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CE32">
      <v>5.1999999999999998E-3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CE33">
      <v>3.5999999999999999E-3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CE35">
      <v>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cc rId="29" sId="1">
    <oc r="CE37">
      <f>SUM( -CE5, -CE12, -CE18, -CE23, -CE28, -CE32, -CE35)</f>
    </oc>
    <nc r="CE37">
      <f>SUM( -CE5, -CE12, -CE18, -CE23, -CE28, -CE32, -CE35)</f>
    </nc>
  </rcc>
  <rcc rId="30" sId="1" odxf="1" dxf="1" numFmtId="14">
    <nc r="CK51">
      <v>0.16869999999999999</v>
    </nc>
    <ndxf>
      <fill>
        <patternFill patternType="solid">
          <bgColor theme="5" tint="-0.249977111117893"/>
        </patternFill>
      </fill>
    </ndxf>
  </rcc>
  <rfmt sheetId="1" sqref="CK52" start="0" length="0">
    <dxf>
      <fill>
        <patternFill patternType="solid">
          <bgColor theme="4" tint="-0.249977111117893"/>
        </patternFill>
      </fill>
    </dxf>
  </rfmt>
  <rfmt sheetId="1" sqref="CK53" start="0" length="0">
    <dxf>
      <fill>
        <patternFill patternType="solid">
          <bgColor rgb="FFFF0000"/>
        </patternFill>
      </fill>
    </dxf>
  </rfmt>
  <rfmt sheetId="1" sqref="CK54" start="0" length="0">
    <dxf>
      <fill>
        <patternFill patternType="solid">
          <bgColor rgb="FFC00000"/>
        </patternFill>
      </fill>
    </dxf>
  </rfmt>
  <rfmt sheetId="1" sqref="CK55" start="0" length="0">
    <dxf>
      <fill>
        <patternFill patternType="solid">
          <bgColor theme="2"/>
        </patternFill>
      </fill>
    </dxf>
  </rfmt>
  <rfmt sheetId="1" sqref="CK56" start="0" length="0">
    <dxf>
      <fill>
        <patternFill patternType="solid">
          <bgColor rgb="FFFFFF00"/>
        </patternFill>
      </fill>
    </dxf>
  </rfmt>
  <rfmt sheetId="1" sqref="CK57" start="0" length="0">
    <dxf>
      <fill>
        <patternFill patternType="solid">
          <bgColor rgb="FF7030A0"/>
        </patternFill>
      </fill>
    </dxf>
  </rfmt>
  <rfmt sheetId="1" sqref="CK58" start="0" length="0">
    <dxf>
      <fill>
        <patternFill patternType="solid">
          <bgColor theme="5" tint="0.39997558519241921"/>
        </patternFill>
      </fill>
    </dxf>
  </rfmt>
  <rfmt sheetId="1" sqref="CL51" start="0" length="0">
    <dxf>
      <fill>
        <patternFill patternType="solid">
          <bgColor theme="5" tint="-0.249977111117893"/>
        </patternFill>
      </fill>
    </dxf>
  </rfmt>
  <rfmt sheetId="1" sqref="CL52" start="0" length="0">
    <dxf>
      <fill>
        <patternFill patternType="solid">
          <bgColor theme="4" tint="-0.249977111117893"/>
        </patternFill>
      </fill>
    </dxf>
  </rfmt>
  <rfmt sheetId="1" sqref="CL53" start="0" length="0">
    <dxf>
      <fill>
        <patternFill patternType="solid">
          <bgColor rgb="FFFF0000"/>
        </patternFill>
      </fill>
    </dxf>
  </rfmt>
  <rfmt sheetId="1" sqref="CL54" start="0" length="0">
    <dxf>
      <fill>
        <patternFill patternType="solid">
          <bgColor rgb="FFC00000"/>
        </patternFill>
      </fill>
    </dxf>
  </rfmt>
  <rfmt sheetId="1" sqref="CL55" start="0" length="0">
    <dxf>
      <fill>
        <patternFill patternType="solid">
          <bgColor theme="2"/>
        </patternFill>
      </fill>
    </dxf>
  </rfmt>
  <rfmt sheetId="1" sqref="CL56" start="0" length="0">
    <dxf>
      <fill>
        <patternFill patternType="solid">
          <bgColor rgb="FFFFFF00"/>
        </patternFill>
      </fill>
    </dxf>
  </rfmt>
  <rfmt sheetId="1" sqref="CL57" start="0" length="0">
    <dxf>
      <fill>
        <patternFill patternType="solid">
          <bgColor rgb="FF7030A0"/>
        </patternFill>
      </fill>
    </dxf>
  </rfmt>
  <rfmt sheetId="1" sqref="CL58" start="0" length="0">
    <dxf>
      <fill>
        <patternFill patternType="solid">
          <bgColor theme="5" tint="0.39997558519241921"/>
        </patternFill>
      </fill>
    </dxf>
  </rfmt>
  <rfmt sheetId="1" sqref="CM51" start="0" length="0">
    <dxf>
      <fill>
        <patternFill patternType="solid">
          <bgColor theme="5" tint="-0.249977111117893"/>
        </patternFill>
      </fill>
    </dxf>
  </rfmt>
  <rfmt sheetId="1" sqref="CM52" start="0" length="0">
    <dxf>
      <fill>
        <patternFill patternType="solid">
          <bgColor theme="4" tint="-0.249977111117893"/>
        </patternFill>
      </fill>
    </dxf>
  </rfmt>
  <rfmt sheetId="1" sqref="CM53" start="0" length="0">
    <dxf>
      <fill>
        <patternFill patternType="solid">
          <bgColor rgb="FFFF0000"/>
        </patternFill>
      </fill>
    </dxf>
  </rfmt>
  <rfmt sheetId="1" sqref="CM54" start="0" length="0">
    <dxf>
      <fill>
        <patternFill patternType="solid">
          <bgColor rgb="FFC00000"/>
        </patternFill>
      </fill>
    </dxf>
  </rfmt>
  <rfmt sheetId="1" sqref="CM55" start="0" length="0">
    <dxf>
      <fill>
        <patternFill patternType="solid">
          <bgColor theme="2"/>
        </patternFill>
      </fill>
    </dxf>
  </rfmt>
  <rfmt sheetId="1" sqref="CM56" start="0" length="0">
    <dxf>
      <fill>
        <patternFill patternType="solid">
          <bgColor rgb="FFFFFF00"/>
        </patternFill>
      </fill>
    </dxf>
  </rfmt>
  <rfmt sheetId="1" sqref="CM57" start="0" length="0">
    <dxf>
      <fill>
        <patternFill patternType="solid">
          <bgColor rgb="FF7030A0"/>
        </patternFill>
      </fill>
    </dxf>
  </rfmt>
  <rfmt sheetId="1" sqref="CM58" start="0" length="0">
    <dxf>
      <fill>
        <patternFill patternType="solid">
          <bgColor theme="5" tint="0.39997558519241921"/>
        </patternFill>
      </fill>
    </dxf>
  </rfmt>
  <rfmt sheetId="1" sqref="CN51" start="0" length="0">
    <dxf>
      <fill>
        <patternFill patternType="solid">
          <bgColor theme="5" tint="-0.249977111117893"/>
        </patternFill>
      </fill>
    </dxf>
  </rfmt>
  <rfmt sheetId="1" sqref="CO51" start="0" length="0">
    <dxf>
      <fill>
        <patternFill patternType="solid">
          <bgColor theme="5" tint="-0.249977111117893"/>
        </patternFill>
      </fill>
    </dxf>
  </rfmt>
  <rfmt sheetId="1" sqref="CP51" start="0" length="0">
    <dxf>
      <fill>
        <patternFill patternType="solid">
          <bgColor theme="5" tint="-0.249977111117893"/>
        </patternFill>
      </fill>
    </dxf>
  </rfmt>
  <rfmt sheetId="1" sqref="CN52" start="0" length="0">
    <dxf>
      <fill>
        <patternFill patternType="solid">
          <bgColor theme="4" tint="-0.249977111117893"/>
        </patternFill>
      </fill>
    </dxf>
  </rfmt>
  <rfmt sheetId="1" sqref="CO52" start="0" length="0">
    <dxf>
      <fill>
        <patternFill patternType="solid">
          <bgColor theme="4" tint="-0.249977111117893"/>
        </patternFill>
      </fill>
    </dxf>
  </rfmt>
  <rfmt sheetId="1" sqref="CP52" start="0" length="0">
    <dxf>
      <fill>
        <patternFill patternType="solid">
          <bgColor theme="4" tint="-0.249977111117893"/>
        </patternFill>
      </fill>
    </dxf>
  </rfmt>
  <rfmt sheetId="1" sqref="CN53" start="0" length="0">
    <dxf>
      <fill>
        <patternFill patternType="solid">
          <bgColor rgb="FFFF0000"/>
        </patternFill>
      </fill>
    </dxf>
  </rfmt>
  <rfmt sheetId="1" sqref="CO53" start="0" length="0">
    <dxf>
      <fill>
        <patternFill patternType="solid">
          <bgColor rgb="FFFF0000"/>
        </patternFill>
      </fill>
    </dxf>
  </rfmt>
  <rfmt sheetId="1" sqref="CP53" start="0" length="0">
    <dxf>
      <fill>
        <patternFill patternType="solid">
          <bgColor rgb="FFFF0000"/>
        </patternFill>
      </fill>
    </dxf>
  </rfmt>
  <rfmt sheetId="1" sqref="CN54" start="0" length="0">
    <dxf>
      <fill>
        <patternFill patternType="solid">
          <bgColor rgb="FFC00000"/>
        </patternFill>
      </fill>
    </dxf>
  </rfmt>
  <rfmt sheetId="1" sqref="CO54" start="0" length="0">
    <dxf>
      <fill>
        <patternFill patternType="solid">
          <bgColor rgb="FFC00000"/>
        </patternFill>
      </fill>
    </dxf>
  </rfmt>
  <rfmt sheetId="1" sqref="CP54" start="0" length="0">
    <dxf>
      <fill>
        <patternFill patternType="solid">
          <bgColor rgb="FFC00000"/>
        </patternFill>
      </fill>
    </dxf>
  </rfmt>
  <rfmt sheetId="1" sqref="CN55" start="0" length="0">
    <dxf>
      <fill>
        <patternFill patternType="solid">
          <bgColor theme="2"/>
        </patternFill>
      </fill>
    </dxf>
  </rfmt>
  <rfmt sheetId="1" sqref="CO55" start="0" length="0">
    <dxf>
      <fill>
        <patternFill patternType="solid">
          <bgColor theme="2"/>
        </patternFill>
      </fill>
    </dxf>
  </rfmt>
  <rfmt sheetId="1" sqref="CP55" start="0" length="0">
    <dxf>
      <fill>
        <patternFill patternType="solid">
          <bgColor theme="2"/>
        </patternFill>
      </fill>
    </dxf>
  </rfmt>
  <rfmt sheetId="1" sqref="CN56" start="0" length="0">
    <dxf>
      <fill>
        <patternFill patternType="solid">
          <bgColor rgb="FFFFFF00"/>
        </patternFill>
      </fill>
    </dxf>
  </rfmt>
  <rfmt sheetId="1" sqref="CO56" start="0" length="0">
    <dxf>
      <fill>
        <patternFill patternType="solid">
          <bgColor rgb="FFFFFF00"/>
        </patternFill>
      </fill>
    </dxf>
  </rfmt>
  <rfmt sheetId="1" sqref="CP56" start="0" length="0">
    <dxf>
      <fill>
        <patternFill patternType="solid">
          <bgColor rgb="FFFFFF00"/>
        </patternFill>
      </fill>
    </dxf>
  </rfmt>
  <rfmt sheetId="1" sqref="CN57" start="0" length="0">
    <dxf>
      <fill>
        <patternFill patternType="solid">
          <bgColor rgb="FF7030A0"/>
        </patternFill>
      </fill>
    </dxf>
  </rfmt>
  <rfmt sheetId="1" sqref="CO57" start="0" length="0">
    <dxf>
      <fill>
        <patternFill patternType="solid">
          <bgColor rgb="FF7030A0"/>
        </patternFill>
      </fill>
    </dxf>
  </rfmt>
  <rfmt sheetId="1" sqref="CP57" start="0" length="0">
    <dxf>
      <fill>
        <patternFill patternType="solid">
          <bgColor rgb="FF7030A0"/>
        </patternFill>
      </fill>
    </dxf>
  </rfmt>
  <rfmt sheetId="1" sqref="CN58" start="0" length="0">
    <dxf>
      <fill>
        <patternFill patternType="solid">
          <bgColor theme="5" tint="0.39997558519241921"/>
        </patternFill>
      </fill>
    </dxf>
  </rfmt>
  <rfmt sheetId="1" sqref="CO58" start="0" length="0">
    <dxf>
      <fill>
        <patternFill patternType="solid">
          <bgColor theme="5" tint="0.39997558519241921"/>
        </patternFill>
      </fill>
    </dxf>
  </rfmt>
  <rfmt sheetId="1" sqref="CP58" start="0" length="0">
    <dxf>
      <fill>
        <patternFill patternType="solid">
          <bgColor theme="5" tint="0.39997558519241921"/>
        </patternFill>
      </fill>
    </dxf>
  </rfmt>
  <rfmt sheetId="1" sqref="CQ51" start="0" length="0">
    <dxf>
      <fill>
        <patternFill patternType="solid">
          <bgColor theme="5" tint="-0.249977111117893"/>
        </patternFill>
      </fill>
    </dxf>
  </rfmt>
  <rfmt sheetId="1" sqref="CR51" start="0" length="0">
    <dxf>
      <fill>
        <patternFill patternType="solid">
          <bgColor theme="5" tint="-0.249977111117893"/>
        </patternFill>
      </fill>
    </dxf>
  </rfmt>
  <rfmt sheetId="1" sqref="CS51" start="0" length="0">
    <dxf>
      <fill>
        <patternFill patternType="solid">
          <bgColor theme="5" tint="-0.249977111117893"/>
        </patternFill>
      </fill>
    </dxf>
  </rfmt>
  <rfmt sheetId="1" sqref="CQ52" start="0" length="0">
    <dxf>
      <fill>
        <patternFill patternType="solid">
          <bgColor theme="4" tint="-0.249977111117893"/>
        </patternFill>
      </fill>
    </dxf>
  </rfmt>
  <rfmt sheetId="1" sqref="CR52" start="0" length="0">
    <dxf>
      <fill>
        <patternFill patternType="solid">
          <bgColor theme="4" tint="-0.249977111117893"/>
        </patternFill>
      </fill>
    </dxf>
  </rfmt>
  <rfmt sheetId="1" sqref="CS52" start="0" length="0">
    <dxf>
      <fill>
        <patternFill patternType="solid">
          <bgColor theme="4" tint="-0.249977111117893"/>
        </patternFill>
      </fill>
    </dxf>
  </rfmt>
  <rfmt sheetId="1" sqref="CQ53" start="0" length="0">
    <dxf>
      <fill>
        <patternFill patternType="solid">
          <bgColor rgb="FFFF0000"/>
        </patternFill>
      </fill>
    </dxf>
  </rfmt>
  <rfmt sheetId="1" sqref="CR53" start="0" length="0">
    <dxf>
      <fill>
        <patternFill patternType="solid">
          <bgColor rgb="FFFF0000"/>
        </patternFill>
      </fill>
    </dxf>
  </rfmt>
  <rfmt sheetId="1" sqref="CS53" start="0" length="0">
    <dxf>
      <fill>
        <patternFill patternType="solid">
          <bgColor rgb="FFFF0000"/>
        </patternFill>
      </fill>
    </dxf>
  </rfmt>
  <rfmt sheetId="1" sqref="CQ54" start="0" length="0">
    <dxf>
      <fill>
        <patternFill patternType="solid">
          <bgColor rgb="FFC00000"/>
        </patternFill>
      </fill>
    </dxf>
  </rfmt>
  <rfmt sheetId="1" sqref="CR54" start="0" length="0">
    <dxf>
      <fill>
        <patternFill patternType="solid">
          <bgColor rgb="FFC00000"/>
        </patternFill>
      </fill>
    </dxf>
  </rfmt>
  <rfmt sheetId="1" sqref="CS54" start="0" length="0">
    <dxf>
      <fill>
        <patternFill patternType="solid">
          <bgColor rgb="FFC00000"/>
        </patternFill>
      </fill>
    </dxf>
  </rfmt>
  <rfmt sheetId="1" sqref="CQ55" start="0" length="0">
    <dxf>
      <fill>
        <patternFill patternType="solid">
          <bgColor theme="2"/>
        </patternFill>
      </fill>
    </dxf>
  </rfmt>
  <rfmt sheetId="1" sqref="CR55" start="0" length="0">
    <dxf>
      <fill>
        <patternFill patternType="solid">
          <bgColor theme="2"/>
        </patternFill>
      </fill>
    </dxf>
  </rfmt>
  <rfmt sheetId="1" sqref="CS55" start="0" length="0">
    <dxf>
      <fill>
        <patternFill patternType="solid">
          <bgColor theme="2"/>
        </patternFill>
      </fill>
    </dxf>
  </rfmt>
  <rfmt sheetId="1" sqref="CQ56" start="0" length="0">
    <dxf>
      <fill>
        <patternFill patternType="solid">
          <bgColor rgb="FFFFFF00"/>
        </patternFill>
      </fill>
    </dxf>
  </rfmt>
  <rfmt sheetId="1" sqref="CR56" start="0" length="0">
    <dxf>
      <fill>
        <patternFill patternType="solid">
          <bgColor rgb="FFFFFF00"/>
        </patternFill>
      </fill>
    </dxf>
  </rfmt>
  <rfmt sheetId="1" sqref="CS56" start="0" length="0">
    <dxf>
      <fill>
        <patternFill patternType="solid">
          <bgColor rgb="FFFFFF00"/>
        </patternFill>
      </fill>
    </dxf>
  </rfmt>
  <rfmt sheetId="1" sqref="CQ57" start="0" length="0">
    <dxf>
      <fill>
        <patternFill patternType="solid">
          <bgColor rgb="FF7030A0"/>
        </patternFill>
      </fill>
    </dxf>
  </rfmt>
  <rfmt sheetId="1" sqref="CR57" start="0" length="0">
    <dxf>
      <fill>
        <patternFill patternType="solid">
          <bgColor rgb="FF7030A0"/>
        </patternFill>
      </fill>
    </dxf>
  </rfmt>
  <rfmt sheetId="1" sqref="CS57" start="0" length="0">
    <dxf>
      <fill>
        <patternFill patternType="solid">
          <bgColor rgb="FF7030A0"/>
        </patternFill>
      </fill>
    </dxf>
  </rfmt>
  <rfmt sheetId="1" sqref="CQ58" start="0" length="0">
    <dxf>
      <fill>
        <patternFill patternType="solid">
          <bgColor theme="5" tint="0.39997558519241921"/>
        </patternFill>
      </fill>
    </dxf>
  </rfmt>
  <rfmt sheetId="1" sqref="CR58" start="0" length="0">
    <dxf>
      <fill>
        <patternFill patternType="solid">
          <bgColor theme="5" tint="0.39997558519241921"/>
        </patternFill>
      </fill>
    </dxf>
  </rfmt>
  <rfmt sheetId="1" sqref="CS58" start="0" length="0">
    <dxf>
      <fill>
        <patternFill patternType="solid">
          <bgColor theme="5" tint="0.39997558519241921"/>
        </patternFill>
      </fill>
    </dxf>
  </rfmt>
  <rfmt sheetId="1" sqref="CT51" start="0" length="0">
    <dxf>
      <fill>
        <patternFill patternType="solid">
          <bgColor theme="5" tint="-0.249977111117893"/>
        </patternFill>
      </fill>
    </dxf>
  </rfmt>
  <rfmt sheetId="1" sqref="CU51" start="0" length="0">
    <dxf>
      <fill>
        <patternFill patternType="solid">
          <bgColor theme="5" tint="-0.249977111117893"/>
        </patternFill>
      </fill>
    </dxf>
  </rfmt>
  <rfmt sheetId="1" sqref="CV51" start="0" length="0">
    <dxf>
      <fill>
        <patternFill patternType="solid">
          <bgColor theme="5" tint="-0.249977111117893"/>
        </patternFill>
      </fill>
    </dxf>
  </rfmt>
  <rfmt sheetId="1" sqref="CT52" start="0" length="0">
    <dxf>
      <fill>
        <patternFill patternType="solid">
          <bgColor theme="4" tint="-0.249977111117893"/>
        </patternFill>
      </fill>
    </dxf>
  </rfmt>
  <rfmt sheetId="1" sqref="CU52" start="0" length="0">
    <dxf>
      <fill>
        <patternFill patternType="solid">
          <bgColor theme="4" tint="-0.249977111117893"/>
        </patternFill>
      </fill>
    </dxf>
  </rfmt>
  <rfmt sheetId="1" sqref="CV52" start="0" length="0">
    <dxf>
      <fill>
        <patternFill patternType="solid">
          <bgColor theme="4" tint="-0.249977111117893"/>
        </patternFill>
      </fill>
    </dxf>
  </rfmt>
  <rfmt sheetId="1" sqref="CT53" start="0" length="0">
    <dxf>
      <fill>
        <patternFill patternType="solid">
          <bgColor rgb="FFFF0000"/>
        </patternFill>
      </fill>
    </dxf>
  </rfmt>
  <rfmt sheetId="1" sqref="CU53" start="0" length="0">
    <dxf>
      <fill>
        <patternFill patternType="solid">
          <bgColor rgb="FFFF0000"/>
        </patternFill>
      </fill>
    </dxf>
  </rfmt>
  <rfmt sheetId="1" sqref="CV53" start="0" length="0">
    <dxf>
      <fill>
        <patternFill patternType="solid">
          <bgColor rgb="FFFF0000"/>
        </patternFill>
      </fill>
    </dxf>
  </rfmt>
  <rfmt sheetId="1" sqref="CT54" start="0" length="0">
    <dxf>
      <fill>
        <patternFill patternType="solid">
          <bgColor rgb="FFC00000"/>
        </patternFill>
      </fill>
    </dxf>
  </rfmt>
  <rfmt sheetId="1" sqref="CU54" start="0" length="0">
    <dxf>
      <fill>
        <patternFill patternType="solid">
          <bgColor rgb="FFC00000"/>
        </patternFill>
      </fill>
    </dxf>
  </rfmt>
  <rfmt sheetId="1" sqref="CV54" start="0" length="0">
    <dxf>
      <fill>
        <patternFill patternType="solid">
          <bgColor rgb="FFC00000"/>
        </patternFill>
      </fill>
    </dxf>
  </rfmt>
  <rfmt sheetId="1" sqref="CT55" start="0" length="0">
    <dxf>
      <fill>
        <patternFill patternType="solid">
          <bgColor theme="2"/>
        </patternFill>
      </fill>
    </dxf>
  </rfmt>
  <rfmt sheetId="1" sqref="CU55" start="0" length="0">
    <dxf>
      <fill>
        <patternFill patternType="solid">
          <bgColor theme="2"/>
        </patternFill>
      </fill>
    </dxf>
  </rfmt>
  <rfmt sheetId="1" sqref="CV55" start="0" length="0">
    <dxf>
      <fill>
        <patternFill patternType="solid">
          <bgColor theme="2"/>
        </patternFill>
      </fill>
    </dxf>
  </rfmt>
  <rfmt sheetId="1" sqref="CT56" start="0" length="0">
    <dxf>
      <fill>
        <patternFill patternType="solid">
          <bgColor rgb="FFFFFF00"/>
        </patternFill>
      </fill>
    </dxf>
  </rfmt>
  <rfmt sheetId="1" sqref="CU56" start="0" length="0">
    <dxf>
      <fill>
        <patternFill patternType="solid">
          <bgColor rgb="FFFFFF00"/>
        </patternFill>
      </fill>
    </dxf>
  </rfmt>
  <rfmt sheetId="1" sqref="CV56" start="0" length="0">
    <dxf>
      <fill>
        <patternFill patternType="solid">
          <bgColor rgb="FFFFFF00"/>
        </patternFill>
      </fill>
    </dxf>
  </rfmt>
  <rfmt sheetId="1" sqref="CT57" start="0" length="0">
    <dxf>
      <fill>
        <patternFill patternType="solid">
          <bgColor rgb="FF7030A0"/>
        </patternFill>
      </fill>
    </dxf>
  </rfmt>
  <rfmt sheetId="1" sqref="CU57" start="0" length="0">
    <dxf>
      <fill>
        <patternFill patternType="solid">
          <bgColor rgb="FF7030A0"/>
        </patternFill>
      </fill>
    </dxf>
  </rfmt>
  <rfmt sheetId="1" sqref="CV57" start="0" length="0">
    <dxf>
      <fill>
        <patternFill patternType="solid">
          <bgColor rgb="FF7030A0"/>
        </patternFill>
      </fill>
    </dxf>
  </rfmt>
  <rfmt sheetId="1" sqref="CT58" start="0" length="0">
    <dxf>
      <fill>
        <patternFill patternType="solid">
          <bgColor theme="5" tint="0.39997558519241921"/>
        </patternFill>
      </fill>
    </dxf>
  </rfmt>
  <rfmt sheetId="1" sqref="CU58" start="0" length="0">
    <dxf>
      <fill>
        <patternFill patternType="solid">
          <bgColor theme="5" tint="0.39997558519241921"/>
        </patternFill>
      </fill>
    </dxf>
  </rfmt>
  <rfmt sheetId="1" sqref="CV58" start="0" length="0">
    <dxf>
      <fill>
        <patternFill patternType="solid">
          <bgColor theme="5" tint="0.39997558519241921"/>
        </patternFill>
      </fill>
    </dxf>
  </rfmt>
  <rfmt sheetId="1" sqref="CW51" start="0" length="0">
    <dxf>
      <fill>
        <patternFill patternType="solid">
          <bgColor theme="5" tint="-0.249977111117893"/>
        </patternFill>
      </fill>
    </dxf>
  </rfmt>
  <rfmt sheetId="1" sqref="CX51" start="0" length="0">
    <dxf>
      <fill>
        <patternFill patternType="solid">
          <bgColor theme="5" tint="-0.249977111117893"/>
        </patternFill>
      </fill>
    </dxf>
  </rfmt>
  <rfmt sheetId="1" sqref="CY51" start="0" length="0">
    <dxf>
      <fill>
        <patternFill patternType="solid">
          <bgColor theme="5" tint="-0.249977111117893"/>
        </patternFill>
      </fill>
    </dxf>
  </rfmt>
  <rfmt sheetId="1" sqref="CW52" start="0" length="0">
    <dxf>
      <fill>
        <patternFill patternType="solid">
          <bgColor theme="4" tint="-0.249977111117893"/>
        </patternFill>
      </fill>
    </dxf>
  </rfmt>
  <rfmt sheetId="1" sqref="CX52" start="0" length="0">
    <dxf>
      <fill>
        <patternFill patternType="solid">
          <bgColor theme="4" tint="-0.249977111117893"/>
        </patternFill>
      </fill>
    </dxf>
  </rfmt>
  <rfmt sheetId="1" sqref="CY52" start="0" length="0">
    <dxf>
      <fill>
        <patternFill patternType="solid">
          <bgColor theme="4" tint="-0.249977111117893"/>
        </patternFill>
      </fill>
    </dxf>
  </rfmt>
  <rfmt sheetId="1" sqref="CW53" start="0" length="0">
    <dxf>
      <fill>
        <patternFill patternType="solid">
          <bgColor rgb="FFFF0000"/>
        </patternFill>
      </fill>
    </dxf>
  </rfmt>
  <rfmt sheetId="1" sqref="CX53" start="0" length="0">
    <dxf>
      <fill>
        <patternFill patternType="solid">
          <bgColor rgb="FFFF0000"/>
        </patternFill>
      </fill>
    </dxf>
  </rfmt>
  <rfmt sheetId="1" sqref="CY53" start="0" length="0">
    <dxf>
      <fill>
        <patternFill patternType="solid">
          <bgColor rgb="FFFF0000"/>
        </patternFill>
      </fill>
    </dxf>
  </rfmt>
  <rfmt sheetId="1" sqref="CW54" start="0" length="0">
    <dxf>
      <fill>
        <patternFill patternType="solid">
          <bgColor rgb="FFC00000"/>
        </patternFill>
      </fill>
    </dxf>
  </rfmt>
  <rfmt sheetId="1" sqref="CX54" start="0" length="0">
    <dxf>
      <fill>
        <patternFill patternType="solid">
          <bgColor rgb="FFC00000"/>
        </patternFill>
      </fill>
    </dxf>
  </rfmt>
  <rfmt sheetId="1" sqref="CY54" start="0" length="0">
    <dxf>
      <fill>
        <patternFill patternType="solid">
          <bgColor rgb="FFC00000"/>
        </patternFill>
      </fill>
    </dxf>
  </rfmt>
  <rfmt sheetId="1" sqref="CW55" start="0" length="0">
    <dxf>
      <fill>
        <patternFill patternType="solid">
          <bgColor theme="2"/>
        </patternFill>
      </fill>
    </dxf>
  </rfmt>
  <rfmt sheetId="1" sqref="CX55" start="0" length="0">
    <dxf>
      <fill>
        <patternFill patternType="solid">
          <bgColor theme="2"/>
        </patternFill>
      </fill>
    </dxf>
  </rfmt>
  <rfmt sheetId="1" sqref="CY55" start="0" length="0">
    <dxf>
      <fill>
        <patternFill patternType="solid">
          <bgColor theme="2"/>
        </patternFill>
      </fill>
    </dxf>
  </rfmt>
  <rfmt sheetId="1" sqref="CW56" start="0" length="0">
    <dxf>
      <fill>
        <patternFill patternType="solid">
          <bgColor rgb="FFFFFF00"/>
        </patternFill>
      </fill>
    </dxf>
  </rfmt>
  <rfmt sheetId="1" sqref="CX56" start="0" length="0">
    <dxf>
      <fill>
        <patternFill patternType="solid">
          <bgColor rgb="FFFFFF00"/>
        </patternFill>
      </fill>
    </dxf>
  </rfmt>
  <rfmt sheetId="1" sqref="CY56" start="0" length="0">
    <dxf>
      <fill>
        <patternFill patternType="solid">
          <bgColor rgb="FFFFFF00"/>
        </patternFill>
      </fill>
    </dxf>
  </rfmt>
  <rfmt sheetId="1" sqref="CW57" start="0" length="0">
    <dxf>
      <fill>
        <patternFill patternType="solid">
          <bgColor rgb="FF7030A0"/>
        </patternFill>
      </fill>
    </dxf>
  </rfmt>
  <rfmt sheetId="1" sqref="CX57" start="0" length="0">
    <dxf>
      <fill>
        <patternFill patternType="solid">
          <bgColor rgb="FF7030A0"/>
        </patternFill>
      </fill>
    </dxf>
  </rfmt>
  <rfmt sheetId="1" sqref="CY57" start="0" length="0">
    <dxf>
      <fill>
        <patternFill patternType="solid">
          <bgColor rgb="FF7030A0"/>
        </patternFill>
      </fill>
    </dxf>
  </rfmt>
  <rfmt sheetId="1" sqref="CW58" start="0" length="0">
    <dxf>
      <fill>
        <patternFill patternType="solid">
          <bgColor theme="5" tint="0.39997558519241921"/>
        </patternFill>
      </fill>
    </dxf>
  </rfmt>
  <rfmt sheetId="1" sqref="CX58" start="0" length="0">
    <dxf>
      <fill>
        <patternFill patternType="solid">
          <bgColor theme="5" tint="0.39997558519241921"/>
        </patternFill>
      </fill>
    </dxf>
  </rfmt>
  <rfmt sheetId="1" sqref="CY58" start="0" length="0">
    <dxf>
      <fill>
        <patternFill patternType="solid">
          <bgColor theme="5" tint="0.39997558519241921"/>
        </patternFill>
      </fill>
    </dxf>
  </rfmt>
  <rcc rId="31" sId="1">
    <nc r="CV46" t="inlineStr">
      <is>
        <t xml:space="preserve"> </t>
      </is>
    </nc>
  </rcc>
  <rcc rId="32" sId="1" numFmtId="14">
    <nc r="CK51">
      <v>0.1638</v>
    </nc>
  </rcc>
  <rcc rId="33" sId="1" numFmtId="14">
    <nc r="CK52">
      <v>0.1318</v>
    </nc>
  </rcc>
  <rcc rId="34" sId="1" numFmtId="14">
    <nc r="CK53">
      <v>6.4699999999999994E-2</v>
    </nc>
  </rcc>
  <rcc rId="35" sId="1" numFmtId="14">
    <nc r="CK54">
      <v>2.5100000000000001E-2</v>
    </nc>
  </rcc>
  <rcc rId="36" sId="1" numFmtId="14">
    <nc r="CK55">
      <v>-1.49E-2</v>
    </nc>
  </rcc>
  <rcc rId="37" sId="1" numFmtId="14">
    <nc r="CK56">
      <v>-6.8199999999999997E-2</v>
    </nc>
  </rcc>
  <rcc rId="38" sId="1" numFmtId="14">
    <nc r="CK57">
      <v>-0.1071</v>
    </nc>
  </rcc>
  <rcc rId="39" sId="1" numFmtId="14">
    <nc r="CK58">
      <v>-0.19520000000000001</v>
    </nc>
  </rcc>
  <rcc rId="40" sId="1">
    <nc r="CK59">
      <v>3.08</v>
    </nc>
  </rcc>
  <rfmt sheetId="1" sqref="CK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K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1" sId="1">
    <nc r="CL60" t="inlineStr">
      <is>
        <t xml:space="preserve"> </t>
      </is>
    </nc>
  </rcc>
  <rcc rId="42" sId="1" numFmtId="14">
    <nc r="CK60">
      <v>2.0500000000000001E-2</v>
    </nc>
  </rcc>
  <rcc rId="43" sId="1" numFmtId="14">
    <nc r="CK61">
      <v>-1.9599999999999999E-2</v>
    </nc>
  </rcc>
  <rfmt sheetId="1" sqref="CK61">
    <dxf>
      <fill>
        <patternFill>
          <bgColor rgb="FF7030A0"/>
        </patternFill>
      </fill>
    </dxf>
  </rfmt>
  <rfmt sheetId="1" sqref="CK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4" sId="1" odxf="1" dxf="1">
    <nc r="CK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5" sId="1" odxf="1" dxf="1">
    <oc r="CK66">
      <f>SUM(CK51, -CK58,)</f>
    </oc>
    <nc r="CK66">
      <f>SUM(CK51, -CK58)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6" sId="1" odxf="1" dxf="1">
    <nc r="CK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7" sId="1" odxf="1" dxf="1">
    <oc r="CK68">
      <f>SUM(CK51, -CK57)</f>
    </oc>
    <nc r="CK68">
      <f>SUM(CK52, -CK58)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" sId="1" odxf="1" dxf="1">
    <nc r="CK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9" sId="1" odxf="1" dxf="1">
    <oc r="CK70">
      <f>SUM(CK51, -CK56)</f>
    </oc>
    <nc r="CK70">
      <f>SUM(CK51, -CK57)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CK7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1" sId="1" odxf="1" dxf="1">
    <oc r="CK72">
      <f>SUM(CK57, -CK68,)</f>
    </oc>
    <nc r="CK72">
      <f>SUM(CK53, -CK58)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2" sId="1" odxf="1" dxf="1">
    <nc r="CK7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3" sId="1" odxf="1" dxf="1">
    <oc r="CK74">
      <f>SUM(CK57, -CK67)</f>
    </oc>
    <nc r="CK74">
      <f>SUM(CK51, -CK56)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4" sId="1" odxf="1" dxf="1">
    <nc r="CK7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5" sId="1" odxf="1" dxf="1">
    <oc r="CK76">
      <f>SUM(CK57, -CK66)</f>
    </oc>
    <nc r="CK76">
      <f>SUM(CK52, -CK57)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6" sId="1" odxf="1" dxf="1">
    <nc r="CK77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7" sId="1" odxf="1" dxf="1">
    <oc r="CK78">
      <f>SUM(CK67, -CK74,)</f>
    </oc>
    <nc r="CK78">
      <f>SUM(CK52, -CK56)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8" sId="1" odxf="1" dxf="1">
    <nc r="CK7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9" sId="1" odxf="1" dxf="1">
    <oc r="CK80">
      <f>SUM(CK67, -CK73)</f>
    </oc>
    <nc r="CK80">
      <f>SUM(CK54, -CK58)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0" sId="1" odxf="1" dxf="1">
    <nc r="CK81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1" sId="1" odxf="1" dxf="1">
    <oc r="CK82">
      <f>SUM(CK67, -CK72)</f>
    </oc>
    <nc r="CK82">
      <f>SUM(CK51, -CK55)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2" sId="1" odxf="1" dxf="1">
    <nc r="CK8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3" sId="1" odxf="1" dxf="1">
    <oc r="CK84">
      <f>SUM(CK73, -CK80,)</f>
    </oc>
    <nc r="CK84">
      <f>SUM(CK55, -CK58)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4" sId="1" odxf="1" dxf="1">
    <nc r="CK8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5" sId="1" odxf="1" dxf="1">
    <oc r="CK86">
      <f>SUM(CK73, -CK79)</f>
    </oc>
    <nc r="CK86">
      <f>SUM(CK51, -CK54)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6" sId="1" odxf="1" dxf="1">
    <nc r="CK8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7" sId="1" odxf="1" dxf="1">
    <oc r="CK88">
      <f>SUM(CK73, -CK78)</f>
    </oc>
    <nc r="CK88">
      <f>SUM(CK52, -CK55)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8" sId="1" odxf="1" dxf="1">
    <nc r="CK8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9" sId="1" odxf="1" dxf="1">
    <oc r="CK90">
      <f>SUM(CK79, -CK86,)</f>
    </oc>
    <nc r="CK90">
      <f>SUM(CK53, -CK57)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0" sId="1" odxf="1" dxf="1">
    <nc r="CK9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71" sId="1" odxf="1" dxf="1">
    <oc r="CK92">
      <f>SUM(CK79, -CK85)</f>
    </oc>
    <nc r="CK92">
      <f>SUM(CK52, -CK54)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2" sId="1" odxf="1" dxf="1">
    <nc r="CK93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3" sId="1" odxf="1" dxf="1">
    <oc r="CK94">
      <f>SUM(CK79, -CK84)</f>
    </oc>
    <nc r="CK94">
      <f>SUM(CK56, -CK58)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4" sId="1" odxf="1" dxf="1">
    <nc r="CK9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5" sId="1" odxf="1" dxf="1">
    <oc r="CK96">
      <f>SUM(CK85, -CK92,)</f>
    </oc>
    <nc r="CK96">
      <f>SUM(CK53, -CK56)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6" sId="1" odxf="1" dxf="1">
    <nc r="CK9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7" sId="1" odxf="1" dxf="1">
    <oc r="CK98">
      <f>SUM(CK85, -CK91)</f>
    </oc>
    <nc r="CK98">
      <f>SUM(CK51, -CK53)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8" sId="1" odxf="1" dxf="1">
    <nc r="CK9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79" sId="1" odxf="1" dxf="1">
    <oc r="CK100">
      <f>SUM(CK85, -CK90)</f>
    </oc>
    <nc r="CK100">
      <f>SUM(CK57, -CK58)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0" sId="1" odxf="1" dxf="1">
    <nc r="CK101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1" sId="1" odxf="1" dxf="1">
    <oc r="CK102">
      <f>SUM(CK91, -CK98,)</f>
    </oc>
    <nc r="CK102">
      <f>SUM(CK54, -CK57)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2" sId="1" odxf="1" dxf="1">
    <nc r="CK10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3" sId="1" odxf="1" dxf="1">
    <oc r="CK104">
      <f>SUM(CK91, -CK97)</f>
    </oc>
    <nc r="CK104">
      <f>SUM(CK52, -CK53)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4" sId="1" odxf="1" dxf="1">
    <nc r="CK10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5" sId="1" odxf="1" dxf="1">
    <oc r="CK106">
      <f>SUM(CK91, -CK96)</f>
    </oc>
    <nc r="CK106">
      <f>SUM(CK54, -CK56)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6" sId="1" odxf="1" dxf="1">
    <nc r="CK10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7" sId="1" odxf="1" dxf="1">
    <oc r="CK108">
      <f>SUM(CK97, -CK104,)</f>
    </oc>
    <nc r="CK108">
      <f>SUM(CK55, -CK57)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8" sId="1" odxf="1" dxf="1">
    <nc r="CK109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9" sId="1" odxf="1" dxf="1">
    <oc r="CK110">
      <f>SUM(CK97, -CK103)</f>
    </oc>
    <nc r="CK110">
      <f>SUM(CK53, -CK55)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0" sId="1" odxf="1" dxf="1">
    <nc r="CK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1" sId="1" odxf="1" dxf="1">
    <oc r="CK112">
      <f>SUM(CK97, -CK102)</f>
    </oc>
    <nc r="CK112">
      <f>SUM(CK55, -CK56)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2" sId="1" odxf="1" dxf="1">
    <nc r="CK113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3" sId="1" odxf="1" dxf="1">
    <oc r="CK114">
      <f>SUM(CK99, -CK104)</f>
    </oc>
    <nc r="CK114">
      <f>SUM(CK53, -CK54)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4" sId="1" odxf="1" dxf="1">
    <nc r="CK11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5" sId="1" odxf="1" dxf="1">
    <oc r="CK116">
      <f>SUM(CK105, -CK112,)</f>
    </oc>
    <nc r="CK116">
      <f>SUM(CK51, -CK52)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96" sId="1" odxf="1" dxf="1">
    <nc r="CK11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7" sId="1" odxf="1" dxf="1">
    <oc r="CK118">
      <f>SUM(CK105, -CK111)</f>
    </oc>
    <nc r="CK118">
      <f>SUM(CK54, -CK55)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8" sId="1" odxf="1" dxf="1">
    <nc r="CK11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9" sId="1" odxf="1" dxf="1">
    <oc r="CK120">
      <f>SUM(CK105, -CK110)</f>
    </oc>
    <nc r="CK120">
      <f>SUM(CK56, -CK57)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00" sId="1">
    <nc r="CL63" t="inlineStr">
      <is>
        <t xml:space="preserve"> </t>
      </is>
    </nc>
  </rcc>
  <rm rId="101" sheetId="1" source="CK115:CK116" destination="CK121:CK122" sourceSheetId="1"/>
  <rm rId="102" sheetId="1" source="CK117:CK118" destination="CK115:CK116" sourceSheetId="1"/>
  <rm rId="103" sheetId="1" source="CK113:CK114" destination="CK117:CK118" sourceSheetId="1"/>
  <rm rId="104" sheetId="1" source="CK111:CK112" destination="CK113:CK114" sourceSheetId="1"/>
  <rm rId="105" sheetId="1" source="CK103:CK104" destination="CK111:CK112" sourceSheetId="1"/>
  <rm rId="106" sheetId="1" source="CK105:CK108" destination="CK103:CK106" sourceSheetId="1"/>
  <rm rId="107" sheetId="1" source="CK99:CK100" destination="CK107:CK108" sourceSheetId="1"/>
  <rm rId="108" sheetId="1" source="CK101:CK102" destination="CK99:CK100" sourceSheetId="1"/>
  <rm rId="109" sheetId="1" source="CK97:CK98" destination="CK101:CK102" sourceSheetId="1"/>
  <rm rId="110" sheetId="1" source="CK99:CK100" destination="CK97:CK98" sourceSheetId="1"/>
  <rm rId="111" sheetId="1" source="CK91:CK92" destination="CK99:CK100" sourceSheetId="1"/>
  <rm rId="112" sheetId="1" source="CK93:CK98" destination="CK91:CK96" sourceSheetId="1"/>
  <rm rId="113" sheetId="1" source="CK91:CK92" destination="CK97:CK98" sourceSheetId="1"/>
  <rm rId="114" sheetId="1" source="CK85:CK86" destination="CK91:CK92" sourceSheetId="1"/>
  <rm rId="115" sheetId="1" source="CK89:CK90" destination="CK85:CK86" sourceSheetId="1"/>
  <rm rId="116" sheetId="1" source="CK85:CK88" destination="CK87:CK90" sourceSheetId="1"/>
  <rm rId="117" sheetId="1" source="CK81:CK82" destination="CK85:CK86" sourceSheetId="1"/>
  <rm rId="118" sheetId="1" source="CK77:CK78" destination="CK81:CK82" sourceSheetId="1"/>
  <rm rId="119" sheetId="1" source="CK73:CK74" destination="CK77:CK78" sourceSheetId="1"/>
  <rm rId="120" sheetId="1" source="CK75:CK122" destination="CK73:CK120" sourceSheetId="1"/>
  <rcc rId="121" sId="1" odxf="1" dxf="1" numFmtId="14">
    <nc r="CK136">
      <v>9.8400000000000001E-2</v>
    </nc>
    <ndxf>
      <fill>
        <patternFill patternType="solid">
          <bgColor theme="2"/>
        </patternFill>
      </fill>
    </ndxf>
  </rcc>
  <rfmt sheetId="1" sqref="CK137" start="0" length="0">
    <dxf>
      <fill>
        <patternFill patternType="solid">
          <bgColor theme="5" tint="0.39997558519241921"/>
        </patternFill>
      </fill>
    </dxf>
  </rfmt>
  <rfmt sheetId="1" sqref="CK140" start="0" length="0">
    <dxf>
      <fill>
        <patternFill patternType="solid">
          <bgColor rgb="FF7030A0"/>
        </patternFill>
      </fill>
    </dxf>
  </rfmt>
  <rfmt sheetId="1" sqref="CK138" start="0" length="0">
    <dxf>
      <fill>
        <patternFill patternType="solid">
          <bgColor rgb="FFFFFF00"/>
        </patternFill>
      </fill>
    </dxf>
  </rfmt>
  <rfmt sheetId="1" sqref="CK141" start="0" length="0">
    <dxf>
      <fill>
        <patternFill patternType="solid">
          <bgColor theme="4" tint="-0.249977111117893"/>
        </patternFill>
      </fill>
    </dxf>
  </rfmt>
  <rfmt sheetId="1" sqref="CK139" start="0" length="0">
    <dxf>
      <fill>
        <patternFill patternType="solid">
          <bgColor theme="5" tint="-0.249977111117893"/>
        </patternFill>
      </fill>
    </dxf>
  </rfmt>
  <rfmt sheetId="1" sqref="CK142" start="0" length="0">
    <dxf>
      <fill>
        <patternFill patternType="solid">
          <bgColor rgb="FFC00000"/>
        </patternFill>
      </fill>
    </dxf>
  </rfmt>
  <rfmt sheetId="1" sqref="CK143" start="0" length="0">
    <dxf>
      <fill>
        <patternFill patternType="solid">
          <bgColor rgb="FFFF0000"/>
        </patternFill>
      </fill>
    </dxf>
  </rfmt>
  <rfmt sheetId="1" sqref="CL136" start="0" length="0">
    <dxf>
      <fill>
        <patternFill patternType="solid">
          <bgColor theme="2"/>
        </patternFill>
      </fill>
    </dxf>
  </rfmt>
  <rfmt sheetId="1" sqref="CL137" start="0" length="0">
    <dxf>
      <fill>
        <patternFill patternType="solid">
          <bgColor theme="5" tint="0.39997558519241921"/>
        </patternFill>
      </fill>
    </dxf>
  </rfmt>
  <rfmt sheetId="1" sqref="CL140" start="0" length="0">
    <dxf>
      <fill>
        <patternFill patternType="solid">
          <bgColor rgb="FF7030A0"/>
        </patternFill>
      </fill>
    </dxf>
  </rfmt>
  <rfmt sheetId="1" sqref="CL138" start="0" length="0">
    <dxf>
      <fill>
        <patternFill patternType="solid">
          <bgColor rgb="FFFFFF00"/>
        </patternFill>
      </fill>
    </dxf>
  </rfmt>
  <rfmt sheetId="1" sqref="CL141" start="0" length="0">
    <dxf>
      <fill>
        <patternFill patternType="solid">
          <bgColor theme="4" tint="-0.249977111117893"/>
        </patternFill>
      </fill>
    </dxf>
  </rfmt>
  <rfmt sheetId="1" sqref="CL139" start="0" length="0">
    <dxf>
      <fill>
        <patternFill patternType="solid">
          <bgColor theme="5" tint="-0.249977111117893"/>
        </patternFill>
      </fill>
    </dxf>
  </rfmt>
  <rfmt sheetId="1" sqref="CL142" start="0" length="0">
    <dxf>
      <fill>
        <patternFill patternType="solid">
          <bgColor rgb="FFC00000"/>
        </patternFill>
      </fill>
    </dxf>
  </rfmt>
  <rfmt sheetId="1" sqref="CL143" start="0" length="0">
    <dxf>
      <fill>
        <patternFill patternType="solid">
          <bgColor rgb="FFFF0000"/>
        </patternFill>
      </fill>
    </dxf>
  </rfmt>
  <rfmt sheetId="1" sqref="CM136" start="0" length="0">
    <dxf>
      <fill>
        <patternFill patternType="solid">
          <bgColor theme="2"/>
        </patternFill>
      </fill>
    </dxf>
  </rfmt>
  <rfmt sheetId="1" sqref="CM137" start="0" length="0">
    <dxf>
      <fill>
        <patternFill patternType="solid">
          <bgColor theme="5" tint="0.39997558519241921"/>
        </patternFill>
      </fill>
    </dxf>
  </rfmt>
  <rfmt sheetId="1" sqref="CM140" start="0" length="0">
    <dxf>
      <fill>
        <patternFill patternType="solid">
          <bgColor rgb="FF7030A0"/>
        </patternFill>
      </fill>
    </dxf>
  </rfmt>
  <rfmt sheetId="1" sqref="CM138" start="0" length="0">
    <dxf>
      <fill>
        <patternFill patternType="solid">
          <bgColor rgb="FFFFFF00"/>
        </patternFill>
      </fill>
    </dxf>
  </rfmt>
  <rfmt sheetId="1" sqref="CM141" start="0" length="0">
    <dxf>
      <fill>
        <patternFill patternType="solid">
          <bgColor theme="4" tint="-0.249977111117893"/>
        </patternFill>
      </fill>
    </dxf>
  </rfmt>
  <rfmt sheetId="1" sqref="CM139" start="0" length="0">
    <dxf>
      <fill>
        <patternFill patternType="solid">
          <bgColor theme="5" tint="-0.249977111117893"/>
        </patternFill>
      </fill>
    </dxf>
  </rfmt>
  <rfmt sheetId="1" sqref="CM142" start="0" length="0">
    <dxf>
      <fill>
        <patternFill patternType="solid">
          <bgColor rgb="FFC00000"/>
        </patternFill>
      </fill>
    </dxf>
  </rfmt>
  <rfmt sheetId="1" sqref="CM143" start="0" length="0">
    <dxf>
      <fill>
        <patternFill patternType="solid">
          <bgColor rgb="FFFF0000"/>
        </patternFill>
      </fill>
    </dxf>
  </rfmt>
  <rfmt sheetId="1" sqref="CN136" start="0" length="0">
    <dxf>
      <fill>
        <patternFill patternType="solid">
          <bgColor theme="2"/>
        </patternFill>
      </fill>
    </dxf>
  </rfmt>
  <rfmt sheetId="1" sqref="CO136" start="0" length="0">
    <dxf>
      <fill>
        <patternFill patternType="solid">
          <bgColor theme="2"/>
        </patternFill>
      </fill>
    </dxf>
  </rfmt>
  <rfmt sheetId="1" sqref="CP136" start="0" length="0">
    <dxf>
      <fill>
        <patternFill patternType="solid">
          <bgColor theme="2"/>
        </patternFill>
      </fill>
    </dxf>
  </rfmt>
  <rfmt sheetId="1" sqref="CN137" start="0" length="0">
    <dxf>
      <fill>
        <patternFill patternType="solid">
          <bgColor theme="5" tint="0.39997558519241921"/>
        </patternFill>
      </fill>
    </dxf>
  </rfmt>
  <rfmt sheetId="1" sqref="CO137" start="0" length="0">
    <dxf>
      <fill>
        <patternFill patternType="solid">
          <bgColor theme="5" tint="0.39997558519241921"/>
        </patternFill>
      </fill>
    </dxf>
  </rfmt>
  <rfmt sheetId="1" sqref="CP137" start="0" length="0">
    <dxf>
      <fill>
        <patternFill patternType="solid">
          <bgColor theme="5" tint="0.39997558519241921"/>
        </patternFill>
      </fill>
    </dxf>
  </rfmt>
  <rfmt sheetId="1" sqref="CN140" start="0" length="0">
    <dxf>
      <fill>
        <patternFill patternType="solid">
          <bgColor rgb="FF7030A0"/>
        </patternFill>
      </fill>
    </dxf>
  </rfmt>
  <rfmt sheetId="1" sqref="CO140" start="0" length="0">
    <dxf>
      <fill>
        <patternFill patternType="solid">
          <bgColor rgb="FF7030A0"/>
        </patternFill>
      </fill>
    </dxf>
  </rfmt>
  <rfmt sheetId="1" sqref="CP140" start="0" length="0">
    <dxf>
      <fill>
        <patternFill patternType="solid">
          <bgColor rgb="FF7030A0"/>
        </patternFill>
      </fill>
    </dxf>
  </rfmt>
  <rfmt sheetId="1" sqref="CN138" start="0" length="0">
    <dxf>
      <fill>
        <patternFill patternType="solid">
          <bgColor rgb="FFFFFF00"/>
        </patternFill>
      </fill>
    </dxf>
  </rfmt>
  <rfmt sheetId="1" sqref="CO138" start="0" length="0">
    <dxf>
      <fill>
        <patternFill patternType="solid">
          <bgColor rgb="FFFFFF00"/>
        </patternFill>
      </fill>
    </dxf>
  </rfmt>
  <rfmt sheetId="1" sqref="CP138" start="0" length="0">
    <dxf>
      <fill>
        <patternFill patternType="solid">
          <bgColor rgb="FFFFFF00"/>
        </patternFill>
      </fill>
    </dxf>
  </rfmt>
  <rfmt sheetId="1" sqref="CN141" start="0" length="0">
    <dxf>
      <fill>
        <patternFill patternType="solid">
          <bgColor theme="4" tint="-0.249977111117893"/>
        </patternFill>
      </fill>
    </dxf>
  </rfmt>
  <rfmt sheetId="1" sqref="CO141" start="0" length="0">
    <dxf>
      <fill>
        <patternFill patternType="solid">
          <bgColor theme="4" tint="-0.249977111117893"/>
        </patternFill>
      </fill>
    </dxf>
  </rfmt>
  <rfmt sheetId="1" sqref="CP141" start="0" length="0">
    <dxf>
      <fill>
        <patternFill patternType="solid">
          <bgColor theme="4" tint="-0.249977111117893"/>
        </patternFill>
      </fill>
    </dxf>
  </rfmt>
  <rfmt sheetId="1" sqref="CN139" start="0" length="0">
    <dxf>
      <fill>
        <patternFill patternType="solid">
          <bgColor theme="5" tint="-0.249977111117893"/>
        </patternFill>
      </fill>
    </dxf>
  </rfmt>
  <rfmt sheetId="1" sqref="CO139" start="0" length="0">
    <dxf>
      <fill>
        <patternFill patternType="solid">
          <bgColor theme="5" tint="-0.249977111117893"/>
        </patternFill>
      </fill>
    </dxf>
  </rfmt>
  <rfmt sheetId="1" sqref="CP139" start="0" length="0">
    <dxf>
      <fill>
        <patternFill patternType="solid">
          <bgColor theme="5" tint="-0.249977111117893"/>
        </patternFill>
      </fill>
    </dxf>
  </rfmt>
  <rfmt sheetId="1" sqref="CN142" start="0" length="0">
    <dxf>
      <fill>
        <patternFill patternType="solid">
          <bgColor rgb="FFC00000"/>
        </patternFill>
      </fill>
    </dxf>
  </rfmt>
  <rfmt sheetId="1" sqref="CO142" start="0" length="0">
    <dxf>
      <fill>
        <patternFill patternType="solid">
          <bgColor rgb="FFC00000"/>
        </patternFill>
      </fill>
    </dxf>
  </rfmt>
  <rfmt sheetId="1" sqref="CP142" start="0" length="0">
    <dxf>
      <fill>
        <patternFill patternType="solid">
          <bgColor rgb="FFC00000"/>
        </patternFill>
      </fill>
    </dxf>
  </rfmt>
  <rfmt sheetId="1" sqref="CN143" start="0" length="0">
    <dxf>
      <fill>
        <patternFill patternType="solid">
          <bgColor rgb="FFFF0000"/>
        </patternFill>
      </fill>
    </dxf>
  </rfmt>
  <rfmt sheetId="1" sqref="CO143" start="0" length="0">
    <dxf>
      <fill>
        <patternFill patternType="solid">
          <bgColor rgb="FFFF0000"/>
        </patternFill>
      </fill>
    </dxf>
  </rfmt>
  <rfmt sheetId="1" sqref="CP143" start="0" length="0">
    <dxf>
      <fill>
        <patternFill patternType="solid">
          <bgColor rgb="FFFF0000"/>
        </patternFill>
      </fill>
    </dxf>
  </rfmt>
  <rfmt sheetId="1" sqref="CQ136" start="0" length="0">
    <dxf>
      <fill>
        <patternFill patternType="solid">
          <bgColor theme="2"/>
        </patternFill>
      </fill>
    </dxf>
  </rfmt>
  <rfmt sheetId="1" sqref="CR136" start="0" length="0">
    <dxf>
      <fill>
        <patternFill patternType="solid">
          <bgColor theme="2"/>
        </patternFill>
      </fill>
    </dxf>
  </rfmt>
  <rfmt sheetId="1" sqref="CS136" start="0" length="0">
    <dxf>
      <fill>
        <patternFill patternType="solid">
          <bgColor theme="2"/>
        </patternFill>
      </fill>
    </dxf>
  </rfmt>
  <rfmt sheetId="1" sqref="CQ137" start="0" length="0">
    <dxf>
      <fill>
        <patternFill patternType="solid">
          <bgColor theme="5" tint="0.39997558519241921"/>
        </patternFill>
      </fill>
    </dxf>
  </rfmt>
  <rfmt sheetId="1" sqref="CR137" start="0" length="0">
    <dxf>
      <fill>
        <patternFill patternType="solid">
          <bgColor theme="5" tint="0.39997558519241921"/>
        </patternFill>
      </fill>
    </dxf>
  </rfmt>
  <rfmt sheetId="1" sqref="CS137" start="0" length="0">
    <dxf>
      <fill>
        <patternFill patternType="solid">
          <bgColor theme="5" tint="0.39997558519241921"/>
        </patternFill>
      </fill>
    </dxf>
  </rfmt>
  <rfmt sheetId="1" sqref="CQ140" start="0" length="0">
    <dxf>
      <fill>
        <patternFill patternType="solid">
          <bgColor rgb="FF7030A0"/>
        </patternFill>
      </fill>
    </dxf>
  </rfmt>
  <rfmt sheetId="1" sqref="CR140" start="0" length="0">
    <dxf>
      <fill>
        <patternFill patternType="solid">
          <bgColor rgb="FF7030A0"/>
        </patternFill>
      </fill>
    </dxf>
  </rfmt>
  <rfmt sheetId="1" sqref="CS140" start="0" length="0">
    <dxf>
      <fill>
        <patternFill patternType="solid">
          <bgColor rgb="FF7030A0"/>
        </patternFill>
      </fill>
    </dxf>
  </rfmt>
  <rfmt sheetId="1" sqref="CQ138" start="0" length="0">
    <dxf>
      <fill>
        <patternFill patternType="solid">
          <bgColor rgb="FFFFFF00"/>
        </patternFill>
      </fill>
    </dxf>
  </rfmt>
  <rfmt sheetId="1" sqref="CR138" start="0" length="0">
    <dxf>
      <fill>
        <patternFill patternType="solid">
          <bgColor rgb="FFFFFF00"/>
        </patternFill>
      </fill>
    </dxf>
  </rfmt>
  <rfmt sheetId="1" sqref="CS138" start="0" length="0">
    <dxf>
      <fill>
        <patternFill patternType="solid">
          <bgColor rgb="FFFFFF00"/>
        </patternFill>
      </fill>
    </dxf>
  </rfmt>
  <rfmt sheetId="1" sqref="CQ141" start="0" length="0">
    <dxf>
      <fill>
        <patternFill patternType="solid">
          <bgColor theme="4" tint="-0.249977111117893"/>
        </patternFill>
      </fill>
    </dxf>
  </rfmt>
  <rfmt sheetId="1" sqref="CR141" start="0" length="0">
    <dxf>
      <fill>
        <patternFill patternType="solid">
          <bgColor theme="4" tint="-0.249977111117893"/>
        </patternFill>
      </fill>
    </dxf>
  </rfmt>
  <rfmt sheetId="1" sqref="CS141" start="0" length="0">
    <dxf>
      <fill>
        <patternFill patternType="solid">
          <bgColor theme="4" tint="-0.249977111117893"/>
        </patternFill>
      </fill>
    </dxf>
  </rfmt>
  <rfmt sheetId="1" sqref="CQ139" start="0" length="0">
    <dxf>
      <fill>
        <patternFill patternType="solid">
          <bgColor theme="5" tint="-0.249977111117893"/>
        </patternFill>
      </fill>
    </dxf>
  </rfmt>
  <rfmt sheetId="1" sqref="CR139" start="0" length="0">
    <dxf>
      <fill>
        <patternFill patternType="solid">
          <bgColor theme="5" tint="-0.249977111117893"/>
        </patternFill>
      </fill>
    </dxf>
  </rfmt>
  <rfmt sheetId="1" sqref="CS139" start="0" length="0">
    <dxf>
      <fill>
        <patternFill patternType="solid">
          <bgColor theme="5" tint="-0.249977111117893"/>
        </patternFill>
      </fill>
    </dxf>
  </rfmt>
  <rfmt sheetId="1" sqref="CQ142" start="0" length="0">
    <dxf>
      <fill>
        <patternFill patternType="solid">
          <bgColor rgb="FFC00000"/>
        </patternFill>
      </fill>
    </dxf>
  </rfmt>
  <rfmt sheetId="1" sqref="CR142" start="0" length="0">
    <dxf>
      <fill>
        <patternFill patternType="solid">
          <bgColor rgb="FFC00000"/>
        </patternFill>
      </fill>
    </dxf>
  </rfmt>
  <rfmt sheetId="1" sqref="CS142" start="0" length="0">
    <dxf>
      <fill>
        <patternFill patternType="solid">
          <bgColor rgb="FFC00000"/>
        </patternFill>
      </fill>
    </dxf>
  </rfmt>
  <rfmt sheetId="1" sqref="CQ143" start="0" length="0">
    <dxf>
      <fill>
        <patternFill patternType="solid">
          <bgColor rgb="FFFF0000"/>
        </patternFill>
      </fill>
    </dxf>
  </rfmt>
  <rfmt sheetId="1" sqref="CR143" start="0" length="0">
    <dxf>
      <fill>
        <patternFill patternType="solid">
          <bgColor rgb="FFFF0000"/>
        </patternFill>
      </fill>
    </dxf>
  </rfmt>
  <rfmt sheetId="1" sqref="CS143" start="0" length="0">
    <dxf>
      <fill>
        <patternFill patternType="solid">
          <bgColor rgb="FFFF0000"/>
        </patternFill>
      </fill>
    </dxf>
  </rfmt>
  <rfmt sheetId="1" sqref="CT136" start="0" length="0">
    <dxf>
      <fill>
        <patternFill patternType="solid">
          <bgColor theme="2"/>
        </patternFill>
      </fill>
    </dxf>
  </rfmt>
  <rfmt sheetId="1" sqref="CU136" start="0" length="0">
    <dxf>
      <fill>
        <patternFill patternType="solid">
          <bgColor theme="2"/>
        </patternFill>
      </fill>
    </dxf>
  </rfmt>
  <rfmt sheetId="1" sqref="CV136" start="0" length="0">
    <dxf>
      <fill>
        <patternFill patternType="solid">
          <bgColor theme="2"/>
        </patternFill>
      </fill>
    </dxf>
  </rfmt>
  <rfmt sheetId="1" sqref="CT137" start="0" length="0">
    <dxf>
      <fill>
        <patternFill patternType="solid">
          <bgColor theme="5" tint="0.39997558519241921"/>
        </patternFill>
      </fill>
    </dxf>
  </rfmt>
  <rfmt sheetId="1" sqref="CU137" start="0" length="0">
    <dxf>
      <fill>
        <patternFill patternType="solid">
          <bgColor theme="5" tint="0.39997558519241921"/>
        </patternFill>
      </fill>
    </dxf>
  </rfmt>
  <rfmt sheetId="1" sqref="CV137" start="0" length="0">
    <dxf>
      <fill>
        <patternFill patternType="solid">
          <bgColor theme="5" tint="0.39997558519241921"/>
        </patternFill>
      </fill>
    </dxf>
  </rfmt>
  <rfmt sheetId="1" sqref="CT140" start="0" length="0">
    <dxf>
      <fill>
        <patternFill patternType="solid">
          <bgColor rgb="FF7030A0"/>
        </patternFill>
      </fill>
    </dxf>
  </rfmt>
  <rfmt sheetId="1" sqref="CU140" start="0" length="0">
    <dxf>
      <fill>
        <patternFill patternType="solid">
          <bgColor rgb="FF7030A0"/>
        </patternFill>
      </fill>
    </dxf>
  </rfmt>
  <rfmt sheetId="1" sqref="CV140" start="0" length="0">
    <dxf>
      <fill>
        <patternFill patternType="solid">
          <bgColor rgb="FF7030A0"/>
        </patternFill>
      </fill>
    </dxf>
  </rfmt>
  <rfmt sheetId="1" sqref="CT138" start="0" length="0">
    <dxf>
      <fill>
        <patternFill patternType="solid">
          <bgColor rgb="FFFFFF00"/>
        </patternFill>
      </fill>
    </dxf>
  </rfmt>
  <rfmt sheetId="1" sqref="CU138" start="0" length="0">
    <dxf>
      <fill>
        <patternFill patternType="solid">
          <bgColor rgb="FFFFFF00"/>
        </patternFill>
      </fill>
    </dxf>
  </rfmt>
  <rfmt sheetId="1" sqref="CV138" start="0" length="0">
    <dxf>
      <fill>
        <patternFill patternType="solid">
          <bgColor rgb="FFFFFF00"/>
        </patternFill>
      </fill>
    </dxf>
  </rfmt>
  <rfmt sheetId="1" sqref="CT141" start="0" length="0">
    <dxf>
      <fill>
        <patternFill patternType="solid">
          <bgColor theme="4" tint="-0.249977111117893"/>
        </patternFill>
      </fill>
    </dxf>
  </rfmt>
  <rfmt sheetId="1" sqref="CU141" start="0" length="0">
    <dxf>
      <fill>
        <patternFill patternType="solid">
          <bgColor theme="4" tint="-0.249977111117893"/>
        </patternFill>
      </fill>
    </dxf>
  </rfmt>
  <rfmt sheetId="1" sqref="CV141" start="0" length="0">
    <dxf>
      <fill>
        <patternFill patternType="solid">
          <bgColor theme="4" tint="-0.249977111117893"/>
        </patternFill>
      </fill>
    </dxf>
  </rfmt>
  <rfmt sheetId="1" sqref="CT139" start="0" length="0">
    <dxf>
      <fill>
        <patternFill patternType="solid">
          <bgColor theme="5" tint="-0.249977111117893"/>
        </patternFill>
      </fill>
    </dxf>
  </rfmt>
  <rfmt sheetId="1" sqref="CU139" start="0" length="0">
    <dxf>
      <fill>
        <patternFill patternType="solid">
          <bgColor theme="5" tint="-0.249977111117893"/>
        </patternFill>
      </fill>
    </dxf>
  </rfmt>
  <rfmt sheetId="1" sqref="CV139" start="0" length="0">
    <dxf>
      <fill>
        <patternFill patternType="solid">
          <bgColor theme="5" tint="-0.249977111117893"/>
        </patternFill>
      </fill>
    </dxf>
  </rfmt>
  <rfmt sheetId="1" sqref="CT142" start="0" length="0">
    <dxf>
      <fill>
        <patternFill patternType="solid">
          <bgColor rgb="FFC00000"/>
        </patternFill>
      </fill>
    </dxf>
  </rfmt>
  <rfmt sheetId="1" sqref="CU142" start="0" length="0">
    <dxf>
      <fill>
        <patternFill patternType="solid">
          <bgColor rgb="FFC00000"/>
        </patternFill>
      </fill>
    </dxf>
  </rfmt>
  <rfmt sheetId="1" sqref="CV142" start="0" length="0">
    <dxf>
      <fill>
        <patternFill patternType="solid">
          <bgColor rgb="FFC00000"/>
        </patternFill>
      </fill>
    </dxf>
  </rfmt>
  <rfmt sheetId="1" sqref="CT143" start="0" length="0">
    <dxf>
      <fill>
        <patternFill patternType="solid">
          <bgColor rgb="FFFF0000"/>
        </patternFill>
      </fill>
    </dxf>
  </rfmt>
  <rfmt sheetId="1" sqref="CU143" start="0" length="0">
    <dxf>
      <fill>
        <patternFill patternType="solid">
          <bgColor rgb="FFFF0000"/>
        </patternFill>
      </fill>
    </dxf>
  </rfmt>
  <rfmt sheetId="1" sqref="CV143" start="0" length="0">
    <dxf>
      <fill>
        <patternFill patternType="solid">
          <bgColor rgb="FFFF0000"/>
        </patternFill>
      </fill>
    </dxf>
  </rfmt>
  <rfmt sheetId="1" sqref="CW136" start="0" length="0">
    <dxf>
      <fill>
        <patternFill patternType="solid">
          <bgColor theme="2"/>
        </patternFill>
      </fill>
    </dxf>
  </rfmt>
  <rfmt sheetId="1" sqref="CX136" start="0" length="0">
    <dxf>
      <fill>
        <patternFill patternType="solid">
          <bgColor theme="2"/>
        </patternFill>
      </fill>
    </dxf>
  </rfmt>
  <rfmt sheetId="1" sqref="CY136" start="0" length="0">
    <dxf>
      <fill>
        <patternFill patternType="solid">
          <bgColor theme="2"/>
        </patternFill>
      </fill>
    </dxf>
  </rfmt>
  <rfmt sheetId="1" sqref="CW137" start="0" length="0">
    <dxf>
      <fill>
        <patternFill patternType="solid">
          <bgColor theme="5" tint="0.39997558519241921"/>
        </patternFill>
      </fill>
    </dxf>
  </rfmt>
  <rfmt sheetId="1" sqref="CX137" start="0" length="0">
    <dxf>
      <fill>
        <patternFill patternType="solid">
          <bgColor theme="5" tint="0.39997558519241921"/>
        </patternFill>
      </fill>
    </dxf>
  </rfmt>
  <rfmt sheetId="1" sqref="CY137" start="0" length="0">
    <dxf>
      <fill>
        <patternFill patternType="solid">
          <bgColor theme="5" tint="0.39997558519241921"/>
        </patternFill>
      </fill>
    </dxf>
  </rfmt>
  <rfmt sheetId="1" sqref="CW140" start="0" length="0">
    <dxf>
      <fill>
        <patternFill patternType="solid">
          <bgColor rgb="FF7030A0"/>
        </patternFill>
      </fill>
    </dxf>
  </rfmt>
  <rfmt sheetId="1" sqref="CX140" start="0" length="0">
    <dxf>
      <fill>
        <patternFill patternType="solid">
          <bgColor rgb="FF7030A0"/>
        </patternFill>
      </fill>
    </dxf>
  </rfmt>
  <rfmt sheetId="1" sqref="CY140" start="0" length="0">
    <dxf>
      <fill>
        <patternFill patternType="solid">
          <bgColor rgb="FF7030A0"/>
        </patternFill>
      </fill>
    </dxf>
  </rfmt>
  <rfmt sheetId="1" sqref="CW138" start="0" length="0">
    <dxf>
      <fill>
        <patternFill patternType="solid">
          <bgColor rgb="FFFFFF00"/>
        </patternFill>
      </fill>
    </dxf>
  </rfmt>
  <rfmt sheetId="1" sqref="CX138" start="0" length="0">
    <dxf>
      <fill>
        <patternFill patternType="solid">
          <bgColor rgb="FFFFFF00"/>
        </patternFill>
      </fill>
    </dxf>
  </rfmt>
  <rfmt sheetId="1" sqref="CY138" start="0" length="0">
    <dxf>
      <fill>
        <patternFill patternType="solid">
          <bgColor rgb="FFFFFF00"/>
        </patternFill>
      </fill>
    </dxf>
  </rfmt>
  <rfmt sheetId="1" sqref="CW141" start="0" length="0">
    <dxf>
      <fill>
        <patternFill patternType="solid">
          <bgColor theme="4" tint="-0.249977111117893"/>
        </patternFill>
      </fill>
    </dxf>
  </rfmt>
  <rfmt sheetId="1" sqref="CX141" start="0" length="0">
    <dxf>
      <fill>
        <patternFill patternType="solid">
          <bgColor theme="4" tint="-0.249977111117893"/>
        </patternFill>
      </fill>
    </dxf>
  </rfmt>
  <rfmt sheetId="1" sqref="CY141" start="0" length="0">
    <dxf>
      <fill>
        <patternFill patternType="solid">
          <bgColor theme="4" tint="-0.249977111117893"/>
        </patternFill>
      </fill>
    </dxf>
  </rfmt>
  <rfmt sheetId="1" sqref="CW139" start="0" length="0">
    <dxf>
      <fill>
        <patternFill patternType="solid">
          <bgColor theme="5" tint="-0.249977111117893"/>
        </patternFill>
      </fill>
    </dxf>
  </rfmt>
  <rfmt sheetId="1" sqref="CX139" start="0" length="0">
    <dxf>
      <fill>
        <patternFill patternType="solid">
          <bgColor theme="5" tint="-0.249977111117893"/>
        </patternFill>
      </fill>
    </dxf>
  </rfmt>
  <rfmt sheetId="1" sqref="CY139" start="0" length="0">
    <dxf>
      <fill>
        <patternFill patternType="solid">
          <bgColor theme="5" tint="-0.249977111117893"/>
        </patternFill>
      </fill>
    </dxf>
  </rfmt>
  <rfmt sheetId="1" sqref="CW142" start="0" length="0">
    <dxf>
      <fill>
        <patternFill patternType="solid">
          <bgColor rgb="FFC00000"/>
        </patternFill>
      </fill>
    </dxf>
  </rfmt>
  <rfmt sheetId="1" sqref="CX142" start="0" length="0">
    <dxf>
      <fill>
        <patternFill patternType="solid">
          <bgColor rgb="FFC00000"/>
        </patternFill>
      </fill>
    </dxf>
  </rfmt>
  <rfmt sheetId="1" sqref="CY142" start="0" length="0">
    <dxf>
      <fill>
        <patternFill patternType="solid">
          <bgColor rgb="FFC00000"/>
        </patternFill>
      </fill>
    </dxf>
  </rfmt>
  <rfmt sheetId="1" sqref="CW143" start="0" length="0">
    <dxf>
      <fill>
        <patternFill patternType="solid">
          <bgColor rgb="FFFF0000"/>
        </patternFill>
      </fill>
    </dxf>
  </rfmt>
  <rfmt sheetId="1" sqref="CX143" start="0" length="0">
    <dxf>
      <fill>
        <patternFill patternType="solid">
          <bgColor rgb="FFFF0000"/>
        </patternFill>
      </fill>
    </dxf>
  </rfmt>
  <rfmt sheetId="1" sqref="CY143" start="0" length="0">
    <dxf>
      <fill>
        <patternFill patternType="solid">
          <bgColor rgb="FFFF0000"/>
        </patternFill>
      </fill>
    </dxf>
  </rfmt>
  <rcc rId="122" sId="1">
    <nc r="CK131" t="inlineStr">
      <is>
        <t xml:space="preserve"> </t>
      </is>
    </nc>
  </rcc>
  <rcc rId="123" sId="1" numFmtId="14">
    <nc r="CK136">
      <v>0.10009999999999999</v>
    </nc>
  </rcc>
  <rcc rId="124" sId="1" numFmtId="14">
    <nc r="CK137">
      <v>4.58E-2</v>
    </nc>
  </rcc>
  <rcc rId="125" sId="1" numFmtId="14">
    <nc r="CK138">
      <v>2.3999999999999998E-3</v>
    </nc>
  </rcc>
  <rcc rId="126" sId="1" numFmtId="14">
    <nc r="CK139">
      <v>2.1999999999999999E-2</v>
    </nc>
  </rcc>
  <rcc rId="127" sId="1" numFmtId="14">
    <nc r="CK140">
      <v>-5.0000000000000001E-4</v>
    </nc>
  </rcc>
  <rcc rId="128" sId="1" numFmtId="14">
    <nc r="CK141">
      <v>3.5999999999999999E-3</v>
    </nc>
  </rcc>
  <rcc rId="129" sId="1" numFmtId="14">
    <nc r="CK142">
      <v>-8.1699999999999995E-2</v>
    </nc>
  </rcc>
  <rcc rId="130" sId="1" numFmtId="14">
    <nc r="CK143">
      <v>-9.1700000000000004E-2</v>
    </nc>
  </rcc>
  <rfmt sheetId="1" sqref="CK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31" sId="1" odxf="1" dxf="1">
    <nc r="CK15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2" sId="1" odxf="1" dxf="1">
    <oc r="CK151">
      <f>SUM(CK136, -CK143,)</f>
    </oc>
    <nc r="CK151">
      <f>SUM(CK136, -CK143)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3" sId="1" odxf="1" dxf="1">
    <nc r="CK15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4" sId="1" odxf="1" dxf="1">
    <oc r="CK153">
      <f>SUM(CK136, -CK142)</f>
    </oc>
    <nc r="CK153">
      <f>SUM(CK136, -CK142)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5" sId="1" odxf="1" dxf="1">
    <nc r="CK15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6" sId="1" odxf="1" dxf="1">
    <oc r="CK155">
      <f>SUM(CK136, -CK141)</f>
    </oc>
    <nc r="CK155">
      <f>SUM(CK137, -CK143)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7" sId="1" odxf="1" dxf="1">
    <nc r="CK15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8" sId="1" odxf="1" dxf="1">
    <oc r="CK157">
      <f>SUM(CK142, -CK153,)</f>
    </oc>
    <nc r="CK157">
      <f>SUM(CK137, -CK142)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39" sId="1" odxf="1" dxf="1">
    <nc r="CK15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0" sId="1" odxf="1" dxf="1">
    <oc r="CK159">
      <f>SUM(CK142, -CK152)</f>
    </oc>
    <nc r="CK159">
      <f>SUM(CK138, -CK143)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1" sId="1" odxf="1" dxf="1">
    <nc r="CK160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42" sId="1" odxf="1" dxf="1">
    <oc r="CK161">
      <f>SUM(CK142, -CK151)</f>
    </oc>
    <nc r="CK161">
      <f>SUM(CK138, -CK142)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3" sId="1" odxf="1" dxf="1">
    <nc r="CK16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4" sId="1" odxf="1" dxf="1">
    <oc r="CK163">
      <f>SUM(CK152, -CK159,)</f>
    </oc>
    <nc r="CK163">
      <f>SUM(CK139, -CK143)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5" sId="1" odxf="1" dxf="1">
    <nc r="CK16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6" sId="1" odxf="1" dxf="1">
    <oc r="CK165">
      <f>SUM(CK152, -CK158)</f>
    </oc>
    <nc r="CK165">
      <f>SUM(CK139, -CK142)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7" sId="1" odxf="1" dxf="1">
    <nc r="CK16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8" sId="1" odxf="1" dxf="1">
    <oc r="CK167">
      <f>SUM(CK152, -CK157)</f>
    </oc>
    <nc r="CK167">
      <f>SUM(CK140, -CK143)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9" sId="1" odxf="1" dxf="1">
    <nc r="CK16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50" sId="1" odxf="1" dxf="1">
    <oc r="CK169">
      <f>SUM(CK158, -CK165,)</f>
    </oc>
    <nc r="CK169">
      <f>SUM(CK140, -CK142)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1" sId="1" odxf="1" dxf="1">
    <nc r="CK170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2" sId="1" odxf="1" dxf="1">
    <oc r="CK171">
      <f>SUM(CK158, -CK164)</f>
    </oc>
    <nc r="CK171">
      <f>SUM(CK141, -CK143)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CK17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4" sId="1" odxf="1" dxf="1">
    <oc r="CK173">
      <f>SUM(CK158, -CK163)</f>
    </oc>
    <nc r="CK173">
      <f>SUM(CK141, -CK142)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5" sId="1" odxf="1" dxf="1">
    <nc r="CK17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6" sId="1" odxf="1" dxf="1">
    <oc r="CK175">
      <f>SUM(CK164, -CK171,)</f>
    </oc>
    <nc r="CK175">
      <f>SUM(CK136, -CK141)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7" sId="1" odxf="1" dxf="1">
    <nc r="CK17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8" sId="1" odxf="1" dxf="1">
    <oc r="CK177">
      <f>SUM(CK164, -CK170)</f>
    </oc>
    <nc r="CK177">
      <f>SUM(CK136, -CK140)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CK17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0" sId="1" odxf="1" dxf="1">
    <oc r="CK179">
      <f>SUM(CK164, -CK169)</f>
    </oc>
    <nc r="CK179">
      <f>SUM(CK136, -CK139)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1" sId="1" odxf="1" dxf="1">
    <nc r="CK18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2" sId="1" odxf="1" dxf="1">
    <oc r="CK181">
      <f>SUM(CK170, -CK177,)</f>
    </oc>
    <nc r="CK181">
      <f>SUM(CK136, -CK138)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3" sId="1" odxf="1" dxf="1">
    <nc r="CK18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64" sId="1" odxf="1" dxf="1">
    <oc r="CK183">
      <f>SUM(CK170, -CK176)</f>
    </oc>
    <nc r="CK183">
      <f>SUM(CK136, -CK137)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65" sId="1" odxf="1" dxf="1">
    <nc r="CK184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6" sId="1" odxf="1" dxf="1">
    <oc r="CK185">
      <f>SUM(CK170, -CK175)</f>
    </oc>
    <nc r="CK185">
      <f>SUM(CK137, -CK141)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7" sId="1" odxf="1" dxf="1">
    <nc r="CK186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8" sId="1" odxf="1" dxf="1">
    <oc r="CK187">
      <f>SUM(CK176, -CK183,)</f>
    </oc>
    <nc r="CK187">
      <f>SUM(CK137, -CK140)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CK188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0" sId="1" odxf="1" dxf="1">
    <oc r="CK189">
      <f>SUM(CK176, -CK182)</f>
    </oc>
    <nc r="CK189">
      <f>SUM(CK137, -CK139)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1" sId="1" odxf="1" dxf="1">
    <nc r="CK19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2" sId="1" odxf="1" dxf="1">
    <oc r="CK191">
      <f>SUM(CK176, -CK181)</f>
    </oc>
    <nc r="CK191">
      <f>SUM(CK137, -CK138)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3" sId="1" odxf="1" dxf="1">
    <nc r="CK19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CK205" start="0" length="0">
    <dxf>
      <border outline="0">
        <left/>
        <top/>
      </border>
    </dxf>
  </rfmt>
  <rcc rId="174" sId="1" odxf="1" dxf="1">
    <nc r="CK19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5" sId="1" odxf="1" dxf="1">
    <oc r="CK195">
      <f>SUM(CK182, -CK188)</f>
    </oc>
    <nc r="CK195">
      <f>SUM(CK138, -CK140)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6" sId="1" odxf="1" dxf="1">
    <nc r="CK19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7" sId="1" odxf="1" dxf="1">
    <oc r="CK197">
      <f>SUM(CK182, -CK187)</f>
    </oc>
    <nc r="CK197">
      <f>SUM(CK139, -CK141)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8" sId="1" odxf="1" dxf="1">
    <nc r="CK198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9" sId="1" odxf="1" dxf="1">
    <oc r="CK199">
      <f>SUM(CK184, -CK189)</f>
    </oc>
    <nc r="CK199">
      <f>SUM(CK139, -CK140)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0" sId="1" odxf="1" dxf="1">
    <nc r="CK20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CK195" start="0" length="0">
    <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181" sId="1" odxf="1" dxf="1">
    <nc r="CK20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CK201" start="0" length="0">
    <dxf>
      <border outline="0">
        <left/>
        <top/>
        <bottom style="medium">
          <color rgb="FFFFFF00"/>
        </bottom>
      </border>
    </dxf>
  </rfmt>
  <rcc rId="182" sId="1" odxf="1" dxf="1">
    <nc r="CK20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3" sId="1" odxf="1" dxf="1">
    <oc r="CK205">
      <f>SUM(CK190, -CK195)</f>
    </oc>
    <nc r="CK205">
      <f>SUM(CK142, -CK143)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4" sId="1">
    <nc r="CL148" t="inlineStr">
      <is>
        <t xml:space="preserve"> </t>
      </is>
    </nc>
  </rcc>
  <rm rId="185" sheetId="1" source="CK139:CY139" destination="CL146:CZ146" sourceSheetId="1"/>
  <rm rId="186" sheetId="1" source="CK138:CY138" destination="CK139:CY139" sourceSheetId="1"/>
  <rm rId="187" sheetId="1" source="CK141:CY141" destination="CK138:CY138" sourceSheetId="1"/>
  <rm rId="188" sheetId="1" source="CK138:CY140" destination="CK139:CY141" sourceSheetId="1"/>
  <rm rId="189" sheetId="1" source="CL146:CZ146" destination="CK138:CY138" sourceSheetId="1"/>
  <rfmt sheetId="1" sqref="CK192">
    <dxf>
      <fill>
        <patternFill>
          <bgColor theme="5" tint="-0.249977111117893"/>
        </patternFill>
      </fill>
    </dxf>
  </rfmt>
  <rcc rId="190" sId="1">
    <oc r="CK193">
      <f>SUM(CK182, -CK189,)</f>
    </oc>
    <nc r="CK193">
      <f>SUM(CK139, -CK140)</f>
    </nc>
  </rcc>
  <rfmt sheetId="1" sqref="CK200">
    <dxf>
      <fill>
        <patternFill>
          <bgColor rgb="FFFFFF00"/>
        </patternFill>
      </fill>
    </dxf>
  </rfmt>
  <rcc rId="191" sId="1">
    <oc r="CK201">
      <f>SUM(CK190, -CK197,)</f>
    </oc>
    <nc r="CK201">
      <f>SUM(CK138, -CK140)</f>
    </nc>
  </rcc>
  <rfmt sheetId="1" sqref="CK202">
    <dxf>
      <fill>
        <patternFill>
          <bgColor theme="5" tint="-0.249977111117893"/>
        </patternFill>
      </fill>
    </dxf>
  </rfmt>
  <rcc rId="192" sId="1">
    <oc r="CK203">
      <f>SUM(CK190, -CK196)</f>
    </oc>
    <nc r="CK203">
      <f>SUM(CK139, -CK141)</f>
    </nc>
  </rcc>
  <rm rId="193" sheetId="1" source="CK192:CK193" destination="CK208:CK209" sourceSheetId="1"/>
  <rm rId="194" sheetId="1" source="CK194:CK195" destination="CK206:CK207" sourceSheetId="1"/>
  <rm rId="195" sheetId="1" source="CK196:CK205" destination="CK194:CK203" sourceSheetId="1"/>
  <rm rId="196" sheetId="1" source="CK200:CK201" destination="CK204:CK205" sourceSheetId="1"/>
  <rm rId="197" sheetId="1" source="CK194:CK195" destination="CK200:CK201" sourceSheetId="1"/>
  <rm rId="198" sheetId="1" source="CK188:CK189" destination="CK194:CK195" sourceSheetId="1"/>
  <rm rId="199" sheetId="1" source="CK184:CK185" destination="CK192:CK193" sourceSheetId="1"/>
  <rm rId="200" sheetId="1" source="CK186:CK187" destination="CK188:CK189" sourceSheetId="1"/>
  <rm rId="201" sheetId="1" source="CK182:CK183" destination="CK186:CK187" sourceSheetId="1"/>
  <rm rId="202" sheetId="1" source="CK178:CK179" destination="CK184:CK185" sourceSheetId="1"/>
  <rm rId="203" sheetId="1" source="CK168:CK169" destination="CK182:CK183" sourceSheetId="1"/>
  <rm rId="204" sheetId="1" source="CK180:CK181" destination="CK178:CK179" sourceSheetId="1"/>
  <rm rId="205" sheetId="1" source="CK172:CK173" destination="CK180:CK181" sourceSheetId="1"/>
  <rm rId="206" sheetId="1" source="CK174:CK177" destination="CK172:CK175" sourceSheetId="1"/>
  <rm rId="207" sheetId="1" source="CK178:CK179" destination="CK176:CK177" sourceSheetId="1"/>
  <rm rId="208" sheetId="1" source="CK174:CK175" destination="CK168:CK169" sourceSheetId="1"/>
  <rm rId="209" sheetId="1" source="CK166:CK167" destination="CK178:CK179" sourceSheetId="1"/>
  <rm rId="210" sheetId="1" source="CK176:CK181" destination="CK174:CK179" sourceSheetId="1"/>
  <rm rId="211" sheetId="1" source="CK160:CK161" destination="CK180:CK181" sourceSheetId="1"/>
  <rm rId="212" sheetId="1" source="CK168:CK175" destination="CK166:CK173" sourceSheetId="1"/>
  <rm rId="213" sheetId="1" source="CK158:CK159" destination="CK174:CK175" sourceSheetId="1"/>
  <rm rId="214" sheetId="1" source="CK162:CK171" destination="CK160:CK169" sourceSheetId="1"/>
  <rm rId="215" sheetId="1" source="CK166:CK167" destination="CK170:CK171" sourceSheetId="1"/>
  <rm rId="216" sheetId="1" source="CK160:CK165" destination="CK162:CK167" sourceSheetId="1"/>
  <rm rId="217" sheetId="1" source="CK162:CK209" destination="CK158:CK205" sourceSheetId="1"/>
  <rcc rId="218" sId="1">
    <nc r="CK149">
      <v>0.70960000000000001</v>
    </nc>
  </rcc>
  <rcc rId="219" sId="1">
    <nc r="CK64">
      <v>0.75280000000000002</v>
    </nc>
  </rcc>
  <rfmt sheetId="1" sqref="CH48:CJ48" start="0" length="0">
    <dxf>
      <border>
        <top style="medium">
          <color rgb="FFFFFF00"/>
        </top>
      </border>
    </dxf>
  </rfmt>
  <rfmt sheetId="1" sqref="CJ48:CJ120" start="0" length="0">
    <dxf>
      <border>
        <right style="medium">
          <color rgb="FFFFFF00"/>
        </right>
      </border>
    </dxf>
  </rfmt>
  <rfmt sheetId="1" sqref="CH120:CJ120" start="0" length="0">
    <dxf>
      <border>
        <bottom style="medium">
          <color rgb="FFFFFF00"/>
        </bottom>
      </border>
    </dxf>
  </rfmt>
  <rfmt sheetId="1" sqref="CH133:CJ133" start="0" length="0">
    <dxf>
      <border>
        <top style="medium">
          <color rgb="FFFFFF00"/>
        </top>
      </border>
    </dxf>
  </rfmt>
  <rfmt sheetId="1" sqref="CJ133:CJ205" start="0" length="0">
    <dxf>
      <border>
        <right style="medium">
          <color rgb="FFFFFF00"/>
        </right>
      </border>
    </dxf>
  </rfmt>
  <rfmt sheetId="1" sqref="CH205:CJ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" sId="1" odxf="1" dxf="1" numFmtId="14">
    <nc r="CK145">
      <v>2.0500000000000001E-2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1" sId="1" odxf="1" dxf="1" numFmtId="14">
    <nc r="CK146">
      <v>-1.9599999999999999E-2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2" sId="1">
    <nc r="CM147" t="inlineStr">
      <is>
        <t xml:space="preserve">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" sId="1" numFmtId="14">
    <oc r="CE2">
      <v>-2.0000000000000001E-4</v>
    </oc>
    <nc r="CE2">
      <v>-1.2999999999999999E-3</v>
    </nc>
  </rcc>
  <rcc rId="224" sId="1" numFmtId="14">
    <oc r="CE3">
      <v>-1.8E-3</v>
    </oc>
    <nc r="CE3">
      <v>-3.3E-3</v>
    </nc>
  </rcc>
  <rcc rId="225" sId="1" numFmtId="14">
    <oc r="CE4">
      <v>4.0000000000000002E-4</v>
    </oc>
    <nc r="CE4">
      <v>4.0000000000000001E-3</v>
    </nc>
  </rcc>
  <rcc rId="226" sId="1" numFmtId="14">
    <oc r="CE5">
      <v>2.3999999999999998E-3</v>
    </oc>
    <nc r="CE5">
      <v>4.3E-3</v>
    </nc>
  </rcc>
  <rcc rId="227" sId="1" numFmtId="14">
    <oc r="CE6">
      <v>1.1999999999999999E-3</v>
    </oc>
    <nc r="CE6">
      <v>-1.9E-3</v>
    </nc>
  </rcc>
  <rcc rId="228" sId="1" numFmtId="14">
    <oc r="CE7">
      <v>2.8E-3</v>
    </oc>
    <nc r="CE7">
      <v>-1E-4</v>
    </nc>
  </rcc>
  <rcc rId="229" sId="1" numFmtId="14">
    <oc r="CE8">
      <v>8.9999999999999998E-4</v>
    </oc>
    <nc r="CE8">
      <v>2.9999999999999997E-4</v>
    </nc>
  </rcc>
  <rcc rId="230" sId="1" numFmtId="14">
    <oc r="CE10">
      <v>2E-3</v>
    </oc>
    <nc r="CE10">
      <v>2.3999999999999998E-3</v>
    </nc>
  </rcc>
  <rcc rId="231" sId="1" numFmtId="14">
    <oc r="CE11">
      <v>2.0000000000000001E-4</v>
    </oc>
    <nc r="CE11">
      <v>2.5999999999999999E-3</v>
    </nc>
  </rcc>
  <rcc rId="232" sId="1" numFmtId="14">
    <oc r="CE12">
      <v>2.0999999999999999E-3</v>
    </oc>
    <nc r="CE12">
      <v>2.8999999999999998E-3</v>
    </nc>
  </rcc>
  <rcc rId="233" sId="1" numFmtId="14">
    <oc r="CE13">
      <v>-5.9999999999999995E-4</v>
    </oc>
    <nc r="CE13">
      <v>1.2999999999999999E-3</v>
    </nc>
  </rcc>
  <rcc rId="234" sId="1" numFmtId="14">
    <oc r="CE14">
      <v>-2.0999999999999999E-3</v>
    </oc>
    <nc r="CE14">
      <v>-2.9999999999999997E-4</v>
    </nc>
  </rcc>
  <rcc rId="235" sId="1" numFmtId="14">
    <oc r="CE15">
      <v>6.9999999999999999E-4</v>
    </oc>
    <nc r="CE15">
      <v>-1E-3</v>
    </nc>
  </rcc>
  <rcc rId="236" sId="1" numFmtId="14">
    <oc r="CE17">
      <v>-1.2999999999999999E-3</v>
    </oc>
    <nc r="CE17">
      <v>6.9999999999999999E-4</v>
    </nc>
  </rcc>
  <rcc rId="237" sId="1" numFmtId="14">
    <oc r="CE18">
      <v>8.9999999999999998E-4</v>
    </oc>
    <nc r="CE18">
      <v>1.2999999999999999E-3</v>
    </nc>
  </rcc>
  <rcc rId="238" sId="1" numFmtId="14">
    <oc r="CE19">
      <v>-2.0999999999999999E-3</v>
    </oc>
    <nc r="CE19">
      <v>-5.9999999999999995E-4</v>
    </nc>
  </rcc>
  <rcc rId="239" sId="1" numFmtId="14">
    <oc r="CE20">
      <v>-4.0000000000000001E-3</v>
    </oc>
    <nc r="CE20">
      <v>-2.5999999999999999E-3</v>
    </nc>
  </rcc>
  <rcc rId="240" sId="1" numFmtId="14">
    <oc r="CE21">
      <v>-5.9999999999999995E-4</v>
    </oc>
    <nc r="CE21">
      <v>-2.7000000000000001E-3</v>
    </nc>
  </rcc>
  <rcc rId="241" sId="1" numFmtId="14">
    <oc r="CE23">
      <v>3.5999999999999999E-3</v>
    </oc>
    <nc r="CE23">
      <v>2E-3</v>
    </nc>
  </rcc>
  <rcc rId="242" sId="1" numFmtId="14">
    <oc r="CE24">
      <v>1.6000000000000001E-3</v>
    </oc>
    <nc r="CE24">
      <v>1.8E-3</v>
    </nc>
  </rcc>
  <rcc rId="243" sId="1" numFmtId="14">
    <oc r="CE25">
      <v>2.8E-3</v>
    </oc>
    <nc r="CE25">
      <v>3.3999999999999998E-3</v>
    </nc>
  </rcc>
  <rcc rId="244" sId="1" numFmtId="14">
    <oc r="CE26">
      <v>-5.0000000000000001E-4</v>
    </oc>
    <nc r="CE26">
      <v>3.7000000000000002E-3</v>
    </nc>
  </rcc>
  <rcc rId="245" sId="1" numFmtId="14">
    <oc r="CE28">
      <v>3.3999999999999998E-3</v>
    </oc>
    <nc r="CE28">
      <v>2.3E-3</v>
    </nc>
  </rcc>
  <rcc rId="246" sId="1" numFmtId="14">
    <oc r="CE29">
      <v>0</v>
    </oc>
    <nc r="CE29">
      <v>-1E-4</v>
    </nc>
  </rcc>
  <rcc rId="247" sId="1" numFmtId="14">
    <oc r="CE30">
      <v>1.8E-3</v>
    </oc>
    <nc r="CE30">
      <v>-1.9E-3</v>
    </nc>
  </rcc>
  <rcc rId="248" sId="1" numFmtId="14">
    <oc r="CE32">
      <v>5.1999999999999998E-3</v>
    </oc>
    <nc r="CE32">
      <v>4.1999999999999997E-3</v>
    </nc>
  </rcc>
  <rcc rId="249" sId="1" numFmtId="14">
    <oc r="CE33">
      <v>3.5999999999999999E-3</v>
    </oc>
    <nc r="CE33">
      <v>-1E-4</v>
    </nc>
  </rcc>
  <rcc rId="250" sId="1" numFmtId="14">
    <oc r="CE35">
      <v>2E-3</v>
    </oc>
    <nc r="CE35">
      <v>4.5999999999999999E-3</v>
    </nc>
  </rcc>
  <rcc rId="251" sId="1" numFmtId="14">
    <nc r="CL51">
      <v>0.18240000000000001</v>
    </nc>
  </rcc>
  <rcc rId="252" sId="1" numFmtId="14">
    <nc r="CL52">
      <v>0.1331</v>
    </nc>
  </rcc>
  <rcc rId="253" sId="1" numFmtId="14">
    <nc r="CL53">
      <v>5.3499999999999999E-2</v>
    </nc>
  </rcc>
  <rcc rId="254" sId="1" numFmtId="14">
    <nc r="CL54">
      <v>1.4999999999999999E-2</v>
    </nc>
  </rcc>
  <rcc rId="255" sId="1" numFmtId="14">
    <nc r="CL55">
      <v>-1.4E-3</v>
    </nc>
  </rcc>
  <rcc rId="256" sId="1" numFmtId="14">
    <nc r="CL56">
      <v>-6.3700000000000007E-2</v>
    </nc>
  </rcc>
  <rcc rId="257" sId="1" numFmtId="14">
    <nc r="CL57">
      <v>-0.1091</v>
    </nc>
  </rcc>
  <rcc rId="258" sId="1" numFmtId="14">
    <nc r="CL58">
      <v>-0.20979999999999999</v>
    </nc>
  </rcc>
  <rcc rId="259" sId="1">
    <nc r="CL59">
      <v>-0.28000000000000003</v>
    </nc>
  </rcc>
  <rfmt sheetId="1" sqref="CL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CL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60" sId="1">
    <nc r="CM60" t="inlineStr">
      <is>
        <t xml:space="preserve"> </t>
      </is>
    </nc>
  </rcc>
  <rcc rId="261" sId="1" numFmtId="14">
    <oc r="CL60" t="inlineStr">
      <is>
        <t xml:space="preserve"> </t>
      </is>
    </oc>
    <nc r="CL60">
      <v>1.8599999999999998E-2</v>
    </nc>
  </rcc>
  <rfmt sheetId="1" sqref="CL60">
    <dxf>
      <fill>
        <patternFill>
          <bgColor theme="5" tint="-0.249977111117893"/>
        </patternFill>
      </fill>
    </dxf>
  </rfmt>
  <rcc rId="262" sId="1" numFmtId="14">
    <nc r="CL61">
      <v>-1.01E-2</v>
    </nc>
  </rcc>
  <rcc rId="263" sId="1" numFmtId="14">
    <nc r="CL61">
      <v>-1.46E-2</v>
    </nc>
  </rcc>
  <rfmt sheetId="1" sqref="CL61">
    <dxf>
      <fill>
        <patternFill>
          <bgColor theme="5" tint="0.39997558519241921"/>
        </patternFill>
      </fill>
    </dxf>
  </rfmt>
  <rfmt sheetId="1" sqref="CL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64" sId="1" odxf="1" dxf="1">
    <nc r="CL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5" sId="1" odxf="1" dxf="1">
    <oc r="CL66">
      <f>SUM(CL51, -CL58,)</f>
    </oc>
    <nc r="CL66">
      <f>SUM(CL51, -CL58)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6" sId="1" odxf="1" dxf="1">
    <nc r="CL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7" sId="1" odxf="1" dxf="1">
    <oc r="CL68">
      <f>SUM(CL51, -CL57)</f>
    </oc>
    <nc r="CL68">
      <f>SUM(CL52, -CL58)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8" sId="1" odxf="1" dxf="1">
    <nc r="CL6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9" sId="1" odxf="1" dxf="1">
    <oc r="CL70">
      <f>SUM(CL52, -CL58)</f>
    </oc>
    <nc r="CL70">
      <f>SUM(CL51, -CL57)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0" sId="1" odxf="1" dxf="1">
    <nc r="CL71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1" sId="1" odxf="1" dxf="1">
    <oc r="CL72">
      <f>SUM(CL57, -CL68,)</f>
    </oc>
    <nc r="CL72">
      <f>SUM(CL53, -CL58)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2" sId="1" odxf="1" dxf="1">
    <nc r="CL73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3" sId="1" odxf="1" dxf="1">
    <oc r="CL74">
      <f>SUM(CL57, -CL67)</f>
    </oc>
    <nc r="CL74">
      <f>SUM(CL52, -CL57)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74" sId="1" odxf="1" dxf="1">
    <nc r="CL7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75" sId="1" odxf="1" dxf="1">
    <oc r="CL76">
      <f>SUM(CL58, -CL68)</f>
    </oc>
    <nc r="CL76">
      <f>SUM(CL51, -CL56)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6" sId="1" odxf="1" dxf="1">
    <nc r="CL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77" sId="1" odxf="1" dxf="1">
    <oc r="CL78">
      <f>SUM(CL67, -CL74,)</f>
    </oc>
    <nc r="CL78">
      <f>SUM(CL54, -CL58)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78" sId="1" odxf="1" dxf="1">
    <nc r="CL7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9" sId="1" odxf="1" dxf="1">
    <oc r="CL80">
      <f>SUM(CL67, -CL73)</f>
    </oc>
    <nc r="CL80">
      <f>SUM(CL52, -CL56)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0" sId="1" odxf="1" dxf="1">
    <nc r="CL8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81" sId="1" odxf="1" dxf="1">
    <oc r="CL82">
      <f>SUM(CL68, -CL74)</f>
    </oc>
    <nc r="CL82">
      <f>SUM(CL55, -CL58)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2" sId="1" odxf="1" dxf="1">
    <nc r="CL8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3" sId="1" odxf="1" dxf="1">
    <oc r="CL84">
      <f>SUM(CL73, -CL80,)</f>
    </oc>
    <nc r="CL84">
      <f>SUM(CL51, -CL55)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4" sId="1" odxf="1" dxf="1">
    <nc r="CL85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5" sId="1" odxf="1" dxf="1">
    <oc r="CL86">
      <f>SUM(CL73, -CL79)</f>
    </oc>
    <nc r="CL86">
      <f>SUM(CL53, -CL57)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6" sId="1" odxf="1" dxf="1">
    <nc r="CL8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7" sId="1" odxf="1" dxf="1">
    <oc r="CL88">
      <f>SUM(CL74, -CL80)</f>
    </oc>
    <nc r="CL88">
      <f>SUM(CL52, -CL55)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8" sId="1" odxf="1" dxf="1">
    <nc r="CL8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9" sId="1" odxf="1" dxf="1">
    <oc r="CL90">
      <f>SUM(CL79, -CL86,)</f>
    </oc>
    <nc r="CL90">
      <f>SUM(CL51, -CL54)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0" sId="1" odxf="1" dxf="1">
    <nc r="CL9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1" sId="1" odxf="1" dxf="1">
    <oc r="CL92">
      <f>SUM(CL79, -CL85)</f>
    </oc>
    <nc r="CL92">
      <f>SUM(CL53, -CL56)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2" sId="1" odxf="1" dxf="1">
    <nc r="CL9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3" sId="1" odxf="1" dxf="1">
    <oc r="CL94">
      <f>SUM(CL80, -CL86)</f>
    </oc>
    <nc r="CL94">
      <f>SUM(CL54, -CL57)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4" sId="1" odxf="1" dxf="1">
    <nc r="CL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95" sId="1" odxf="1" dxf="1">
    <oc r="CL96">
      <f>SUM(CL85, -CL92,)</f>
    </oc>
    <nc r="CL96">
      <f>SUM(CL56, -CL58)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6" sId="1" odxf="1" dxf="1">
    <nc r="CL9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97" sId="1" odxf="1" dxf="1">
    <oc r="CL98">
      <f>SUM(CL85, -CL91)</f>
    </oc>
    <nc r="CL98">
      <f>SUM(CL52, -CL54)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8" sId="1" odxf="1" dxf="1">
    <nc r="CL9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9" sId="1" odxf="1" dxf="1">
    <oc r="CL100">
      <f>SUM(CL86, -CL92)</f>
    </oc>
    <nc r="CL100">
      <f>SUM(CL51, -CL53)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0" sId="1" odxf="1" dxf="1">
    <nc r="CL10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01" sId="1" odxf="1" dxf="1">
    <oc r="CL102">
      <f>SUM(CL91, -CL98,)</f>
    </oc>
    <nc r="CL102">
      <f>SUM(CL54, -CL56)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2" sId="1" odxf="1" dxf="1">
    <nc r="CL10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03" sId="1" odxf="1" dxf="1">
    <oc r="CL104">
      <f>SUM(CL91, -CL97)</f>
    </oc>
    <nc r="CL104">
      <f>SUM(CL55, -CL57)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4" sId="1" odxf="1" dxf="1">
    <nc r="CL10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05" sId="1" odxf="1" dxf="1">
    <oc r="CL106">
      <f>SUM(CL92, -CL98)</f>
    </oc>
    <nc r="CL106">
      <f>SUM(CL57, -CL58)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6" sId="1" odxf="1" dxf="1">
    <nc r="CL10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7" sId="1" odxf="1" dxf="1">
    <oc r="CL108">
      <f>SUM(CL97, -CL104,)</f>
    </oc>
    <nc r="CL108">
      <f>SUM(CL53, -CL55)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8" sId="1" odxf="1" dxf="1">
    <nc r="CL10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9" sId="1" odxf="1" dxf="1">
    <oc r="CL110">
      <f>SUM(CL97, -CL103)</f>
    </oc>
    <nc r="CL110">
      <f>SUM(CL52, -CL53)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0" sId="1" odxf="1" dxf="1">
    <nc r="CL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11" sId="1" odxf="1" dxf="1">
    <oc r="CL112">
      <f>SUM(CL98, -CL104)</f>
    </oc>
    <nc r="CL112">
      <f>SUM(CL55, -CL56)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12" sId="1" odxf="1" dxf="1">
    <nc r="CL11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13" sId="1" odxf="1" dxf="1">
    <oc r="CL114">
      <f>SUM(CL100, -CL106)</f>
    </oc>
    <nc r="CL114">
      <f>SUM(CL54, -CL55)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4" sId="1" odxf="1" dxf="1">
    <nc r="CL11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15" sId="1" odxf="1" dxf="1">
    <oc r="CL116">
      <f>SUM(CL105, -CL112,)</f>
    </oc>
    <nc r="CL116">
      <f>SUM(CL53, -CL54)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6" sId="1" odxf="1" dxf="1">
    <nc r="CL11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17" sId="1" odxf="1" dxf="1">
    <oc r="CL118">
      <f>SUM(CL105, -CL111)</f>
    </oc>
    <nc r="CL118">
      <f>SUM(CL56, -CL57)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8" sId="1" odxf="1" dxf="1">
    <nc r="CL11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19" sId="1" odxf="1" dxf="1">
    <oc r="CL120">
      <f>SUM(CL106, -CL112)</f>
    </oc>
    <nc r="CL120">
      <f>SUM(CL51, -CL52)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20" sId="1">
    <nc r="CM63" t="inlineStr">
      <is>
        <t xml:space="preserve"> </t>
      </is>
    </nc>
  </rcc>
  <rm rId="321" sheetId="1" source="CL113:CL114" destination="CL121:CL122" sourceSheetId="1"/>
  <rm rId="322" sheetId="1" source="CL119:CL120" destination="CL113:CL114" sourceSheetId="1"/>
  <rm rId="323" sheetId="1" source="CL115:CL116" destination="CL119:CL120" sourceSheetId="1"/>
  <rm rId="324" sheetId="1" source="CL113:CL114" destination="CL115:CL116" sourceSheetId="1"/>
  <rm rId="325" sheetId="1" source="CL107:CL108" destination="CL113:CL114" sourceSheetId="1"/>
  <rm rId="326" sheetId="1" source="CL109:CL110" destination="CL107:CL108" sourceSheetId="1"/>
  <rm rId="327" sheetId="1" source="CL101:CL102" destination="CL109:CL110" sourceSheetId="1"/>
  <rm rId="328" sheetId="1" source="CL91:CL92" destination="CL101:CL102" sourceSheetId="1"/>
  <rm rId="329" sheetId="1" source="CL95:CL96" destination="CL91:CL92" sourceSheetId="1"/>
  <rm rId="330" sheetId="1" source="CL99:CL100" destination="CL95:CL96" sourceSheetId="1"/>
  <rm rId="331" sheetId="1" source="CL97:CL98" destination="CL99:CL100" sourceSheetId="1"/>
  <rm rId="332" sheetId="1" source="CL93:CL94" destination="CL97:CL98" sourceSheetId="1"/>
  <rm rId="333" sheetId="1" source="CL87:CL88" destination="CL93:CL94" sourceSheetId="1"/>
  <rm rId="334" sheetId="1" source="CL89:CL90" destination="CL87:CL88" sourceSheetId="1"/>
  <rm rId="335" sheetId="1" source="CL85:CL86" destination="CL89:CL90" sourceSheetId="1"/>
  <rm rId="336" sheetId="1" source="CL83:CL84" destination="CL84:CL85" sourceSheetId="1"/>
  <rm rId="337" sheetId="1" source="CL84:CL85" destination="CL85:CL86" sourceSheetId="1"/>
  <rm rId="338" sheetId="1" source="CL79:CL80" destination="CL83:CL84" sourceSheetId="1"/>
  <rm rId="339" sheetId="1" source="CL77:CL78" destination="CL79:CL80" sourceSheetId="1"/>
  <rm rId="340" sheetId="1" source="CL73:CL74" destination="CL77:CL78" sourceSheetId="1"/>
  <rm rId="341" sheetId="1" source="CL75:CL122" destination="CL73:CL120" sourceSheetId="1"/>
  <rcc rId="342" sId="1" numFmtId="14">
    <nc r="CL136">
      <v>0.11360000000000001</v>
    </nc>
  </rcc>
  <rcc rId="343" sId="1" numFmtId="14">
    <nc r="CL137">
      <v>3.1199999999999999E-2</v>
    </nc>
  </rcc>
  <rcc rId="344" sId="1" numFmtId="14">
    <nc r="CL138">
      <v>2.6499999999999999E-2</v>
    </nc>
  </rcc>
  <rcc rId="345" sId="1" numFmtId="14">
    <nc r="CL139">
      <v>2.2200000000000001E-2</v>
    </nc>
  </rcc>
  <rcc rId="346" sId="1" numFmtId="14">
    <nc r="CL140">
      <v>4.0000000000000002E-4</v>
    </nc>
  </rcc>
  <rcc rId="347" sId="1" numFmtId="14">
    <nc r="CL141">
      <v>8.0000000000000004E-4</v>
    </nc>
  </rcc>
  <rcc rId="348" sId="1" numFmtId="14">
    <nc r="CL142">
      <v>-9.1800000000000007E-2</v>
    </nc>
  </rcc>
  <rcc rId="349" sId="1" numFmtId="14">
    <nc r="CL143">
      <v>-0.10290000000000001</v>
    </nc>
  </rcc>
  <rcc rId="350" sId="1" odxf="1" dxf="1" numFmtId="14">
    <nc r="CL145">
      <v>1.8599999999999998E-2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51" sId="1" odxf="1" dxf="1" numFmtId="14">
    <nc r="CL146">
      <v>-1.46E-2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left/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1" sqref="CL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52" sId="1" odxf="1" dxf="1">
    <nc r="CL15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3" sId="1" odxf="1" dxf="1">
    <oc r="CL151">
      <f>SUM(CL136, -CL143,)</f>
    </oc>
    <nc r="CL151">
      <f>SUM(CL136, -CL143)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4" sId="1" odxf="1" dxf="1">
    <nc r="CL15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5" sId="1" odxf="1" dxf="1">
    <oc r="CL153">
      <f>SUM(CL136, -CL142)</f>
    </oc>
    <nc r="CL153">
      <f>SUM(CL136, -CL142)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6" sId="1" odxf="1" dxf="1">
    <nc r="CL154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57" sId="1" odxf="1" dxf="1">
    <oc r="CL155">
      <f>SUM(CL137, -CL143)</f>
    </oc>
    <nc r="CL155">
      <f>SUM(CL137, -CL143)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8" sId="1" odxf="1" dxf="1">
    <nc r="CL15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59" sId="1" odxf="1" dxf="1">
    <oc r="CL157">
      <f>SUM(CL142, -CL153,)</f>
    </oc>
    <nc r="CL157">
      <f>SUM(CL137, -CL142)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60" sId="1" odxf="1" dxf="1">
    <nc r="CL158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1" sId="1" odxf="1" dxf="1">
    <oc r="CL159">
      <f>SUM(CL142, -CL152)</f>
    </oc>
    <nc r="CL159">
      <f>SUM(CL138, -CL143)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2" sId="1" odxf="1" dxf="1">
    <nc r="CL16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3" sId="1" odxf="1" dxf="1">
    <oc r="CL161">
      <f>SUM(CL143, -CL153)</f>
    </oc>
    <nc r="CL161">
      <f>SUM(CL138, -CL142)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4" sId="1" odxf="1" dxf="1">
    <nc r="CL16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5" sId="1" odxf="1" dxf="1">
    <oc r="CL163">
      <f>SUM(CL152, -CL159,)</f>
    </oc>
    <nc r="CL163">
      <f>SUM(CL136, -CL141)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6" sId="1" odxf="1" dxf="1">
    <nc r="CL16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7" sId="1" odxf="1" dxf="1">
    <oc r="CL165">
      <f>SUM(CL152, -CL158)</f>
    </oc>
    <nc r="CL165">
      <f>SUM(CL136, -CL139)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8" sId="1" odxf="1" dxf="1">
    <nc r="CL16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9" sId="1" odxf="1" dxf="1">
    <oc r="CL167">
      <f>SUM(CL153, -CL159)</f>
    </oc>
    <nc r="CL167">
      <f>SUM(CL139, -CL143)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0" sId="1" odxf="1" dxf="1">
    <nc r="CL16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1" sId="1" odxf="1" dxf="1">
    <oc r="CL169">
      <f>SUM(CL158, -CL165,)</f>
    </oc>
    <nc r="CL169">
      <f>SUM(CL136, -CL140)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2" sId="1" odxf="1" dxf="1">
    <nc r="CL170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73" sId="1" odxf="1" dxf="1">
    <oc r="CL171">
      <f>SUM(CL158, -CL164)</f>
    </oc>
    <nc r="CL171">
      <f>SUM(CL140, -CL143)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4" sId="1" odxf="1" dxf="1">
    <nc r="CL17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75" sId="1" odxf="1" dxf="1">
    <oc r="CL173">
      <f>SUM(CL159, -CL165)</f>
    </oc>
    <nc r="CL173">
      <f>SUM(CL141, -CL143)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6" sId="1" odxf="1" dxf="1">
    <nc r="CL17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7" sId="1" odxf="1" dxf="1">
    <oc r="CL175">
      <f>SUM(CL164, -CL171,)</f>
    </oc>
    <nc r="CL175">
      <f>SUM(CL139, -CL142)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8" sId="1" odxf="1" dxf="1">
    <nc r="CL176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79" sId="1" odxf="1" dxf="1">
    <oc r="CL177">
      <f>SUM(CL164, -CL170)</f>
    </oc>
    <nc r="CL177">
      <f>SUM(CL140, -CL142)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80" sId="1" odxf="1" dxf="1">
    <nc r="CL17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81" sId="1" odxf="1" dxf="1">
    <oc r="CL179">
      <f>SUM(CL165, -CL171)</f>
    </oc>
    <nc r="CL179">
      <f>SUM(CL141, -CL142)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2" sId="1" odxf="1" dxf="1">
    <nc r="CL18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3" sId="1" odxf="1" dxf="1">
    <oc r="CL181">
      <f>SUM(CL170, -CL177,)</f>
    </oc>
    <nc r="CL181">
      <f>SUM(CL136, -CL138)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4" sId="1" odxf="1" dxf="1">
    <nc r="CL18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5" sId="1" odxf="1" dxf="1">
    <oc r="CL183">
      <f>SUM(CL170, -CL176)</f>
    </oc>
    <nc r="CL183">
      <f>SUM(CL136, -CL137)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6" sId="1" odxf="1" dxf="1">
    <nc r="CL18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7" sId="1" odxf="1" dxf="1">
    <oc r="CL185">
      <f>SUM(CL171, -CL177)</f>
    </oc>
    <nc r="CL185">
      <f>SUM(CL137, -CL141)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8" sId="1" odxf="1" dxf="1">
    <nc r="CL186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9" sId="1" odxf="1" dxf="1">
    <oc r="CL187">
      <f>SUM(CL176, -CL183,)</f>
    </oc>
    <nc r="CL187">
      <f>SUM(CL137, -CL140)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90" sId="1" odxf="1" dxf="1">
    <nc r="CL18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91" sId="1" odxf="1" dxf="1">
    <oc r="CL189">
      <f>SUM(CL176, -CL182)</f>
    </oc>
    <nc r="CL189">
      <f>SUM(CL137, -CL139)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2" sId="1" odxf="1" dxf="1">
    <nc r="CL190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93" sId="1" odxf="1" dxf="1">
    <oc r="CL191">
      <f>SUM(CL177, -CL183)</f>
    </oc>
    <nc r="CL191">
      <f>SUM(CL137, -CL138)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94" sId="1" odxf="1" dxf="1">
    <nc r="CL192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5" sId="1" odxf="1" dxf="1">
    <oc r="CL193">
      <f>SUM(CL182, -CL189,)</f>
    </oc>
    <nc r="CL193">
      <f>SUM(CL138, -CL141)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6" sId="1" odxf="1" dxf="1">
    <nc r="CL19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7" sId="1" odxf="1" dxf="1">
    <oc r="CL195">
      <f>SUM(CL182, -CL188)</f>
    </oc>
    <nc r="CL195">
      <f>SUM(CL138, -CL140)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98" sId="1" odxf="1" dxf="1">
    <nc r="CL19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9" sId="1" odxf="1" dxf="1">
    <oc r="CL197">
      <f>SUM(CL183, -CL189)</f>
    </oc>
    <nc r="CL197">
      <f>SUM(CL138, -CL139)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0" sId="1" odxf="1" dxf="1">
    <nc r="CL19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01" sId="1" odxf="1" dxf="1">
    <oc r="CL199">
      <f>SUM(CL185, -CL191)</f>
    </oc>
    <nc r="CL199">
      <f>SUM(CL142, -CL143)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2" sId="1" odxf="1" dxf="1">
    <nc r="CL20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03" sId="1" odxf="1" dxf="1">
    <oc r="CL201">
      <f>SUM(CL190, -CL197,)</f>
    </oc>
    <nc r="CL201">
      <f>SUM(CL139, -CL141)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404" sId="1" odxf="1" dxf="1">
    <nc r="CL20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CL205" start="0" length="0">
    <dxf>
      <fill>
        <patternFill patternType="solid">
          <bgColor theme="0"/>
        </patternFill>
      </fill>
      <border outline="0">
        <left/>
        <top/>
      </border>
    </dxf>
  </rfmt>
  <rcc rId="405" sId="1" odxf="1" dxf="1">
    <nc r="CL20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06" sId="1" odxf="1" dxf="1">
    <oc r="CL205">
      <f>SUM(CL191, -CL197)</f>
    </oc>
    <nc r="CL205">
      <f>SUM(CL139, -CL140)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7" sId="1">
    <nc r="CM148" t="inlineStr">
      <is>
        <t xml:space="preserve"> </t>
      </is>
    </nc>
  </rcc>
  <rm rId="408" sheetId="1" source="CL141:CY141" destination="CL147:CY147" sourceSheetId="1">
    <rcc rId="0" sId="1">
      <nc r="CM147" t="inlineStr">
        <is>
          <t xml:space="preserve"> </t>
        </is>
      </nc>
    </rcc>
  </rm>
  <rm rId="409" sheetId="1" source="CL140:CY140" destination="CL141:CY141" sourceSheetId="1"/>
  <rm rId="410" sheetId="1" source="CL147:CY147" destination="CL140:CY140" sourceSheetId="1"/>
  <rfmt sheetId="1" sqref="CL202">
    <dxf>
      <fill>
        <patternFill>
          <bgColor theme="4" tint="-0.249977111117893"/>
        </patternFill>
      </fill>
    </dxf>
  </rfmt>
  <rcc rId="411" sId="1">
    <oc r="CL203">
      <f>SUM(CL190, -CL196)</f>
    </oc>
    <nc r="CL203">
      <f>SUM(CL140, -CL141)</f>
    </nc>
  </rcc>
  <rm rId="412" sheetId="1" source="CL202:CL203" destination="CL208:CL209" sourceSheetId="1"/>
  <rm rId="413" sheetId="1" source="CL196:CL197" destination="CL206:CL207" sourceSheetId="1"/>
  <rm rId="414" sheetId="1" source="CL204:CL205" destination="CL196:CL197" sourceSheetId="1"/>
  <rm rId="415" sheetId="1" source="CL190:CL191" destination="CL204:CL205" sourceSheetId="1"/>
  <rm rId="416" sheetId="1" source="CL188:CL189" destination="CL202:CL203" sourceSheetId="1"/>
  <rm rId="417" sheetId="1" source="CL194:CL195" destination="CL188:CL189" sourceSheetId="1"/>
  <rm rId="418" sheetId="1" source="CL192:CL193" destination="CL190:CL191" sourceSheetId="1"/>
  <rm rId="419" sheetId="1" source="CL196:CL197" destination="CL192:CL193" sourceSheetId="1"/>
  <rm rId="420" sheetId="1" source="CL200:CL201" destination="CL194:CL195" sourceSheetId="1"/>
  <rm rId="421" sheetId="1" source="CL198:CL199" destination="CL199:CL200" sourceSheetId="1"/>
  <rm rId="422" sheetId="1" source="CL199:CL200" destination="CL200:CL201" sourceSheetId="1"/>
  <rm rId="423" sheetId="1" source="CL188:CL195" destination="CL192:CL199" sourceSheetId="1"/>
  <rm rId="424" sheetId="1" source="CL184:CL185" destination="CL190:CL191" sourceSheetId="1"/>
  <rm rId="425" sheetId="1" source="CL186:CL187" destination="CL188:CL189" sourceSheetId="1"/>
  <rm rId="426" sheetId="1" source="CL180:CL183" destination="CL184:CL187" sourceSheetId="1"/>
  <rm rId="427" sheetId="1" source="CL176:CL177" destination="CL182:CL183" sourceSheetId="1"/>
  <rm rId="428" sheetId="1" source="CL178:CL179" destination="CL180:CL181" sourceSheetId="1"/>
  <rm rId="429" sheetId="1" source="CL180:CL183" destination="CL178:CL181" sourceSheetId="1"/>
  <rm rId="430" sheetId="1" source="CL164:CL165" destination="CL182:CL183" sourceSheetId="1"/>
  <rm rId="431" sheetId="1" source="CL170:CL171" destination="CL176:CL177" sourceSheetId="1"/>
  <rm rId="432" sheetId="1" source="CL174:CL175" destination="CL164:CL165" sourceSheetId="1"/>
  <rm rId="433" sheetId="1" source="CL172:CL173" destination="CL174:CL175" sourceSheetId="1"/>
  <rm rId="434" sheetId="1" source="CL162:CL163" destination="CL172:CL173" sourceSheetId="1"/>
  <rm rId="435" sheetId="1" source="CL168:CL169" destination="CL170:CL171" sourceSheetId="1"/>
  <rm rId="436" sheetId="1" source="CL164:CL165" destination="CL168:CL169" sourceSheetId="1"/>
  <rm rId="437" sheetId="1" source="CL166:CL167" destination="CL164:CL165" sourceSheetId="1"/>
  <rm rId="438" sheetId="1" source="CL160:CL161" destination="CL166:CL167" sourceSheetId="1"/>
  <rm rId="439" sheetId="1" source="CL164:CL165" destination="CL162:CL163" sourceSheetId="1"/>
  <rm rId="440" sheetId="1" source="CL156:CL157" destination="CL164:CL165" sourceSheetId="1"/>
  <rm rId="441" sheetId="1" source="CL158:CL159" destination="CL160:CL161" sourceSheetId="1"/>
  <rm rId="442" sheetId="1" source="CL160:CL209" destination="CL156:CL205" sourceSheetId="1"/>
  <rcc rId="443" sId="1">
    <nc r="CL149">
      <v>0.70730000000000004</v>
    </nc>
  </rcc>
  <rcc rId="444" sId="1">
    <nc r="CL64">
      <v>0.75600000000000001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CD50" zoomScale="115" zoomScaleNormal="115" workbookViewId="0">
      <selection activeCell="CN62" sqref="CN62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4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5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6">
        <v>-1.6999999999999999E-3</v>
      </c>
      <c r="BY2" s="6">
        <v>-3.0000000000000001E-3</v>
      </c>
      <c r="BZ2" s="6">
        <v>-3.7000000000000002E-3</v>
      </c>
      <c r="CA2" s="6">
        <v>-2.0999999999999999E-3</v>
      </c>
      <c r="CB2" s="6">
        <v>-1.2999999999999999E-3</v>
      </c>
      <c r="CC2" s="6"/>
      <c r="CD2" s="6"/>
      <c r="CE2" s="279">
        <v>-1.2999999999999999E-3</v>
      </c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-3.7000000000000002E-3</v>
      </c>
      <c r="DA2" s="7">
        <f t="shared" ref="DA2:DA37" si="4">AVERAGE(BU2:CY2)</f>
        <v>-1.7857142857142852E-3</v>
      </c>
      <c r="DB2" s="7">
        <f t="shared" ref="DB2:DB37" si="5">MAX(BU2:CY2)</f>
        <v>5.9999999999999995E-4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5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6">
        <v>-3.0999999999999999E-3</v>
      </c>
      <c r="BY3" s="6">
        <v>-6.4999999999999997E-3</v>
      </c>
      <c r="BZ3" s="6">
        <v>-6.9999999999999999E-4</v>
      </c>
      <c r="CA3" s="6">
        <v>1.6000000000000001E-3</v>
      </c>
      <c r="CB3" s="6">
        <v>-1.1000000000000001E-3</v>
      </c>
      <c r="CC3" s="6"/>
      <c r="CD3" s="8"/>
      <c r="CE3" s="279">
        <v>-3.3E-3</v>
      </c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-6.4999999999999997E-3</v>
      </c>
      <c r="DA3" s="7">
        <f t="shared" si="4"/>
        <v>-2.142857142857143E-3</v>
      </c>
      <c r="DB3" s="7">
        <f t="shared" si="5"/>
        <v>1.6000000000000001E-3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5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6">
        <v>2.7000000000000001E-3</v>
      </c>
      <c r="BY4" s="6">
        <v>2.3E-3</v>
      </c>
      <c r="BZ4" s="6">
        <v>2.5999999999999999E-3</v>
      </c>
      <c r="CA4" s="6">
        <v>1E-4</v>
      </c>
      <c r="CB4" s="6">
        <v>-2E-3</v>
      </c>
      <c r="CC4" s="6"/>
      <c r="CD4" s="8"/>
      <c r="CE4" s="279">
        <v>4.0000000000000001E-3</v>
      </c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-2E-3</v>
      </c>
      <c r="DA4" s="7">
        <f t="shared" si="4"/>
        <v>1.5285714285714284E-3</v>
      </c>
      <c r="DB4" s="7">
        <f t="shared" si="5"/>
        <v>4.0000000000000001E-3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5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6">
        <v>3.8E-3</v>
      </c>
      <c r="BY5" s="6">
        <v>1E-3</v>
      </c>
      <c r="BZ5" s="6">
        <v>4.0000000000000002E-4</v>
      </c>
      <c r="CA5" s="6">
        <v>-1.6999999999999999E-3</v>
      </c>
      <c r="CB5" s="6">
        <v>-4.0000000000000002E-4</v>
      </c>
      <c r="CC5" s="6"/>
      <c r="CD5" s="8"/>
      <c r="CE5" s="279">
        <v>4.3E-3</v>
      </c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-1.6999999999999999E-3</v>
      </c>
      <c r="DA5" s="7">
        <f t="shared" si="4"/>
        <v>1.8857142857142855E-3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5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6">
        <v>-2.8999999999999998E-3</v>
      </c>
      <c r="BY6" s="6">
        <v>1.1000000000000001E-3</v>
      </c>
      <c r="BZ6" s="6">
        <v>-1.72E-2</v>
      </c>
      <c r="CA6" s="6">
        <v>-2.0000000000000001E-4</v>
      </c>
      <c r="CB6" s="6">
        <v>-1.9E-3</v>
      </c>
      <c r="CC6" s="6"/>
      <c r="CD6" s="8"/>
      <c r="CE6" s="279">
        <v>-1.9E-3</v>
      </c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-1.72E-2</v>
      </c>
      <c r="DA6" s="7">
        <f t="shared" si="4"/>
        <v>-3.8285714285714281E-3</v>
      </c>
      <c r="DB6" s="7">
        <f t="shared" si="5"/>
        <v>1.1000000000000001E-3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5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6">
        <v>-1E-3</v>
      </c>
      <c r="BY7" s="6">
        <v>1.5E-3</v>
      </c>
      <c r="BZ7" s="6">
        <v>-1.7399999999999999E-2</v>
      </c>
      <c r="CA7" s="6">
        <v>-3.5999999999999999E-3</v>
      </c>
      <c r="CB7" s="6">
        <v>0</v>
      </c>
      <c r="CC7" s="6"/>
      <c r="CD7" s="8"/>
      <c r="CE7" s="279">
        <v>-1E-4</v>
      </c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-1.7399999999999999E-2</v>
      </c>
      <c r="DA7" s="7">
        <f t="shared" si="4"/>
        <v>-3.3857142857142849E-3</v>
      </c>
      <c r="DB7" s="7">
        <f t="shared" si="5"/>
        <v>1.5E-3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5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6">
        <v>1.1999999999999999E-3</v>
      </c>
      <c r="BY8" s="6">
        <v>1.6000000000000001E-3</v>
      </c>
      <c r="BZ8" s="6">
        <v>6.7000000000000002E-3</v>
      </c>
      <c r="CA8" s="6">
        <v>7.0000000000000001E-3</v>
      </c>
      <c r="CB8" s="6">
        <v>-2.8E-3</v>
      </c>
      <c r="CC8" s="6"/>
      <c r="CD8" s="9"/>
      <c r="CE8" s="279">
        <v>2.9999999999999997E-4</v>
      </c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-2.8E-3</v>
      </c>
      <c r="DA8" s="7">
        <f t="shared" si="4"/>
        <v>1.6714285714285715E-3</v>
      </c>
      <c r="DB8" s="7">
        <f t="shared" si="5"/>
        <v>7.0000000000000001E-3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6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1.6399999999999998E-2</v>
      </c>
      <c r="BY9" s="13">
        <f t="shared" si="15"/>
        <v>1.18E-2</v>
      </c>
      <c r="BZ9" s="13">
        <f t="shared" si="15"/>
        <v>4.8699999999999993E-2</v>
      </c>
      <c r="CA9" s="13">
        <f t="shared" si="15"/>
        <v>9.7000000000000003E-3</v>
      </c>
      <c r="CB9" s="13">
        <f t="shared" si="15"/>
        <v>-8.9999999999999976E-4</v>
      </c>
      <c r="CC9" s="13">
        <f t="shared" si="15"/>
        <v>0</v>
      </c>
      <c r="CD9" s="13">
        <f t="shared" si="15"/>
        <v>0</v>
      </c>
      <c r="CE9" s="13">
        <f t="shared" si="15"/>
        <v>1.52E-2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-8.9999999999999976E-4</v>
      </c>
      <c r="DA9" s="7">
        <f t="shared" si="4"/>
        <v>3.664516129032258E-3</v>
      </c>
      <c r="DB9" s="7">
        <f t="shared" si="5"/>
        <v>4.8699999999999993E-2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5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6">
        <v>1.9E-3</v>
      </c>
      <c r="BY10" s="6">
        <v>3.8E-3</v>
      </c>
      <c r="BZ10" s="6">
        <v>-2.7000000000000001E-3</v>
      </c>
      <c r="CA10" s="6">
        <v>-3.3999999999999998E-3</v>
      </c>
      <c r="CB10" s="6">
        <v>1E-4</v>
      </c>
      <c r="CC10" s="6"/>
      <c r="CD10" s="14"/>
      <c r="CE10" s="279">
        <v>2.3999999999999998E-3</v>
      </c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-3.3999999999999998E-3</v>
      </c>
      <c r="DA10" s="16">
        <f t="shared" si="4"/>
        <v>6.5714285714285712E-4</v>
      </c>
      <c r="DB10" s="16">
        <f t="shared" si="5"/>
        <v>3.8E-3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5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6">
        <v>1.5E-3</v>
      </c>
      <c r="BY11" s="6">
        <v>-5.0000000000000001E-4</v>
      </c>
      <c r="BZ11" s="6">
        <v>-1E-3</v>
      </c>
      <c r="CA11" s="6">
        <v>-2.0999999999999999E-3</v>
      </c>
      <c r="CB11" s="6">
        <v>-2.5999999999999999E-3</v>
      </c>
      <c r="CC11" s="6"/>
      <c r="CD11" s="8"/>
      <c r="CE11" s="279">
        <v>2.5999999999999999E-3</v>
      </c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-2.5999999999999999E-3</v>
      </c>
      <c r="DA11" s="16">
        <f t="shared" si="4"/>
        <v>-7.1428571428571366E-5</v>
      </c>
      <c r="DB11" s="16">
        <f t="shared" si="5"/>
        <v>2.5999999999999999E-3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5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6">
        <v>2.3999999999999998E-3</v>
      </c>
      <c r="BY12" s="6">
        <v>-1.8E-3</v>
      </c>
      <c r="BZ12" s="6">
        <v>-3.2000000000000002E-3</v>
      </c>
      <c r="CA12" s="6">
        <v>-3.5000000000000001E-3</v>
      </c>
      <c r="CB12" s="6">
        <v>-1.6000000000000001E-3</v>
      </c>
      <c r="CC12" s="6"/>
      <c r="CD12" s="8"/>
      <c r="CE12" s="279">
        <v>2.8999999999999998E-3</v>
      </c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-3.5000000000000001E-3</v>
      </c>
      <c r="DA12" s="16">
        <f t="shared" si="4"/>
        <v>2.2857142857142865E-4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5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6">
        <v>1.8E-3</v>
      </c>
      <c r="BY13" s="6">
        <v>-3.7000000000000002E-3</v>
      </c>
      <c r="BZ13" s="6">
        <v>1.43E-2</v>
      </c>
      <c r="CA13" s="6">
        <v>-1.6999999999999999E-3</v>
      </c>
      <c r="CB13" s="6">
        <v>8.0000000000000004E-4</v>
      </c>
      <c r="CC13" s="6"/>
      <c r="CD13" s="8"/>
      <c r="CE13" s="279">
        <v>1.2999999999999999E-3</v>
      </c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-3.7000000000000002E-3</v>
      </c>
      <c r="DA13" s="16">
        <f t="shared" si="4"/>
        <v>2.471428571428571E-3</v>
      </c>
      <c r="DB13" s="16">
        <f t="shared" si="5"/>
        <v>1.43E-2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5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6">
        <v>-1E-4</v>
      </c>
      <c r="BY14" s="6">
        <v>-3.3E-3</v>
      </c>
      <c r="BZ14" s="6">
        <v>1.54E-2</v>
      </c>
      <c r="CA14" s="6">
        <v>1.6999999999999999E-3</v>
      </c>
      <c r="CB14" s="6">
        <v>-6.9999999999999999E-4</v>
      </c>
      <c r="CC14" s="17"/>
      <c r="CD14" s="8"/>
      <c r="CE14" s="279">
        <v>-2.9999999999999997E-4</v>
      </c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-3.3E-3</v>
      </c>
      <c r="DA14" s="16">
        <f t="shared" si="4"/>
        <v>2.3428571428571431E-3</v>
      </c>
      <c r="DB14" s="16">
        <f t="shared" si="5"/>
        <v>1.54E-2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5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6">
        <v>-4.0000000000000002E-4</v>
      </c>
      <c r="BY15" s="6">
        <v>-1.4E-3</v>
      </c>
      <c r="BZ15" s="6">
        <v>3.0999999999999999E-3</v>
      </c>
      <c r="CA15" s="6">
        <v>4.8999999999999998E-3</v>
      </c>
      <c r="CB15" s="6">
        <v>-4.0000000000000001E-3</v>
      </c>
      <c r="CC15" s="6"/>
      <c r="CD15" s="9"/>
      <c r="CE15" s="279">
        <v>-1E-3</v>
      </c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-4.0000000000000001E-3</v>
      </c>
      <c r="DA15" s="16">
        <f t="shared" si="4"/>
        <v>-5.7142857142857169E-5</v>
      </c>
      <c r="DB15" s="16">
        <f t="shared" si="5"/>
        <v>4.8999999999999998E-3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7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5.3999999999999986E-3</v>
      </c>
      <c r="BY16" s="20">
        <f t="shared" ref="BY16:CE16" si="27">SUM(BY2,BY10:BY15)</f>
        <v>-9.9000000000000008E-3</v>
      </c>
      <c r="BZ16" s="20">
        <f t="shared" si="27"/>
        <v>2.2199999999999998E-2</v>
      </c>
      <c r="CA16" s="20">
        <f t="shared" si="27"/>
        <v>-6.1999999999999989E-3</v>
      </c>
      <c r="CB16" s="20">
        <f t="shared" si="27"/>
        <v>-9.2999999999999992E-3</v>
      </c>
      <c r="CC16" s="20">
        <f t="shared" si="27"/>
        <v>0</v>
      </c>
      <c r="CD16" s="20">
        <f t="shared" si="27"/>
        <v>0</v>
      </c>
      <c r="CE16" s="20">
        <f t="shared" si="27"/>
        <v>6.6000000000000008E-3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-9.9000000000000008E-3</v>
      </c>
      <c r="DA16" s="16">
        <f t="shared" si="4"/>
        <v>8.5483870967741928E-4</v>
      </c>
      <c r="DB16" s="16">
        <f t="shared" si="5"/>
        <v>2.2199999999999998E-2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5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6">
        <v>-4.0000000000000002E-4</v>
      </c>
      <c r="BY17" s="6">
        <v>-4.1999999999999997E-3</v>
      </c>
      <c r="BZ17" s="6">
        <v>2.3999999999999998E-3</v>
      </c>
      <c r="CA17" s="6">
        <v>2E-3</v>
      </c>
      <c r="CB17" s="6">
        <v>-3.0000000000000001E-3</v>
      </c>
      <c r="CC17" s="6"/>
      <c r="CD17" s="14"/>
      <c r="CE17" s="279">
        <v>6.9999999999999999E-4</v>
      </c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-4.1999999999999997E-3</v>
      </c>
      <c r="DA17" s="22">
        <f t="shared" si="4"/>
        <v>-4.8571428571428561E-4</v>
      </c>
      <c r="DB17" s="22">
        <f t="shared" si="5"/>
        <v>2.3999999999999998E-3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5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6">
        <v>1.2999999999999999E-3</v>
      </c>
      <c r="BY18" s="6">
        <v>-5.5999999999999999E-3</v>
      </c>
      <c r="BZ18" s="6">
        <v>-1E-4</v>
      </c>
      <c r="CA18" s="6">
        <v>1E-4</v>
      </c>
      <c r="CB18" s="6">
        <v>-1.4E-3</v>
      </c>
      <c r="CC18" s="6"/>
      <c r="CD18" s="8"/>
      <c r="CE18" s="279">
        <v>1.2999999999999999E-3</v>
      </c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-5.5999999999999999E-3</v>
      </c>
      <c r="DA18" s="22">
        <f t="shared" si="4"/>
        <v>-7.1428571428571461E-5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5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6">
        <v>2.9999999999999997E-4</v>
      </c>
      <c r="BY19" s="6">
        <v>-7.1999999999999998E-3</v>
      </c>
      <c r="BZ19" s="6">
        <v>1.77E-2</v>
      </c>
      <c r="CA19" s="6">
        <v>2E-3</v>
      </c>
      <c r="CB19" s="6">
        <v>1.1999999999999999E-3</v>
      </c>
      <c r="CC19" s="6"/>
      <c r="CD19" s="8"/>
      <c r="CE19" s="279">
        <v>-5.9999999999999995E-4</v>
      </c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-7.1999999999999998E-3</v>
      </c>
      <c r="DA19" s="22">
        <f t="shared" si="4"/>
        <v>2.1857142857142861E-3</v>
      </c>
      <c r="DB19" s="22">
        <f t="shared" si="5"/>
        <v>1.77E-2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5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6">
        <v>-1.8E-3</v>
      </c>
      <c r="BY20" s="6">
        <v>-7.6E-3</v>
      </c>
      <c r="BZ20" s="6">
        <v>1.7000000000000001E-2</v>
      </c>
      <c r="CA20" s="6">
        <v>5.4999999999999997E-3</v>
      </c>
      <c r="CB20" s="6">
        <v>-8.0000000000000004E-4</v>
      </c>
      <c r="CC20" s="6"/>
      <c r="CD20" s="8"/>
      <c r="CE20" s="279">
        <v>-2.5999999999999999E-3</v>
      </c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-7.6E-3</v>
      </c>
      <c r="DA20" s="22">
        <f t="shared" si="4"/>
        <v>1.5571428571428572E-3</v>
      </c>
      <c r="DB20" s="22">
        <f t="shared" si="5"/>
        <v>1.7000000000000001E-2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5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6">
        <v>-1.8E-3</v>
      </c>
      <c r="BY21" s="6">
        <v>-4.7999999999999996E-3</v>
      </c>
      <c r="BZ21" s="6">
        <v>6.4000000000000003E-3</v>
      </c>
      <c r="CA21" s="6">
        <v>8.8000000000000005E-3</v>
      </c>
      <c r="CB21" s="6">
        <v>-3.7000000000000002E-3</v>
      </c>
      <c r="CC21" s="6"/>
      <c r="CD21" s="9"/>
      <c r="CE21" s="279">
        <v>-2.7000000000000001E-3</v>
      </c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-4.7999999999999996E-3</v>
      </c>
      <c r="DA21" s="22">
        <f t="shared" si="4"/>
        <v>-2.714285714285715E-4</v>
      </c>
      <c r="DB21" s="22">
        <f t="shared" si="5"/>
        <v>8.8000000000000005E-3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8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-7.4000000000000003E-3</v>
      </c>
      <c r="BY22" s="25">
        <f t="shared" si="39"/>
        <v>-3.9699999999999999E-2</v>
      </c>
      <c r="BZ22" s="25">
        <f t="shared" si="39"/>
        <v>4.5400000000000003E-2</v>
      </c>
      <c r="CA22" s="25">
        <f t="shared" si="39"/>
        <v>2.3400000000000001E-2</v>
      </c>
      <c r="CB22" s="25">
        <f t="shared" si="39"/>
        <v>-8.9000000000000017E-3</v>
      </c>
      <c r="CC22" s="25">
        <f t="shared" si="39"/>
        <v>0</v>
      </c>
      <c r="CD22" s="25">
        <f t="shared" si="39"/>
        <v>0</v>
      </c>
      <c r="CE22" s="25">
        <f t="shared" si="39"/>
        <v>-9.6000000000000009E-3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-3.9699999999999999E-2</v>
      </c>
      <c r="DA22" s="22">
        <f t="shared" si="4"/>
        <v>2.5806451612903181E-5</v>
      </c>
      <c r="DB22" s="22">
        <f t="shared" si="5"/>
        <v>4.5400000000000003E-2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5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6">
        <v>2.3999999999999998E-3</v>
      </c>
      <c r="BY23" s="6">
        <v>-1.4E-3</v>
      </c>
      <c r="BZ23" s="6">
        <v>-1.4E-3</v>
      </c>
      <c r="CA23" s="6">
        <v>-1.6999999999999999E-3</v>
      </c>
      <c r="CB23" s="6">
        <v>1.6999999999999999E-3</v>
      </c>
      <c r="CC23" s="6"/>
      <c r="CD23" s="14"/>
      <c r="CE23" s="279">
        <v>2E-3</v>
      </c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-1.6999999999999999E-3</v>
      </c>
      <c r="DA23" s="26">
        <f t="shared" si="4"/>
        <v>8.9999999999999998E-4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5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6">
        <v>-4.0000000000000002E-4</v>
      </c>
      <c r="BY24" s="6">
        <v>3.2000000000000002E-3</v>
      </c>
      <c r="BZ24" s="6">
        <v>-1.44E-2</v>
      </c>
      <c r="CA24" s="6">
        <v>1E-4</v>
      </c>
      <c r="CB24" s="6">
        <v>-4.1999999999999997E-3</v>
      </c>
      <c r="CC24" s="6"/>
      <c r="CD24" s="8"/>
      <c r="CE24" s="279">
        <v>1.8E-3</v>
      </c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-1.44E-2</v>
      </c>
      <c r="DA24" s="26">
        <f t="shared" si="4"/>
        <v>-2.3857142857142857E-3</v>
      </c>
      <c r="DB24" s="26">
        <f t="shared" si="5"/>
        <v>3.2000000000000002E-3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5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6">
        <v>1.5E-3</v>
      </c>
      <c r="BY25" s="6">
        <v>3.5000000000000001E-3</v>
      </c>
      <c r="BZ25" s="6">
        <v>-1.5100000000000001E-2</v>
      </c>
      <c r="CA25" s="6">
        <v>-3.5000000000000001E-3</v>
      </c>
      <c r="CB25" s="6">
        <v>-2.5000000000000001E-3</v>
      </c>
      <c r="CC25" s="6"/>
      <c r="CD25" s="8"/>
      <c r="CE25" s="279">
        <v>3.3999999999999998E-3</v>
      </c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-1.5100000000000001E-2</v>
      </c>
      <c r="DA25" s="26">
        <f t="shared" si="4"/>
        <v>-2.1285714285714285E-3</v>
      </c>
      <c r="DB25" s="26">
        <f t="shared" si="5"/>
        <v>3.5000000000000001E-3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5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6">
        <v>1.6000000000000001E-3</v>
      </c>
      <c r="BY26" s="6">
        <v>8.0000000000000004E-4</v>
      </c>
      <c r="BZ26" s="6">
        <v>-3.8999999999999998E-3</v>
      </c>
      <c r="CA26" s="6">
        <v>-6.6E-3</v>
      </c>
      <c r="CB26" s="6">
        <v>1.1000000000000001E-3</v>
      </c>
      <c r="CC26" s="6"/>
      <c r="CD26" s="9"/>
      <c r="CE26" s="279">
        <v>3.7000000000000002E-3</v>
      </c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-6.6E-3</v>
      </c>
      <c r="DA26" s="26">
        <f t="shared" si="4"/>
        <v>-1.4285714285714075E-5</v>
      </c>
      <c r="DB26" s="26">
        <f t="shared" si="5"/>
        <v>3.7000000000000002E-3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9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-4.1000000000000003E-3</v>
      </c>
      <c r="BY27" s="29">
        <f t="shared" si="51"/>
        <v>-6.5000000000000006E-3</v>
      </c>
      <c r="BZ27" s="29">
        <f t="shared" si="51"/>
        <v>2.8000000000000001E-2</v>
      </c>
      <c r="CA27" s="29">
        <f t="shared" si="51"/>
        <v>8.3000000000000001E-3</v>
      </c>
      <c r="CB27" s="29">
        <f t="shared" si="51"/>
        <v>1.4899999999999997E-2</v>
      </c>
      <c r="CC27" s="29">
        <f t="shared" si="51"/>
        <v>0</v>
      </c>
      <c r="CD27" s="29">
        <f t="shared" si="51"/>
        <v>0</v>
      </c>
      <c r="CE27" s="29">
        <f t="shared" si="51"/>
        <v>-1.4200000000000001E-2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-1.4200000000000001E-2</v>
      </c>
      <c r="DA27" s="26">
        <f t="shared" si="4"/>
        <v>1.0064516129032256E-3</v>
      </c>
      <c r="DB27" s="26">
        <f t="shared" si="5"/>
        <v>2.8000000000000001E-2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5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6">
        <v>8.9999999999999998E-4</v>
      </c>
      <c r="BY28" s="6">
        <v>2.2000000000000001E-3</v>
      </c>
      <c r="BZ28" s="6">
        <v>-1.66E-2</v>
      </c>
      <c r="CA28" s="6">
        <v>-1.6999999999999999E-3</v>
      </c>
      <c r="CB28" s="6">
        <v>-2.0999999999999999E-3</v>
      </c>
      <c r="CC28" s="6"/>
      <c r="CD28" s="14"/>
      <c r="CE28" s="279">
        <v>2.3E-3</v>
      </c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-1.66E-2</v>
      </c>
      <c r="DA28" s="31">
        <f t="shared" si="4"/>
        <v>-1.8714285714285712E-3</v>
      </c>
      <c r="DB28" s="31">
        <f t="shared" si="5"/>
        <v>2.3E-3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5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6">
        <v>-8.0000000000000004E-4</v>
      </c>
      <c r="BY29" s="6">
        <v>1E-4</v>
      </c>
      <c r="BZ29" s="6">
        <v>1E-3</v>
      </c>
      <c r="CA29" s="6">
        <v>3.7000000000000002E-3</v>
      </c>
      <c r="CB29" s="6">
        <v>-1.5E-3</v>
      </c>
      <c r="CC29" s="6"/>
      <c r="CD29" s="8"/>
      <c r="CE29" s="279">
        <v>-1E-4</v>
      </c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-1.5E-3</v>
      </c>
      <c r="DA29" s="31">
        <f t="shared" si="4"/>
        <v>2.5714285714285715E-4</v>
      </c>
      <c r="DB29" s="31">
        <f t="shared" si="5"/>
        <v>3.7000000000000002E-3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5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6">
        <v>-1.6000000000000001E-3</v>
      </c>
      <c r="BY30" s="6">
        <v>2.7000000000000001E-3</v>
      </c>
      <c r="BZ30" s="6">
        <v>-1.0699999999999999E-2</v>
      </c>
      <c r="CA30" s="6">
        <v>6.7999999999999996E-3</v>
      </c>
      <c r="CB30" s="6">
        <v>-4.7000000000000002E-3</v>
      </c>
      <c r="CC30" s="6"/>
      <c r="CD30" s="9"/>
      <c r="CE30" s="279">
        <v>-1.9E-3</v>
      </c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-1.0699999999999999E-2</v>
      </c>
      <c r="DA30" s="31">
        <f t="shared" si="4"/>
        <v>-2.2142857142857142E-3</v>
      </c>
      <c r="DB30" s="31">
        <f t="shared" si="5"/>
        <v>6.7999999999999996E-3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90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-6.8999999999999999E-3</v>
      </c>
      <c r="BY31" s="34">
        <f t="shared" ref="BY31:CE31" si="63">SUM(BY6, -BY13, -BY19,BY24,BY28:BY30)</f>
        <v>2.0199999999999999E-2</v>
      </c>
      <c r="BZ31" s="34">
        <f t="shared" si="63"/>
        <v>-8.9900000000000008E-2</v>
      </c>
      <c r="CA31" s="34">
        <f t="shared" si="63"/>
        <v>8.3999999999999995E-3</v>
      </c>
      <c r="CB31" s="34">
        <f t="shared" si="63"/>
        <v>-1.6399999999999998E-2</v>
      </c>
      <c r="CC31" s="34">
        <f t="shared" si="63"/>
        <v>0</v>
      </c>
      <c r="CD31" s="34">
        <f t="shared" si="63"/>
        <v>0</v>
      </c>
      <c r="CE31" s="34">
        <f t="shared" si="63"/>
        <v>-5.0000000000000001E-4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-8.9900000000000008E-2</v>
      </c>
      <c r="DA31" s="31">
        <f t="shared" si="4"/>
        <v>-3.3193548387096777E-3</v>
      </c>
      <c r="DB31" s="31">
        <f t="shared" si="5"/>
        <v>2.0199999999999999E-2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5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6">
        <v>2.7000000000000001E-3</v>
      </c>
      <c r="BY32" s="6">
        <v>2.7000000000000001E-3</v>
      </c>
      <c r="BZ32" s="6">
        <v>-1.7399999999999999E-2</v>
      </c>
      <c r="CA32" s="6">
        <v>-5.1999999999999998E-3</v>
      </c>
      <c r="CB32" s="6">
        <v>-5.0000000000000001E-4</v>
      </c>
      <c r="CC32" s="6"/>
      <c r="CD32" s="14"/>
      <c r="CE32" s="279">
        <v>4.1999999999999997E-3</v>
      </c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-1.7399999999999999E-2</v>
      </c>
      <c r="DA32" s="35">
        <f t="shared" si="4"/>
        <v>-1.5428571428571429E-3</v>
      </c>
      <c r="DB32" s="35">
        <f t="shared" si="5"/>
        <v>4.1999999999999997E-3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5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6">
        <v>-1E-4</v>
      </c>
      <c r="BY33" s="6">
        <v>2.8999999999999998E-3</v>
      </c>
      <c r="BZ33" s="6">
        <v>-1.09E-2</v>
      </c>
      <c r="CA33" s="6">
        <v>3.3999999999999998E-3</v>
      </c>
      <c r="CB33" s="6">
        <v>-3.0999999999999999E-3</v>
      </c>
      <c r="CC33" s="6"/>
      <c r="CD33" s="9"/>
      <c r="CE33" s="279">
        <v>-1E-4</v>
      </c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-1.09E-2</v>
      </c>
      <c r="DA33" s="35">
        <f t="shared" si="4"/>
        <v>-1.9000000000000002E-3</v>
      </c>
      <c r="DB33" s="35">
        <f t="shared" si="5"/>
        <v>3.3999999999999998E-3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1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5.8000000000000005E-3</v>
      </c>
      <c r="BY34" s="38">
        <f t="shared" ref="BY34:CC34" si="75">SUM(BY7, -BY14, -BY20,BY25, -BY29,BY32:BY33)</f>
        <v>2.1400000000000002E-2</v>
      </c>
      <c r="BZ34" s="38">
        <f t="shared" si="75"/>
        <v>-9.4200000000000006E-2</v>
      </c>
      <c r="CA34" s="38">
        <f t="shared" si="75"/>
        <v>-1.9800000000000002E-2</v>
      </c>
      <c r="CB34" s="38">
        <f t="shared" si="75"/>
        <v>-3.0999999999999999E-3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1.04E-2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-9.4200000000000006E-2</v>
      </c>
      <c r="DA34" s="35">
        <f t="shared" si="4"/>
        <v>-2.9612903225806459E-3</v>
      </c>
      <c r="DB34" s="35">
        <f t="shared" si="5"/>
        <v>2.1400000000000002E-2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5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6">
        <v>2.8E-3</v>
      </c>
      <c r="BY35" s="6">
        <v>-6.9999999999999999E-4</v>
      </c>
      <c r="BZ35" s="6">
        <v>-6.1000000000000004E-3</v>
      </c>
      <c r="CA35" s="6">
        <v>-8.3000000000000001E-3</v>
      </c>
      <c r="CB35" s="6">
        <v>2.5000000000000001E-3</v>
      </c>
      <c r="CC35" s="6"/>
      <c r="CD35" s="39"/>
      <c r="CE35" s="279">
        <v>4.5999999999999999E-3</v>
      </c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-8.3000000000000001E-3</v>
      </c>
      <c r="DA35" s="41">
        <f t="shared" si="4"/>
        <v>4.1428571428571431E-4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2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7.1000000000000004E-3</v>
      </c>
      <c r="BY36" s="44">
        <f t="shared" si="92"/>
        <v>-8.9999999999999965E-4</v>
      </c>
      <c r="BZ36" s="44">
        <f t="shared" si="92"/>
        <v>-4.6000000000000008E-3</v>
      </c>
      <c r="CA36" s="44">
        <f t="shared" si="92"/>
        <v>-4.5800000000000007E-2</v>
      </c>
      <c r="CB36" s="44">
        <f t="shared" si="92"/>
        <v>2.1899999999999999E-2</v>
      </c>
      <c r="CC36" s="44">
        <f t="shared" si="92"/>
        <v>0</v>
      </c>
      <c r="CD36" s="44">
        <f t="shared" si="92"/>
        <v>0</v>
      </c>
      <c r="CE36" s="44">
        <f t="shared" si="92"/>
        <v>1.37E-2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-4.5800000000000007E-2</v>
      </c>
      <c r="DA36" s="41">
        <f t="shared" si="4"/>
        <v>7.1612903225806419E-4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3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-1.6299999999999999E-2</v>
      </c>
      <c r="BY37" s="47">
        <f t="shared" si="106"/>
        <v>3.599999999999999E-3</v>
      </c>
      <c r="BZ37" s="47">
        <f t="shared" si="106"/>
        <v>4.4400000000000002E-2</v>
      </c>
      <c r="CA37" s="47">
        <f t="shared" si="106"/>
        <v>2.1999999999999999E-2</v>
      </c>
      <c r="CB37" s="47">
        <f t="shared" si="106"/>
        <v>1.8E-3</v>
      </c>
      <c r="CC37" s="47">
        <f t="shared" si="106"/>
        <v>0</v>
      </c>
      <c r="CD37" s="47">
        <f t="shared" ref="CD37:CJ37" si="107">SUM( -CD5, -CD12, -CD18, -CD23, -CD28, -CD32, -CD35)</f>
        <v>0</v>
      </c>
      <c r="CE37" s="47">
        <f t="shared" si="107"/>
        <v>-2.1600000000000001E-2</v>
      </c>
      <c r="CF37" s="47">
        <f t="shared" si="107"/>
        <v>0</v>
      </c>
      <c r="CG37" s="47">
        <f t="shared" si="107"/>
        <v>0</v>
      </c>
      <c r="CH37" s="47">
        <f t="shared" si="107"/>
        <v>0</v>
      </c>
      <c r="CI37" s="47">
        <f t="shared" si="107"/>
        <v>0</v>
      </c>
      <c r="CJ37" s="47">
        <f t="shared" si="107"/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1.2903225806451647E-5</v>
      </c>
      <c r="DB37" s="48">
        <f t="shared" si="5"/>
        <v>4.4400000000000002E-2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91">
        <v>0.1981</v>
      </c>
      <c r="BY39" s="41">
        <v>0.19719999999999999</v>
      </c>
      <c r="BZ39" s="41">
        <v>0.19259999999999999</v>
      </c>
      <c r="CA39" s="22">
        <v>0.15160000000000001</v>
      </c>
      <c r="CB39" s="41">
        <v>0.16869999999999999</v>
      </c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92">
        <v>0.13170000000000001</v>
      </c>
      <c r="BY40" s="31">
        <v>0.15190000000000001</v>
      </c>
      <c r="BZ40" s="22">
        <v>0.12820000000000001</v>
      </c>
      <c r="CA40" s="41">
        <v>0.14680000000000001</v>
      </c>
      <c r="CB40" s="22">
        <v>0.14269999999999999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-1.7399999999999999E-2</v>
      </c>
      <c r="DA40" s="52">
        <f>AVERAGE(DA2:DA8,DA10:DA15,DA17:DA21,DA23:DA26,DA28:DA30,DA32:DA33,DA35)</f>
        <v>-2.8775510204081617E-4</v>
      </c>
      <c r="DB40" s="52">
        <f>MAX(DB2:DB8,DB10:DB15,DB17:DB21,DB23:DB26,DB28:DB30,DB32:DB33,DB35)</f>
        <v>1.77E-2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X41" s="88">
        <v>0.1225</v>
      </c>
      <c r="BY41" s="35">
        <v>0.1217</v>
      </c>
      <c r="BZ41" s="31">
        <v>6.2E-2</v>
      </c>
      <c r="CA41" s="31">
        <v>7.0400000000000004E-2</v>
      </c>
      <c r="CB41" s="31">
        <v>5.3999999999999999E-2</v>
      </c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90">
        <v>0.1003</v>
      </c>
      <c r="BY42" s="22">
        <v>8.2799999999999999E-2</v>
      </c>
      <c r="BZ42" s="35">
        <v>2.75E-2</v>
      </c>
      <c r="CA42" s="35">
        <v>7.7000000000000002E-3</v>
      </c>
      <c r="CB42" s="35">
        <v>4.5999999999999999E-3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s="137">
        <v>-6.7100000000000007E-2</v>
      </c>
      <c r="BY43" s="7">
        <v>-7.4099999999999999E-2</v>
      </c>
      <c r="BZ43" s="7">
        <v>-2.5399999999999999E-2</v>
      </c>
      <c r="CA43" s="7">
        <v>-1.5699999999999999E-2</v>
      </c>
      <c r="CB43" s="7">
        <v>-1.66E-2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89">
        <v>-8.5900000000000004E-2</v>
      </c>
      <c r="BY44" s="16">
        <v>-7.6999999999999999E-2</v>
      </c>
      <c r="BZ44" s="16">
        <v>-5.4800000000000001E-2</v>
      </c>
      <c r="CA44" s="16">
        <v>-6.0999999999999999E-2</v>
      </c>
      <c r="CB44" s="16">
        <v>-7.0300000000000001E-2</v>
      </c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-9.4200000000000006E-2</v>
      </c>
      <c r="DA44" s="52">
        <f>AVERAGE(DA9,DA16,DA22,DA27,DA31,DA34,DA36,DA37)</f>
        <v>-2.4352197233561135E-19</v>
      </c>
      <c r="DB44" s="52">
        <f>MAX(DB9,DB16,DB22,DB27,DB31,DB34,DB36,DB37)</f>
        <v>4.8699999999999993E-2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86">
        <v>-0.1593</v>
      </c>
      <c r="BY45" s="48">
        <v>-0.15570000000000001</v>
      </c>
      <c r="BZ45" s="48">
        <v>-0.1113</v>
      </c>
      <c r="CA45" s="48">
        <v>-8.9300000000000004E-2</v>
      </c>
      <c r="CB45" s="48">
        <v>-8.7499999999999994E-2</v>
      </c>
      <c r="CC45" s="6"/>
      <c r="CD45" s="6"/>
      <c r="CE45" s="6"/>
      <c r="CF45" s="6"/>
      <c r="CG45" s="6"/>
      <c r="CH45" s="6"/>
      <c r="CI45" s="6"/>
      <c r="CJ45" s="6" t="s">
        <v>62</v>
      </c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301">
        <v>-5.2699999999999997E-2</v>
      </c>
      <c r="AG46" s="301">
        <v>-7.0300000000000001E-2</v>
      </c>
      <c r="AH46" s="302">
        <v>-7.5499999999999998E-2</v>
      </c>
      <c r="AI46" s="10"/>
      <c r="AJ46" s="10" t="s">
        <v>62</v>
      </c>
      <c r="AK46" s="303">
        <v>-5.8299999999999998E-2</v>
      </c>
      <c r="AL46" s="301">
        <v>-5.91E-2</v>
      </c>
      <c r="AM46" s="303">
        <v>-9.0399999999999994E-2</v>
      </c>
      <c r="AN46" s="302">
        <v>-9.8599999999999993E-2</v>
      </c>
      <c r="AO46" s="302">
        <v>-0.10970000000000001</v>
      </c>
      <c r="AP46" s="10"/>
      <c r="AQ46" s="10" t="s">
        <v>62</v>
      </c>
      <c r="AR46" s="302">
        <v>-9.1700000000000004E-2</v>
      </c>
      <c r="AS46" s="302">
        <v>-0.13059999999999999</v>
      </c>
      <c r="AT46" s="302">
        <v>-0.1368</v>
      </c>
      <c r="AU46" s="302">
        <v>-0.17</v>
      </c>
      <c r="AV46" s="302">
        <v>-0.1593</v>
      </c>
      <c r="AW46" s="10"/>
      <c r="AX46" s="10" t="s">
        <v>62</v>
      </c>
      <c r="AY46" s="302">
        <v>-0.17</v>
      </c>
      <c r="AZ46" s="302">
        <v>-0.1714</v>
      </c>
      <c r="BA46" s="302">
        <v>-0.1726</v>
      </c>
      <c r="BB46" s="302">
        <v>-0.16420000000000001</v>
      </c>
      <c r="BC46" s="302">
        <v>-0.1958</v>
      </c>
      <c r="BD46" s="10"/>
      <c r="BE46" s="10" t="s">
        <v>62</v>
      </c>
      <c r="BF46" s="302">
        <v>-0.1802</v>
      </c>
      <c r="BG46" s="302">
        <v>-0.19239999999999999</v>
      </c>
      <c r="BH46" s="302">
        <v>-0.23169999999999999</v>
      </c>
      <c r="BI46" s="302">
        <v>-0.24099999999999999</v>
      </c>
      <c r="BJ46" s="63" t="s">
        <v>86</v>
      </c>
      <c r="BK46" s="63" t="s">
        <v>76</v>
      </c>
      <c r="BL46" s="63" t="s">
        <v>86</v>
      </c>
      <c r="BU46" s="302">
        <v>-0.23619999999999999</v>
      </c>
      <c r="BV46" s="10" t="s">
        <v>62</v>
      </c>
      <c r="BW46" s="10"/>
      <c r="BX46" s="304">
        <v>-0.24030000000000001</v>
      </c>
      <c r="BY46" s="302">
        <v>-0.24679999999999999</v>
      </c>
      <c r="BZ46" s="302">
        <v>-0.21879999999999999</v>
      </c>
      <c r="CA46" s="302">
        <v>-0.21049999999999999</v>
      </c>
      <c r="CB46" s="93">
        <v>-0.1956</v>
      </c>
      <c r="CC46" s="10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 t="s">
        <v>62</v>
      </c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253"/>
      <c r="BW48" s="70">
        <v>43135</v>
      </c>
      <c r="BX48" s="300"/>
      <c r="BY48" s="253"/>
      <c r="BZ48" s="70">
        <v>43136</v>
      </c>
      <c r="CA48" s="255"/>
      <c r="CB48" s="253"/>
      <c r="CC48" s="70">
        <v>43137</v>
      </c>
      <c r="CD48" s="305"/>
      <c r="CE48" s="253"/>
      <c r="CF48" s="70">
        <v>43138</v>
      </c>
      <c r="CG48" s="254"/>
      <c r="CH48" s="253"/>
      <c r="CI48" s="70">
        <v>43108</v>
      </c>
      <c r="CJ48" s="255"/>
      <c r="CK48" s="280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126" t="s">
        <v>78</v>
      </c>
      <c r="BW49" s="56" t="s">
        <v>79</v>
      </c>
      <c r="BX49" s="127" t="s">
        <v>80</v>
      </c>
      <c r="BY49" s="126" t="s">
        <v>78</v>
      </c>
      <c r="BZ49" s="56" t="s">
        <v>79</v>
      </c>
      <c r="CA49" s="127" t="s">
        <v>80</v>
      </c>
      <c r="CB49" s="126" t="s">
        <v>78</v>
      </c>
      <c r="CC49" s="56" t="s">
        <v>79</v>
      </c>
      <c r="CD49" s="127" t="s">
        <v>80</v>
      </c>
      <c r="CE49" s="126" t="s">
        <v>78</v>
      </c>
      <c r="CF49" s="56" t="s">
        <v>79</v>
      </c>
      <c r="CG49" s="127" t="s">
        <v>80</v>
      </c>
      <c r="CH49" s="126" t="s">
        <v>78</v>
      </c>
      <c r="CI49" s="56" t="s">
        <v>79</v>
      </c>
      <c r="CJ49" s="127" t="s">
        <v>80</v>
      </c>
      <c r="CK49" s="267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28" t="s">
        <v>81</v>
      </c>
      <c r="BW50" s="55" t="s">
        <v>82</v>
      </c>
      <c r="BX50" s="129" t="s">
        <v>83</v>
      </c>
      <c r="BY50" s="128" t="s">
        <v>81</v>
      </c>
      <c r="BZ50" s="55" t="s">
        <v>82</v>
      </c>
      <c r="CA50" s="129" t="s">
        <v>83</v>
      </c>
      <c r="CB50" s="128" t="s">
        <v>81</v>
      </c>
      <c r="CC50" s="55" t="s">
        <v>82</v>
      </c>
      <c r="CD50" s="129" t="s">
        <v>83</v>
      </c>
      <c r="CE50" s="128" t="s">
        <v>81</v>
      </c>
      <c r="CF50" s="55" t="s">
        <v>82</v>
      </c>
      <c r="CG50" s="129" t="s">
        <v>83</v>
      </c>
      <c r="CH50" s="128" t="s">
        <v>81</v>
      </c>
      <c r="CI50" s="55" t="s">
        <v>82</v>
      </c>
      <c r="CJ50" s="129" t="s">
        <v>83</v>
      </c>
      <c r="CK50" s="10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30">
        <v>0.1956</v>
      </c>
      <c r="BW51" s="41">
        <v>0.1988</v>
      </c>
      <c r="BX51" s="91">
        <v>0.1981</v>
      </c>
      <c r="BY51" s="130">
        <v>0.18909999999999999</v>
      </c>
      <c r="BZ51" s="41">
        <v>0.19769999999999999</v>
      </c>
      <c r="CA51" s="91">
        <v>0.19719999999999999</v>
      </c>
      <c r="CB51" s="130">
        <v>0.18340000000000001</v>
      </c>
      <c r="CC51" s="41">
        <v>0.18110000000000001</v>
      </c>
      <c r="CD51" s="91">
        <v>0.19259999999999999</v>
      </c>
      <c r="CE51" s="130">
        <v>0.18049999999999999</v>
      </c>
      <c r="CF51" s="41">
        <v>0.17319999999999999</v>
      </c>
      <c r="CG51" s="88">
        <v>0.15160000000000001</v>
      </c>
      <c r="CH51" s="135">
        <v>0.14749999999999999</v>
      </c>
      <c r="CI51" s="22">
        <v>0.16370000000000001</v>
      </c>
      <c r="CJ51" s="91">
        <v>0.16869999999999999</v>
      </c>
      <c r="CK51" s="107">
        <v>0.1638</v>
      </c>
      <c r="CL51" s="41">
        <v>0.18240000000000001</v>
      </c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35">
        <v>0.13769999999999999</v>
      </c>
      <c r="BW52" s="22">
        <v>0.13339999999999999</v>
      </c>
      <c r="BX52" s="92">
        <v>0.13170000000000001</v>
      </c>
      <c r="BY52" s="136">
        <v>0.16320000000000001</v>
      </c>
      <c r="BZ52" s="31">
        <v>0.16</v>
      </c>
      <c r="CA52" s="92">
        <v>0.15190000000000001</v>
      </c>
      <c r="CB52" s="135">
        <v>0.1027</v>
      </c>
      <c r="CC52" s="22">
        <v>0.1119</v>
      </c>
      <c r="CD52" s="88">
        <v>0.12820000000000001</v>
      </c>
      <c r="CE52" s="135">
        <v>0.1343</v>
      </c>
      <c r="CF52" s="22">
        <v>0.1149</v>
      </c>
      <c r="CG52" s="91">
        <v>0.14680000000000001</v>
      </c>
      <c r="CH52" s="130">
        <v>0.1424</v>
      </c>
      <c r="CI52" s="41">
        <v>0.14630000000000001</v>
      </c>
      <c r="CJ52" s="88">
        <v>0.14269999999999999</v>
      </c>
      <c r="CK52" s="113">
        <v>0.1318</v>
      </c>
      <c r="CL52" s="22">
        <v>0.1331</v>
      </c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36">
        <v>0.13370000000000001</v>
      </c>
      <c r="BW53" s="31">
        <v>0.1244</v>
      </c>
      <c r="BX53" s="88">
        <v>0.1225</v>
      </c>
      <c r="BY53" s="135">
        <v>0.1245</v>
      </c>
      <c r="BZ53" s="35">
        <v>0.1177</v>
      </c>
      <c r="CA53" s="90">
        <v>0.1217</v>
      </c>
      <c r="CB53" s="138">
        <v>0.10150000000000001</v>
      </c>
      <c r="CC53" s="35">
        <v>0.1</v>
      </c>
      <c r="CD53" s="92">
        <v>6.2E-2</v>
      </c>
      <c r="CE53" s="136">
        <v>6.13E-2</v>
      </c>
      <c r="CF53" s="31">
        <v>7.3499999999999996E-2</v>
      </c>
      <c r="CG53" s="92">
        <v>7.0400000000000004E-2</v>
      </c>
      <c r="CH53" s="136">
        <v>5.3999999999999999E-2</v>
      </c>
      <c r="CI53" s="31">
        <v>4.9700000000000001E-2</v>
      </c>
      <c r="CJ53" s="92">
        <v>5.3999999999999999E-2</v>
      </c>
      <c r="CK53" s="111">
        <v>6.4699999999999994E-2</v>
      </c>
      <c r="CL53" s="31">
        <v>5.3499999999999999E-2</v>
      </c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38">
        <v>0.10249999999999999</v>
      </c>
      <c r="BW54" s="35">
        <v>9.2899999999999996E-2</v>
      </c>
      <c r="BX54" s="90">
        <v>0.1003</v>
      </c>
      <c r="BY54" s="138">
        <v>0.1077</v>
      </c>
      <c r="BZ54" s="22">
        <v>0.11</v>
      </c>
      <c r="CA54" s="88">
        <v>8.2799999999999999E-2</v>
      </c>
      <c r="CB54" s="136">
        <v>6.9699999999999998E-2</v>
      </c>
      <c r="CC54" s="31">
        <v>6.7599999999999993E-2</v>
      </c>
      <c r="CD54" s="90">
        <v>2.75E-2</v>
      </c>
      <c r="CE54" s="138">
        <v>5.1000000000000004E-3</v>
      </c>
      <c r="CF54" s="35">
        <v>1.52E-2</v>
      </c>
      <c r="CG54" s="90">
        <v>7.7000000000000002E-3</v>
      </c>
      <c r="CH54" s="138">
        <v>0.02</v>
      </c>
      <c r="CI54" s="35">
        <v>1.6999999999999999E-3</v>
      </c>
      <c r="CJ54" s="90">
        <v>4.5999999999999999E-3</v>
      </c>
      <c r="CK54" s="112">
        <v>2.5100000000000001E-2</v>
      </c>
      <c r="CL54" s="35">
        <v>1.4999999999999999E-2</v>
      </c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32">
        <v>-7.0499999999999993E-2</v>
      </c>
      <c r="BW55" s="16">
        <v>-6.2899999999999998E-2</v>
      </c>
      <c r="BX55" s="137">
        <v>-6.7100000000000007E-2</v>
      </c>
      <c r="BY55" s="132">
        <v>-7.8E-2</v>
      </c>
      <c r="BZ55" s="16">
        <v>-7.1400000000000005E-2</v>
      </c>
      <c r="CA55" s="89">
        <v>-7.4099999999999999E-2</v>
      </c>
      <c r="CB55" s="134">
        <v>-5.04E-2</v>
      </c>
      <c r="CC55" s="7">
        <v>-5.1299999999999998E-2</v>
      </c>
      <c r="CD55" s="89">
        <v>-2.5399999999999999E-2</v>
      </c>
      <c r="CE55" s="134">
        <v>-1.8100000000000002E-2</v>
      </c>
      <c r="CF55" s="7">
        <v>-1.9300000000000001E-2</v>
      </c>
      <c r="CG55" s="89">
        <v>-1.5699999999999999E-2</v>
      </c>
      <c r="CH55" s="134">
        <v>-1.41E-2</v>
      </c>
      <c r="CI55" s="7">
        <v>-1.38E-2</v>
      </c>
      <c r="CJ55" s="89">
        <v>-1.66E-2</v>
      </c>
      <c r="CK55" s="108">
        <v>-1.49E-2</v>
      </c>
      <c r="CL55" s="7">
        <v>-1.4E-3</v>
      </c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34">
        <v>-9.5200000000000007E-2</v>
      </c>
      <c r="BW56" s="7">
        <v>-8.6699999999999999E-2</v>
      </c>
      <c r="BX56" s="89">
        <v>-8.5900000000000004E-2</v>
      </c>
      <c r="BY56" s="134">
        <v>-9.0200000000000002E-2</v>
      </c>
      <c r="BZ56" s="7">
        <v>-8.3099999999999993E-2</v>
      </c>
      <c r="CA56" s="137">
        <v>-7.6999999999999999E-2</v>
      </c>
      <c r="CB56" s="132">
        <v>-6.25E-2</v>
      </c>
      <c r="CC56" s="16">
        <v>-6.1699999999999998E-2</v>
      </c>
      <c r="CD56" s="137">
        <v>-5.4800000000000001E-2</v>
      </c>
      <c r="CE56" s="132">
        <v>-4.9000000000000002E-2</v>
      </c>
      <c r="CF56" s="16">
        <v>-6.2600000000000003E-2</v>
      </c>
      <c r="CG56" s="137">
        <v>-6.0999999999999999E-2</v>
      </c>
      <c r="CH56" s="132">
        <v>-5.9700000000000003E-2</v>
      </c>
      <c r="CI56" s="16">
        <v>-5.5100000000000003E-2</v>
      </c>
      <c r="CJ56" s="137">
        <v>-7.0300000000000001E-2</v>
      </c>
      <c r="CK56" s="110">
        <v>-6.8199999999999997E-2</v>
      </c>
      <c r="CL56" s="16">
        <v>-6.3700000000000007E-2</v>
      </c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31">
        <v>-0.1633</v>
      </c>
      <c r="BW57" s="48">
        <v>-0.15959999999999999</v>
      </c>
      <c r="BX57" s="86">
        <v>-0.1593</v>
      </c>
      <c r="BY57" s="131">
        <v>-0.16300000000000001</v>
      </c>
      <c r="BZ57" s="48">
        <v>-0.1636</v>
      </c>
      <c r="CA57" s="86">
        <v>-0.15570000000000001</v>
      </c>
      <c r="CB57" s="131">
        <v>-0.11269999999999999</v>
      </c>
      <c r="CC57" s="48">
        <v>-0.11840000000000001</v>
      </c>
      <c r="CD57" s="86">
        <v>-0.1113</v>
      </c>
      <c r="CE57" s="131">
        <v>-0.1022</v>
      </c>
      <c r="CF57" s="48">
        <v>-8.8300000000000003E-2</v>
      </c>
      <c r="CG57" s="86">
        <v>-8.9300000000000004E-2</v>
      </c>
      <c r="CH57" s="131">
        <v>-8.3299999999999999E-2</v>
      </c>
      <c r="CI57" s="48">
        <v>-8.5699999999999998E-2</v>
      </c>
      <c r="CJ57" s="86">
        <v>-8.7499999999999994E-2</v>
      </c>
      <c r="CK57" s="106">
        <v>-0.1071</v>
      </c>
      <c r="CL57" s="48">
        <v>-0.1091</v>
      </c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33">
        <v>-0.24049999999999999</v>
      </c>
      <c r="BW58" s="93">
        <v>-0.24030000000000001</v>
      </c>
      <c r="BX58" s="87">
        <v>-0.24030000000000001</v>
      </c>
      <c r="BY58" s="133">
        <v>-0.25330000000000003</v>
      </c>
      <c r="BZ58" s="93">
        <v>-0.26729999999999998</v>
      </c>
      <c r="CA58" s="87">
        <v>-0.24679999999999999</v>
      </c>
      <c r="CB58" s="133">
        <v>-0.23169999999999999</v>
      </c>
      <c r="CC58" s="93">
        <v>-0.22919999999999999</v>
      </c>
      <c r="CD58" s="87">
        <v>-0.21879999999999999</v>
      </c>
      <c r="CE58" s="133">
        <v>-0.21190000000000001</v>
      </c>
      <c r="CF58" s="93">
        <v>-0.20660000000000001</v>
      </c>
      <c r="CG58" s="87">
        <v>-0.21049999999999999</v>
      </c>
      <c r="CH58" s="133">
        <v>-0.20680000000000001</v>
      </c>
      <c r="CI58" s="93">
        <v>-0.20680000000000001</v>
      </c>
      <c r="CJ58" s="87">
        <v>-0.1956</v>
      </c>
      <c r="CK58" s="109">
        <v>-0.19520000000000001</v>
      </c>
      <c r="CL58" s="93">
        <v>-0.20979999999999999</v>
      </c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84">
        <v>3.1</v>
      </c>
      <c r="BW59" s="57">
        <v>-3.97</v>
      </c>
      <c r="BX59" s="85">
        <v>0.62</v>
      </c>
      <c r="BY59" s="84">
        <v>6.38</v>
      </c>
      <c r="BZ59" s="57">
        <v>0.18</v>
      </c>
      <c r="CA59" s="85">
        <v>-6.36</v>
      </c>
      <c r="CB59" s="84">
        <v>-19.260000000000002</v>
      </c>
      <c r="CC59" s="57">
        <v>0.66</v>
      </c>
      <c r="CD59" s="85">
        <v>-10.06</v>
      </c>
      <c r="CE59" s="84">
        <v>-5.82</v>
      </c>
      <c r="CF59" s="57">
        <v>-0.88</v>
      </c>
      <c r="CG59" s="85">
        <v>-0.06</v>
      </c>
      <c r="CH59" s="84">
        <v>-2.52</v>
      </c>
      <c r="CI59" s="57">
        <v>-0.5</v>
      </c>
      <c r="CJ59" s="85">
        <v>1.72</v>
      </c>
      <c r="CK59" s="114">
        <v>3.08</v>
      </c>
      <c r="CL59" s="57">
        <v>-0.28000000000000003</v>
      </c>
      <c r="CM59" s="85"/>
      <c r="CN59" s="84"/>
      <c r="CO59" s="57"/>
      <c r="CP59" s="85"/>
      <c r="CQ59" s="84"/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5">
        <v>8.0000000000000002E-3</v>
      </c>
      <c r="BW60" s="246">
        <v>8.5000000000000006E-3</v>
      </c>
      <c r="BX60" s="223">
        <v>7.4000000000000003E-3</v>
      </c>
      <c r="BY60" s="213">
        <v>3.15E-2</v>
      </c>
      <c r="BZ60" s="215">
        <v>0.01</v>
      </c>
      <c r="CA60" s="243">
        <v>2.0500000000000001E-2</v>
      </c>
      <c r="CB60" s="216">
        <v>4.2999999999999997E-2</v>
      </c>
      <c r="CC60" s="268">
        <v>9.1999999999999998E-3</v>
      </c>
      <c r="CD60" s="221">
        <v>2.5899999999999999E-2</v>
      </c>
      <c r="CE60" s="216">
        <v>9.1000000000000004E-3</v>
      </c>
      <c r="CF60" s="216">
        <v>1.3899999999999999E-2</v>
      </c>
      <c r="CG60" s="211">
        <v>3.6700000000000003E-2</v>
      </c>
      <c r="CH60" s="215">
        <v>1.23E-2</v>
      </c>
      <c r="CI60" s="268">
        <v>1.6199999999999999E-2</v>
      </c>
      <c r="CJ60" s="205">
        <v>2.24E-2</v>
      </c>
      <c r="CK60" s="217">
        <v>2.0500000000000001E-2</v>
      </c>
      <c r="CL60" s="212">
        <v>1.8599999999999998E-2</v>
      </c>
      <c r="CM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16">
        <v>-2.0299999999999999E-2</v>
      </c>
      <c r="BW61" s="215">
        <v>-9.5999999999999992E-3</v>
      </c>
      <c r="BX61" s="211">
        <v>-1.09E-2</v>
      </c>
      <c r="BY61" s="240">
        <v>-1.2999999999999999E-2</v>
      </c>
      <c r="BZ61" s="268">
        <v>-1.4500000000000001E-2</v>
      </c>
      <c r="CA61" s="211">
        <v>-2.7199999999999998E-2</v>
      </c>
      <c r="CB61" s="213">
        <v>-8.2199999999999995E-2</v>
      </c>
      <c r="CC61" s="216">
        <v>-5.7000000000000002E-3</v>
      </c>
      <c r="CD61" s="223">
        <v>-7.2499999999999995E-2</v>
      </c>
      <c r="CE61" s="215">
        <v>-2.24E-2</v>
      </c>
      <c r="CF61" s="268">
        <v>-1.9400000000000001E-2</v>
      </c>
      <c r="CG61" s="205">
        <v>-2.64E-2</v>
      </c>
      <c r="CH61" s="213">
        <v>-1.6400000000000001E-2</v>
      </c>
      <c r="CI61" s="215">
        <v>-1.83E-2</v>
      </c>
      <c r="CJ61" s="211">
        <v>-2.1000000000000001E-2</v>
      </c>
      <c r="CK61" s="203">
        <v>-1.9599999999999999E-2</v>
      </c>
      <c r="CL61" s="240">
        <v>-1.46E-2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  <c r="BV62" s="139"/>
      <c r="BW62" s="140"/>
      <c r="BX62" s="221">
        <v>1.6400000000000001E-2</v>
      </c>
      <c r="BY62" s="139"/>
      <c r="BZ62" s="140"/>
      <c r="CA62" s="223">
        <v>2.1399999999999999E-2</v>
      </c>
      <c r="CB62" s="139"/>
      <c r="CC62" s="140"/>
      <c r="CD62" s="221">
        <v>4.87E-2</v>
      </c>
      <c r="CE62" s="139" t="s">
        <v>62</v>
      </c>
      <c r="CF62" s="140" t="s">
        <v>62</v>
      </c>
      <c r="CG62" s="211">
        <v>2.3400000000000001E-2</v>
      </c>
      <c r="CH62" s="139"/>
      <c r="CI62" s="140" t="s">
        <v>62</v>
      </c>
      <c r="CJ62" s="205">
        <v>2.1899999999999999E-2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s="139" t="s">
        <v>62</v>
      </c>
      <c r="BW63" s="140" t="s">
        <v>62</v>
      </c>
      <c r="BX63" s="204">
        <v>-1.6299999999999999E-2</v>
      </c>
      <c r="BY63" s="139" t="s">
        <v>62</v>
      </c>
      <c r="BZ63" s="140" t="s">
        <v>62</v>
      </c>
      <c r="CA63" s="211">
        <v>-3.9699999999999999E-2</v>
      </c>
      <c r="CB63" s="139" t="s">
        <v>62</v>
      </c>
      <c r="CC63" s="140"/>
      <c r="CD63" s="223">
        <v>-9.4200000000000006E-2</v>
      </c>
      <c r="CE63" s="139"/>
      <c r="CF63" s="140"/>
      <c r="CG63" s="205">
        <v>-4.58E-2</v>
      </c>
      <c r="CH63" s="139"/>
      <c r="CI63" s="140"/>
      <c r="CJ63" s="222">
        <v>-1.6400000000000001E-2</v>
      </c>
      <c r="CK63" t="s">
        <v>62</v>
      </c>
      <c r="CL63" t="s">
        <v>62</v>
      </c>
      <c r="CM63" s="59" t="s">
        <v>62</v>
      </c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62">
        <v>0.76119999999999999</v>
      </c>
      <c r="BW64" s="258">
        <v>0.76080000000000003</v>
      </c>
      <c r="BX64" s="263">
        <v>0.7611</v>
      </c>
      <c r="BY64" s="269">
        <v>0.76139999999999997</v>
      </c>
      <c r="BZ64" s="219">
        <v>0.76319999999999999</v>
      </c>
      <c r="CA64" s="259">
        <v>0.76170000000000004</v>
      </c>
      <c r="CB64" s="262">
        <v>0.75819999999999999</v>
      </c>
      <c r="CC64" s="258">
        <v>0.75849999999999995</v>
      </c>
      <c r="CD64" s="263">
        <v>0.75860000000000005</v>
      </c>
      <c r="CE64" s="262">
        <v>0.75639999999999996</v>
      </c>
      <c r="CF64" s="258">
        <v>0.75529999999999997</v>
      </c>
      <c r="CG64" s="263">
        <v>1.2982</v>
      </c>
      <c r="CH64" s="262">
        <v>1.2968</v>
      </c>
      <c r="CI64" s="258">
        <v>1.2986</v>
      </c>
      <c r="CJ64" s="263">
        <v>0.75329999999999997</v>
      </c>
      <c r="CK64" s="258">
        <v>0.75280000000000002</v>
      </c>
      <c r="CL64" s="258">
        <v>0.75600000000000001</v>
      </c>
      <c r="CM64" s="192"/>
      <c r="CP64" s="192"/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43" t="s">
        <v>60</v>
      </c>
      <c r="BW65" s="118" t="s">
        <v>60</v>
      </c>
      <c r="BX65" s="178" t="s">
        <v>60</v>
      </c>
      <c r="BY65" s="224" t="s">
        <v>60</v>
      </c>
      <c r="BZ65" s="42" t="s">
        <v>60</v>
      </c>
      <c r="CA65" s="148" t="s">
        <v>60</v>
      </c>
      <c r="CB65" s="143" t="s">
        <v>60</v>
      </c>
      <c r="CC65" s="118" t="s">
        <v>60</v>
      </c>
      <c r="CD65" s="178" t="s">
        <v>60</v>
      </c>
      <c r="CE65" s="143" t="s">
        <v>60</v>
      </c>
      <c r="CF65" s="118" t="s">
        <v>60</v>
      </c>
      <c r="CG65" s="200" t="s">
        <v>51</v>
      </c>
      <c r="CH65" s="165" t="s">
        <v>51</v>
      </c>
      <c r="CI65" s="189" t="s">
        <v>51</v>
      </c>
      <c r="CJ65" s="178" t="s">
        <v>60</v>
      </c>
      <c r="CK65" s="118" t="s">
        <v>60</v>
      </c>
      <c r="CL65" s="118" t="s">
        <v>60</v>
      </c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 t="shared" ref="BS66:CK66" si="129">SUM(BS51, -BS58)</f>
        <v>0.38919999999999999</v>
      </c>
      <c r="BT66" s="121">
        <f t="shared" si="129"/>
        <v>0.38269999999999998</v>
      </c>
      <c r="BU66" s="180">
        <f t="shared" si="129"/>
        <v>0.42720000000000002</v>
      </c>
      <c r="BV66" s="147">
        <f t="shared" si="129"/>
        <v>0.43609999999999999</v>
      </c>
      <c r="BW66" s="121">
        <f t="shared" si="129"/>
        <v>0.43910000000000005</v>
      </c>
      <c r="BX66" s="180">
        <f t="shared" si="129"/>
        <v>0.43840000000000001</v>
      </c>
      <c r="BY66" s="225">
        <f t="shared" si="129"/>
        <v>0.44240000000000002</v>
      </c>
      <c r="BZ66" s="15">
        <f t="shared" si="129"/>
        <v>0.46499999999999997</v>
      </c>
      <c r="CA66" s="152">
        <f t="shared" si="129"/>
        <v>0.44399999999999995</v>
      </c>
      <c r="CB66" s="147">
        <f t="shared" si="129"/>
        <v>0.41510000000000002</v>
      </c>
      <c r="CC66" s="121">
        <f t="shared" si="129"/>
        <v>0.4103</v>
      </c>
      <c r="CD66" s="180">
        <f t="shared" si="129"/>
        <v>0.41139999999999999</v>
      </c>
      <c r="CE66" s="147">
        <f t="shared" si="129"/>
        <v>0.39239999999999997</v>
      </c>
      <c r="CF66" s="121">
        <f t="shared" si="129"/>
        <v>0.37980000000000003</v>
      </c>
      <c r="CG66" s="180">
        <f t="shared" si="129"/>
        <v>0.36209999999999998</v>
      </c>
      <c r="CH66" s="147">
        <f t="shared" si="129"/>
        <v>0.3543</v>
      </c>
      <c r="CI66" s="121">
        <f t="shared" si="129"/>
        <v>0.37050000000000005</v>
      </c>
      <c r="CJ66" s="180">
        <f t="shared" si="129"/>
        <v>0.36429999999999996</v>
      </c>
      <c r="CK66" s="121">
        <f t="shared" si="129"/>
        <v>0.35899999999999999</v>
      </c>
      <c r="CL66" s="121">
        <f t="shared" ref="CL66" si="130">SUM(CL51, -CL58)</f>
        <v>0.39219999999999999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31">SUM(EC51, -EC58)</f>
        <v>0</v>
      </c>
      <c r="ED66" s="6">
        <f t="shared" si="131"/>
        <v>0</v>
      </c>
      <c r="EE66" s="6">
        <f t="shared" si="131"/>
        <v>0</v>
      </c>
      <c r="EF66" s="6">
        <f t="shared" si="131"/>
        <v>0</v>
      </c>
      <c r="EG66" s="6">
        <f t="shared" si="131"/>
        <v>0</v>
      </c>
      <c r="EH66" s="6">
        <f t="shared" si="131"/>
        <v>0</v>
      </c>
      <c r="EI66" s="6">
        <f t="shared" si="131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2">SUM(GU51, -GU58)</f>
        <v>0</v>
      </c>
      <c r="GV66" s="6">
        <f t="shared" si="132"/>
        <v>0</v>
      </c>
      <c r="GW66" s="6">
        <f t="shared" si="132"/>
        <v>0</v>
      </c>
      <c r="GX66" s="6">
        <f t="shared" si="132"/>
        <v>0</v>
      </c>
      <c r="GY66" s="6">
        <f t="shared" si="132"/>
        <v>0</v>
      </c>
      <c r="GZ66" s="6">
        <f t="shared" si="132"/>
        <v>0</v>
      </c>
      <c r="HA66" s="6">
        <f t="shared" si="132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3">SUM(JM51, -JM58)</f>
        <v>0</v>
      </c>
      <c r="JN66" s="6">
        <f t="shared" si="133"/>
        <v>0</v>
      </c>
      <c r="JO66" s="6">
        <f t="shared" si="133"/>
        <v>0</v>
      </c>
      <c r="JP66" s="6">
        <f t="shared" si="133"/>
        <v>0</v>
      </c>
      <c r="JQ66" s="6">
        <f t="shared" si="133"/>
        <v>0</v>
      </c>
      <c r="JR66" s="6">
        <f t="shared" si="133"/>
        <v>0</v>
      </c>
      <c r="JS66" s="6">
        <f t="shared" si="133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65" t="s">
        <v>51</v>
      </c>
      <c r="BW67" s="189" t="s">
        <v>51</v>
      </c>
      <c r="BX67" s="183" t="s">
        <v>84</v>
      </c>
      <c r="BY67" s="228" t="s">
        <v>84</v>
      </c>
      <c r="BZ67" s="32" t="s">
        <v>84</v>
      </c>
      <c r="CA67" s="158" t="s">
        <v>84</v>
      </c>
      <c r="CB67" s="165" t="s">
        <v>51</v>
      </c>
      <c r="CC67" s="189" t="s">
        <v>51</v>
      </c>
      <c r="CD67" s="200" t="s">
        <v>51</v>
      </c>
      <c r="CE67" s="165" t="s">
        <v>51</v>
      </c>
      <c r="CF67" s="189" t="s">
        <v>51</v>
      </c>
      <c r="CG67" s="178" t="s">
        <v>60</v>
      </c>
      <c r="CH67" s="143" t="s">
        <v>60</v>
      </c>
      <c r="CI67" s="118" t="s">
        <v>60</v>
      </c>
      <c r="CJ67" s="200" t="s">
        <v>51</v>
      </c>
      <c r="CK67" s="189" t="s">
        <v>51</v>
      </c>
      <c r="CL67" s="189" t="s">
        <v>51</v>
      </c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4">SUM(K51, -K57)</f>
        <v>0.16620000000000001</v>
      </c>
      <c r="L68" s="180">
        <f t="shared" si="134"/>
        <v>0.19230000000000003</v>
      </c>
      <c r="M68" s="147">
        <f t="shared" si="134"/>
        <v>0.17859999999999998</v>
      </c>
      <c r="N68" s="121">
        <f t="shared" si="134"/>
        <v>0.16650000000000001</v>
      </c>
      <c r="O68" s="180">
        <f t="shared" si="134"/>
        <v>0.18559999999999999</v>
      </c>
      <c r="P68" s="147">
        <f t="shared" si="134"/>
        <v>0.20569999999999999</v>
      </c>
      <c r="Q68" s="121">
        <f t="shared" si="134"/>
        <v>0.1983</v>
      </c>
      <c r="R68" s="180">
        <f t="shared" si="134"/>
        <v>0.21210000000000001</v>
      </c>
      <c r="S68" s="226">
        <f t="shared" si="134"/>
        <v>0.23520000000000002</v>
      </c>
      <c r="T68" s="15">
        <f t="shared" si="134"/>
        <v>0.22940000000000002</v>
      </c>
      <c r="U68" s="150">
        <f t="shared" ref="U68:Z68" si="135">SUM(U51, -U57)</f>
        <v>0.2127</v>
      </c>
      <c r="V68" s="226">
        <f t="shared" si="135"/>
        <v>0.2097</v>
      </c>
      <c r="W68" s="97">
        <f t="shared" si="135"/>
        <v>0.23599999999999999</v>
      </c>
      <c r="X68" s="152">
        <f t="shared" si="135"/>
        <v>0.2268</v>
      </c>
      <c r="Y68" s="147">
        <f t="shared" si="135"/>
        <v>0.2455</v>
      </c>
      <c r="Z68" s="121">
        <f t="shared" si="135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6">SUM(AK52, -AK58)</f>
        <v>0.23170000000000002</v>
      </c>
      <c r="AL68" s="94">
        <f t="shared" si="136"/>
        <v>0.2545</v>
      </c>
      <c r="AM68" s="151">
        <f t="shared" si="136"/>
        <v>0.29559999999999997</v>
      </c>
      <c r="AN68" s="145">
        <f t="shared" si="136"/>
        <v>0.29559999999999997</v>
      </c>
      <c r="AO68" s="117">
        <f t="shared" si="136"/>
        <v>0.30189999999999995</v>
      </c>
      <c r="AP68" s="177">
        <f t="shared" si="136"/>
        <v>0.27779999999999999</v>
      </c>
      <c r="AQ68" s="145">
        <f t="shared" si="136"/>
        <v>0.28659999999999997</v>
      </c>
      <c r="AR68" s="117">
        <f t="shared" si="136"/>
        <v>0.28660000000000002</v>
      </c>
      <c r="AS68" s="177">
        <f t="shared" si="136"/>
        <v>0.28949999999999998</v>
      </c>
      <c r="AT68" s="227">
        <f t="shared" si="136"/>
        <v>0.26090000000000002</v>
      </c>
      <c r="AU68" s="94">
        <f t="shared" si="136"/>
        <v>0.25990000000000002</v>
      </c>
      <c r="AV68" s="152">
        <f t="shared" si="136"/>
        <v>0.29270000000000002</v>
      </c>
      <c r="AW68" s="147">
        <f t="shared" si="136"/>
        <v>0.3024</v>
      </c>
      <c r="AX68" s="121">
        <f t="shared" si="136"/>
        <v>0.31730000000000003</v>
      </c>
      <c r="AY68" s="180">
        <f t="shared" si="136"/>
        <v>0.28070000000000001</v>
      </c>
      <c r="AZ68" s="147">
        <f t="shared" si="136"/>
        <v>0.26910000000000001</v>
      </c>
      <c r="BA68" s="121">
        <f t="shared" si="136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37">SUM(BD52, -BD58)</f>
        <v>0.30430000000000001</v>
      </c>
      <c r="BE68" s="180">
        <f t="shared" si="137"/>
        <v>0.3382</v>
      </c>
      <c r="BF68" s="147">
        <f t="shared" si="137"/>
        <v>0.32930000000000004</v>
      </c>
      <c r="BG68" s="121">
        <f t="shared" si="137"/>
        <v>0.31999999999999995</v>
      </c>
      <c r="BH68" s="180">
        <f t="shared" si="137"/>
        <v>0.30209999999999998</v>
      </c>
      <c r="BI68" s="147">
        <f t="shared" si="137"/>
        <v>0.30149999999999999</v>
      </c>
      <c r="BJ68" s="116">
        <f>SUM(BJ51, -BJ57)</f>
        <v>0.32200000000000001</v>
      </c>
      <c r="BK68" s="180">
        <f t="shared" ref="BK68:BQ68" si="138">SUM(BK52, -BK58)</f>
        <v>0.32019999999999998</v>
      </c>
      <c r="BL68" s="147">
        <f t="shared" si="138"/>
        <v>0.34360000000000002</v>
      </c>
      <c r="BM68" s="121">
        <f t="shared" si="138"/>
        <v>0.36709999999999998</v>
      </c>
      <c r="BN68" s="180">
        <f t="shared" si="138"/>
        <v>0.37239999999999995</v>
      </c>
      <c r="BO68" s="121">
        <f t="shared" si="138"/>
        <v>0.38129999999999997</v>
      </c>
      <c r="BP68" s="121">
        <f t="shared" si="138"/>
        <v>0.38109999999999999</v>
      </c>
      <c r="BQ68" s="117">
        <f t="shared" si="138"/>
        <v>0.39739999999999998</v>
      </c>
      <c r="BS68" s="147">
        <f t="shared" ref="BS68:CK68" si="139">SUM(BS52, -BS58)</f>
        <v>0.37659999999999999</v>
      </c>
      <c r="BT68" s="117">
        <f t="shared" si="139"/>
        <v>0.371</v>
      </c>
      <c r="BU68" s="177">
        <f t="shared" si="139"/>
        <v>0.37480000000000002</v>
      </c>
      <c r="BV68" s="147">
        <f t="shared" si="139"/>
        <v>0.37819999999999998</v>
      </c>
      <c r="BW68" s="121">
        <f t="shared" si="139"/>
        <v>0.37370000000000003</v>
      </c>
      <c r="BX68" s="177">
        <f t="shared" si="139"/>
        <v>0.372</v>
      </c>
      <c r="BY68" s="227">
        <f t="shared" si="139"/>
        <v>0.41650000000000004</v>
      </c>
      <c r="BZ68" s="94">
        <f t="shared" si="139"/>
        <v>0.42730000000000001</v>
      </c>
      <c r="CA68" s="151">
        <f t="shared" si="139"/>
        <v>0.3987</v>
      </c>
      <c r="CB68" s="147">
        <f t="shared" si="139"/>
        <v>0.33439999999999998</v>
      </c>
      <c r="CC68" s="121">
        <f t="shared" si="139"/>
        <v>0.34109999999999996</v>
      </c>
      <c r="CD68" s="180">
        <f t="shared" si="139"/>
        <v>0.34699999999999998</v>
      </c>
      <c r="CE68" s="147">
        <f t="shared" si="139"/>
        <v>0.34620000000000001</v>
      </c>
      <c r="CF68" s="121">
        <f t="shared" si="139"/>
        <v>0.32150000000000001</v>
      </c>
      <c r="CG68" s="180">
        <f t="shared" si="139"/>
        <v>0.35730000000000001</v>
      </c>
      <c r="CH68" s="147">
        <f t="shared" si="139"/>
        <v>0.34920000000000001</v>
      </c>
      <c r="CI68" s="121">
        <f t="shared" si="139"/>
        <v>0.35310000000000002</v>
      </c>
      <c r="CJ68" s="180">
        <f t="shared" si="139"/>
        <v>0.33829999999999999</v>
      </c>
      <c r="CK68" s="121">
        <f t="shared" si="139"/>
        <v>0.32700000000000001</v>
      </c>
      <c r="CL68" s="121">
        <f t="shared" ref="CL68" si="140">SUM(CL52, -CL58)</f>
        <v>0.34289999999999998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64" t="s">
        <v>84</v>
      </c>
      <c r="BW69" s="124" t="s">
        <v>84</v>
      </c>
      <c r="BX69" s="200" t="s">
        <v>51</v>
      </c>
      <c r="BY69" s="238" t="s">
        <v>51</v>
      </c>
      <c r="BZ69" s="36" t="s">
        <v>59</v>
      </c>
      <c r="CA69" s="166" t="s">
        <v>59</v>
      </c>
      <c r="CB69" s="201" t="s">
        <v>59</v>
      </c>
      <c r="CC69" s="169" t="s">
        <v>59</v>
      </c>
      <c r="CD69" s="178" t="s">
        <v>70</v>
      </c>
      <c r="CE69" s="143" t="s">
        <v>70</v>
      </c>
      <c r="CF69" s="124" t="s">
        <v>84</v>
      </c>
      <c r="CG69" s="183" t="s">
        <v>84</v>
      </c>
      <c r="CH69" s="164" t="s">
        <v>84</v>
      </c>
      <c r="CI69" s="124" t="s">
        <v>84</v>
      </c>
      <c r="CJ69" s="178" t="s">
        <v>70</v>
      </c>
      <c r="CK69" s="118" t="s">
        <v>70</v>
      </c>
      <c r="CL69" s="118" t="s">
        <v>70</v>
      </c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41">SUM(L51, -L56)</f>
        <v>0.16260000000000002</v>
      </c>
      <c r="M70" s="147">
        <f t="shared" si="141"/>
        <v>0.1641</v>
      </c>
      <c r="N70" s="121">
        <f t="shared" si="141"/>
        <v>0.16570000000000001</v>
      </c>
      <c r="O70" s="180">
        <f t="shared" si="141"/>
        <v>0.1774</v>
      </c>
      <c r="P70" s="147">
        <f t="shared" si="141"/>
        <v>0.20530000000000001</v>
      </c>
      <c r="Q70" s="121">
        <f t="shared" si="141"/>
        <v>0.19670000000000001</v>
      </c>
      <c r="R70" s="180">
        <f t="shared" si="141"/>
        <v>0.21190000000000001</v>
      </c>
      <c r="S70" s="225">
        <f t="shared" si="141"/>
        <v>0.23110000000000003</v>
      </c>
      <c r="T70" s="97">
        <f t="shared" si="141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42">SUM(AS53, -AS58)</f>
        <v>0.248</v>
      </c>
      <c r="AT70" s="225">
        <f t="shared" si="142"/>
        <v>0.23809999999999998</v>
      </c>
      <c r="AU70" s="15">
        <f t="shared" si="142"/>
        <v>0.25509999999999999</v>
      </c>
      <c r="AV70" s="151">
        <f t="shared" si="142"/>
        <v>0.249</v>
      </c>
      <c r="AW70" s="145">
        <f t="shared" si="142"/>
        <v>0.26829999999999998</v>
      </c>
      <c r="AX70" s="117">
        <f t="shared" si="142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43">SUM(BD51, -BD57)</f>
        <v>0.30359999999999998</v>
      </c>
      <c r="BE70" s="176">
        <f t="shared" si="143"/>
        <v>0.33729999999999999</v>
      </c>
      <c r="BF70" s="154">
        <f t="shared" si="143"/>
        <v>0.31259999999999999</v>
      </c>
      <c r="BG70" s="116">
        <f t="shared" si="143"/>
        <v>0.3034</v>
      </c>
      <c r="BH70" s="176">
        <f t="shared" si="143"/>
        <v>0.30179999999999996</v>
      </c>
      <c r="BI70" s="154">
        <f t="shared" si="143"/>
        <v>0.28360000000000002</v>
      </c>
      <c r="BJ70" s="121">
        <f>SUM(BJ52, -BJ58)</f>
        <v>0.31879999999999997</v>
      </c>
      <c r="BK70" s="177">
        <f t="shared" ref="BK70:BQ70" si="144">SUM(BK53, -BK58)</f>
        <v>0.26200000000000001</v>
      </c>
      <c r="BL70" s="145">
        <f t="shared" si="144"/>
        <v>0.3226</v>
      </c>
      <c r="BM70" s="117">
        <f t="shared" si="144"/>
        <v>0.32889999999999997</v>
      </c>
      <c r="BN70" s="177">
        <f t="shared" si="144"/>
        <v>0.3639</v>
      </c>
      <c r="BO70" s="117">
        <f t="shared" si="144"/>
        <v>0.37929999999999997</v>
      </c>
      <c r="BP70" s="121">
        <f t="shared" si="144"/>
        <v>0.37050000000000005</v>
      </c>
      <c r="BQ70" s="121">
        <f t="shared" si="144"/>
        <v>0.37329999999999997</v>
      </c>
      <c r="BS70" s="145">
        <f t="shared" ref="BS70:CC70" si="145">SUM(BS53, -BS58)</f>
        <v>0.37</v>
      </c>
      <c r="BT70" s="116">
        <f t="shared" si="145"/>
        <v>0.34289999999999998</v>
      </c>
      <c r="BU70" s="180">
        <f t="shared" si="145"/>
        <v>0.36609999999999998</v>
      </c>
      <c r="BV70" s="145">
        <f t="shared" si="145"/>
        <v>0.37419999999999998</v>
      </c>
      <c r="BW70" s="117">
        <f t="shared" si="145"/>
        <v>0.36470000000000002</v>
      </c>
      <c r="BX70" s="180">
        <f t="shared" si="145"/>
        <v>0.36280000000000001</v>
      </c>
      <c r="BY70" s="225">
        <f t="shared" si="145"/>
        <v>0.37780000000000002</v>
      </c>
      <c r="BZ70" s="95">
        <f t="shared" si="145"/>
        <v>0.38500000000000001</v>
      </c>
      <c r="CA70" s="146">
        <f t="shared" si="145"/>
        <v>0.36849999999999999</v>
      </c>
      <c r="CB70" s="154">
        <f t="shared" si="145"/>
        <v>0.3332</v>
      </c>
      <c r="CC70" s="116">
        <f t="shared" si="145"/>
        <v>0.32919999999999999</v>
      </c>
      <c r="CD70" s="180">
        <f>SUM(CD51, -CD57)</f>
        <v>0.3039</v>
      </c>
      <c r="CE70" s="147">
        <f>SUM(CE51, -CE57)</f>
        <v>0.28270000000000001</v>
      </c>
      <c r="CF70" s="117">
        <f>SUM(CF53, -CF58)</f>
        <v>0.28010000000000002</v>
      </c>
      <c r="CG70" s="177">
        <f>SUM(CG53, -CG58)</f>
        <v>0.28089999999999998</v>
      </c>
      <c r="CH70" s="145">
        <f>SUM(CH53, -CH58)</f>
        <v>0.26080000000000003</v>
      </c>
      <c r="CI70" s="117">
        <f>SUM(CI53, -CI58)</f>
        <v>0.25650000000000001</v>
      </c>
      <c r="CJ70" s="180">
        <f>SUM(CJ51, -CJ57)</f>
        <v>0.25619999999999998</v>
      </c>
      <c r="CK70" s="121">
        <f>SUM(CK51, -CK57)</f>
        <v>0.27090000000000003</v>
      </c>
      <c r="CL70" s="121">
        <f>SUM(CL51, -CL57)</f>
        <v>0.29149999999999998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43" t="s">
        <v>70</v>
      </c>
      <c r="BW71" s="118" t="s">
        <v>70</v>
      </c>
      <c r="BX71" s="178" t="s">
        <v>70</v>
      </c>
      <c r="BY71" s="229" t="s">
        <v>59</v>
      </c>
      <c r="BZ71" s="23" t="s">
        <v>51</v>
      </c>
      <c r="CA71" s="148" t="s">
        <v>70</v>
      </c>
      <c r="CB71" s="164" t="s">
        <v>84</v>
      </c>
      <c r="CC71" s="118" t="s">
        <v>70</v>
      </c>
      <c r="CD71" s="183" t="s">
        <v>84</v>
      </c>
      <c r="CE71" s="164" t="s">
        <v>84</v>
      </c>
      <c r="CF71" s="118" t="s">
        <v>70</v>
      </c>
      <c r="CG71" s="200" t="s">
        <v>52</v>
      </c>
      <c r="CH71" s="165" t="s">
        <v>52</v>
      </c>
      <c r="CI71" s="189" t="s">
        <v>52</v>
      </c>
      <c r="CJ71" s="183" t="s">
        <v>84</v>
      </c>
      <c r="CK71" s="124" t="s">
        <v>84</v>
      </c>
      <c r="CL71" s="124" t="s">
        <v>84</v>
      </c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46">SUM(L51, -L55)</f>
        <v>0.15260000000000001</v>
      </c>
      <c r="M72" s="149">
        <f t="shared" si="146"/>
        <v>0.15459999999999999</v>
      </c>
      <c r="N72" s="119">
        <f t="shared" si="146"/>
        <v>0.15390000000000001</v>
      </c>
      <c r="O72" s="179">
        <f t="shared" si="146"/>
        <v>0.1736</v>
      </c>
      <c r="P72" s="149">
        <f t="shared" si="146"/>
        <v>0.18690000000000001</v>
      </c>
      <c r="Q72" s="119">
        <f t="shared" si="146"/>
        <v>0.19530000000000003</v>
      </c>
      <c r="R72" s="180">
        <f t="shared" si="146"/>
        <v>0.20900000000000002</v>
      </c>
      <c r="S72" s="225">
        <f t="shared" si="146"/>
        <v>0.21690000000000001</v>
      </c>
      <c r="T72" s="15">
        <f t="shared" si="146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47">SUM(AZ51, -AZ56)</f>
        <v>0.24559999999999998</v>
      </c>
      <c r="BA72" s="121">
        <f t="shared" si="147"/>
        <v>0.24430000000000002</v>
      </c>
      <c r="BB72" s="176">
        <f t="shared" si="147"/>
        <v>0.26329999999999998</v>
      </c>
      <c r="BC72" s="154">
        <f t="shared" si="147"/>
        <v>0.30299999999999999</v>
      </c>
      <c r="BD72" s="121">
        <f t="shared" si="147"/>
        <v>0.29220000000000002</v>
      </c>
      <c r="BE72" s="180">
        <f t="shared" si="147"/>
        <v>0.30659999999999998</v>
      </c>
      <c r="BF72" s="147">
        <f t="shared" ref="BF72" si="148">SUM(BF51, -BF56)</f>
        <v>0.28760000000000002</v>
      </c>
      <c r="BG72" s="121">
        <f t="shared" ref="BG72" si="149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47">
        <f>SUM(BV51, -BV57)</f>
        <v>0.3589</v>
      </c>
      <c r="BW72" s="121">
        <f>SUM(BW51, -BW57)</f>
        <v>0.3584</v>
      </c>
      <c r="BX72" s="180">
        <f>SUM(BX51, -BX57)</f>
        <v>0.3574</v>
      </c>
      <c r="BY72" s="231">
        <f>SUM(BY54, -BY58)</f>
        <v>0.36100000000000004</v>
      </c>
      <c r="BZ72" s="15">
        <f>SUM(BZ54, -BZ58)</f>
        <v>0.37729999999999997</v>
      </c>
      <c r="CA72" s="152">
        <f>SUM(CA51, -CA57)</f>
        <v>0.35289999999999999</v>
      </c>
      <c r="CB72" s="145">
        <f>SUM(CB54, -CB58)</f>
        <v>0.3014</v>
      </c>
      <c r="CC72" s="121">
        <f>SUM(CC51, -CC57)</f>
        <v>0.29949999999999999</v>
      </c>
      <c r="CD72" s="177">
        <f>SUM(CD53, -CD58)</f>
        <v>0.28079999999999999</v>
      </c>
      <c r="CE72" s="145">
        <f>SUM(CE53, -CE58)</f>
        <v>0.2732</v>
      </c>
      <c r="CF72" s="121">
        <f>SUM(CF51, -CF57)</f>
        <v>0.26150000000000001</v>
      </c>
      <c r="CG72" s="176">
        <f>SUM(CG51, -CG57)</f>
        <v>0.2409</v>
      </c>
      <c r="CH72" s="154">
        <f>SUM(CH51, -CH57)</f>
        <v>0.23080000000000001</v>
      </c>
      <c r="CI72" s="116">
        <f>SUM(CI51, -CI57)</f>
        <v>0.24940000000000001</v>
      </c>
      <c r="CJ72" s="177">
        <f>SUM(CJ53, -CJ58)</f>
        <v>0.24959999999999999</v>
      </c>
      <c r="CK72" s="117">
        <f>SUM(CK53, -CK58)</f>
        <v>0.25990000000000002</v>
      </c>
      <c r="CL72" s="117">
        <f>SUM(CL53, -CL58)</f>
        <v>0.26329999999999998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50">SUM(EC57, -EC68)</f>
        <v>0</v>
      </c>
      <c r="ED72" s="6">
        <f t="shared" si="150"/>
        <v>0</v>
      </c>
      <c r="EE72" s="6">
        <f t="shared" si="150"/>
        <v>0</v>
      </c>
      <c r="EF72" s="6">
        <f t="shared" si="150"/>
        <v>0</v>
      </c>
      <c r="EG72" s="6">
        <f t="shared" si="150"/>
        <v>0</v>
      </c>
      <c r="EH72" s="6">
        <f t="shared" si="150"/>
        <v>0</v>
      </c>
      <c r="EI72" s="6">
        <f t="shared" si="150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51">SUM(GU57, -GU68)</f>
        <v>0</v>
      </c>
      <c r="GV72" s="6">
        <f t="shared" si="151"/>
        <v>0</v>
      </c>
      <c r="GW72" s="6">
        <f t="shared" si="151"/>
        <v>0</v>
      </c>
      <c r="GX72" s="6">
        <f t="shared" si="151"/>
        <v>0</v>
      </c>
      <c r="GY72" s="6">
        <f t="shared" si="151"/>
        <v>0</v>
      </c>
      <c r="GZ72" s="6">
        <f t="shared" si="151"/>
        <v>0</v>
      </c>
      <c r="HA72" s="6">
        <f t="shared" si="151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52">SUM(JM57, -JM68)</f>
        <v>0</v>
      </c>
      <c r="JN72" s="6">
        <f t="shared" si="152"/>
        <v>0</v>
      </c>
      <c r="JO72" s="6">
        <f t="shared" si="152"/>
        <v>0</v>
      </c>
      <c r="JP72" s="6">
        <f t="shared" si="152"/>
        <v>0</v>
      </c>
      <c r="JQ72" s="6">
        <f t="shared" si="152"/>
        <v>0</v>
      </c>
      <c r="JR72" s="6">
        <f t="shared" si="152"/>
        <v>0</v>
      </c>
      <c r="JS72" s="6">
        <f t="shared" si="152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201" t="s">
        <v>59</v>
      </c>
      <c r="BW73" s="169" t="s">
        <v>59</v>
      </c>
      <c r="BX73" s="187" t="s">
        <v>59</v>
      </c>
      <c r="BY73" s="224" t="s">
        <v>70</v>
      </c>
      <c r="BZ73" s="42" t="s">
        <v>70</v>
      </c>
      <c r="CA73" s="234" t="s">
        <v>51</v>
      </c>
      <c r="CB73" s="143" t="s">
        <v>70</v>
      </c>
      <c r="CC73" s="124" t="s">
        <v>84</v>
      </c>
      <c r="CD73" s="178" t="s">
        <v>49</v>
      </c>
      <c r="CE73" s="165" t="s">
        <v>52</v>
      </c>
      <c r="CF73" s="118" t="s">
        <v>49</v>
      </c>
      <c r="CG73" s="178" t="s">
        <v>70</v>
      </c>
      <c r="CH73" s="201" t="s">
        <v>59</v>
      </c>
      <c r="CI73" s="118" t="s">
        <v>70</v>
      </c>
      <c r="CJ73" s="178" t="s">
        <v>49</v>
      </c>
      <c r="CK73" s="189" t="s">
        <v>52</v>
      </c>
      <c r="CL73" s="118" t="s">
        <v>49</v>
      </c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53">SUM(O51, -O54)</f>
        <v>0.1535</v>
      </c>
      <c r="P74" s="147">
        <f t="shared" si="153"/>
        <v>0.18510000000000001</v>
      </c>
      <c r="Q74" s="117">
        <f t="shared" si="153"/>
        <v>0.17920000000000003</v>
      </c>
      <c r="R74" s="177">
        <f t="shared" si="153"/>
        <v>0.1988</v>
      </c>
      <c r="S74" s="225">
        <f t="shared" si="153"/>
        <v>0.21400000000000002</v>
      </c>
      <c r="T74" s="15">
        <f t="shared" si="153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54">
        <f>SUM(BV54, -BV58)</f>
        <v>0.34299999999999997</v>
      </c>
      <c r="BW74" s="116">
        <f>SUM(BW54, -BW58)</f>
        <v>0.3332</v>
      </c>
      <c r="BX74" s="176">
        <f>SUM(BX54, -BX58)</f>
        <v>0.34060000000000001</v>
      </c>
      <c r="BY74" s="225">
        <f>SUM(BY51, -BY57)</f>
        <v>0.35209999999999997</v>
      </c>
      <c r="BZ74" s="15">
        <f>SUM(BZ51, -BZ57)</f>
        <v>0.36129999999999995</v>
      </c>
      <c r="CA74" s="152">
        <f>SUM(CA54, -CA58)</f>
        <v>0.3296</v>
      </c>
      <c r="CB74" s="147">
        <f>SUM(CB51, -CB57)</f>
        <v>0.29610000000000003</v>
      </c>
      <c r="CC74" s="117">
        <f>SUM(CC54, -CC58)</f>
        <v>0.29679999999999995</v>
      </c>
      <c r="CD74" s="180">
        <f>SUM(CD51, -CD56)</f>
        <v>0.24740000000000001</v>
      </c>
      <c r="CE74" s="154">
        <f>SUM(CE52, -CE57)</f>
        <v>0.23649999999999999</v>
      </c>
      <c r="CF74" s="121">
        <f>SUM(CF51, -CF56)</f>
        <v>0.23580000000000001</v>
      </c>
      <c r="CG74" s="180">
        <f>SUM(CG52, -CG57)</f>
        <v>0.23610000000000003</v>
      </c>
      <c r="CH74" s="154">
        <f>SUM(CH54, -CH58)</f>
        <v>0.2268</v>
      </c>
      <c r="CI74" s="121">
        <f>SUM(CI52, -CI57)</f>
        <v>0.23200000000000001</v>
      </c>
      <c r="CJ74" s="180">
        <f>SUM(CJ51, -CJ56)</f>
        <v>0.23899999999999999</v>
      </c>
      <c r="CK74" s="116">
        <f>SUM(CK52, -CK57)</f>
        <v>0.2389</v>
      </c>
      <c r="CL74" s="121">
        <f>SUM(CL51, -CL56)</f>
        <v>0.24610000000000001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65" t="s">
        <v>52</v>
      </c>
      <c r="BW75" s="189" t="s">
        <v>52</v>
      </c>
      <c r="BX75" s="183" t="s">
        <v>63</v>
      </c>
      <c r="BY75" s="228" t="s">
        <v>63</v>
      </c>
      <c r="BZ75" s="32" t="s">
        <v>63</v>
      </c>
      <c r="CA75" s="158" t="s">
        <v>63</v>
      </c>
      <c r="CB75" s="143" t="s">
        <v>49</v>
      </c>
      <c r="CC75" s="118" t="s">
        <v>49</v>
      </c>
      <c r="CD75" s="187" t="s">
        <v>59</v>
      </c>
      <c r="CE75" s="143" t="s">
        <v>49</v>
      </c>
      <c r="CF75" s="169" t="s">
        <v>59</v>
      </c>
      <c r="CG75" s="187" t="s">
        <v>59</v>
      </c>
      <c r="CH75" s="143" t="s">
        <v>70</v>
      </c>
      <c r="CI75" s="189" t="s">
        <v>44</v>
      </c>
      <c r="CJ75" s="200" t="s">
        <v>52</v>
      </c>
      <c r="CK75" s="118" t="s">
        <v>49</v>
      </c>
      <c r="CL75" s="189" t="s">
        <v>52</v>
      </c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54">SUM(O51, -O53)</f>
        <v>0.15140000000000001</v>
      </c>
      <c r="P76" s="145">
        <f t="shared" si="154"/>
        <v>0.18140000000000001</v>
      </c>
      <c r="Q76" s="121">
        <f t="shared" si="154"/>
        <v>0.15870000000000001</v>
      </c>
      <c r="R76" s="180">
        <f t="shared" si="154"/>
        <v>0.17290000000000003</v>
      </c>
      <c r="S76" s="227">
        <f t="shared" si="154"/>
        <v>0.18450000000000003</v>
      </c>
      <c r="T76" s="94">
        <f t="shared" si="154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55">SUM(AA52, -AA56)</f>
        <v>0.18609999999999999</v>
      </c>
      <c r="AB76" s="147">
        <f t="shared" si="155"/>
        <v>0.15279999999999999</v>
      </c>
      <c r="AC76" s="121">
        <f t="shared" si="155"/>
        <v>0.1673</v>
      </c>
      <c r="AD76" s="180">
        <f t="shared" si="155"/>
        <v>0.16539999999999999</v>
      </c>
      <c r="AE76" s="225">
        <f t="shared" si="155"/>
        <v>0.18379999999999999</v>
      </c>
      <c r="AF76" s="15">
        <f t="shared" si="155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56">SUM(AJ52, -AJ57)</f>
        <v>0.184</v>
      </c>
      <c r="AK76" s="225">
        <f t="shared" si="156"/>
        <v>0.17449999999999999</v>
      </c>
      <c r="AL76" s="15">
        <f t="shared" si="156"/>
        <v>0.1774</v>
      </c>
      <c r="AM76" s="152">
        <f t="shared" si="156"/>
        <v>0.21359999999999998</v>
      </c>
      <c r="AN76" s="145">
        <f t="shared" si="156"/>
        <v>0.20939999999999998</v>
      </c>
      <c r="AO76" s="117">
        <f t="shared" si="156"/>
        <v>0.22120000000000001</v>
      </c>
      <c r="AP76" s="177">
        <f t="shared" si="156"/>
        <v>0.20449999999999999</v>
      </c>
      <c r="AQ76" s="145">
        <f t="shared" si="156"/>
        <v>0.20030000000000001</v>
      </c>
      <c r="AR76" s="117">
        <f t="shared" si="156"/>
        <v>0.18330000000000002</v>
      </c>
      <c r="AS76" s="177">
        <f t="shared" si="156"/>
        <v>0.1966</v>
      </c>
      <c r="AT76" s="225">
        <f t="shared" si="156"/>
        <v>0.16650000000000001</v>
      </c>
      <c r="AU76" s="15">
        <f t="shared" si="156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54">
        <f t="shared" ref="BV76:CA76" si="157">SUM(BV52, -BV57)</f>
        <v>0.30099999999999999</v>
      </c>
      <c r="BW76" s="116">
        <f t="shared" si="157"/>
        <v>0.29299999999999998</v>
      </c>
      <c r="BX76" s="177">
        <f t="shared" si="157"/>
        <v>0.29100000000000004</v>
      </c>
      <c r="BY76" s="227">
        <f t="shared" si="157"/>
        <v>0.32620000000000005</v>
      </c>
      <c r="BZ76" s="94">
        <f t="shared" si="157"/>
        <v>0.3236</v>
      </c>
      <c r="CA76" s="151">
        <f t="shared" si="157"/>
        <v>0.30759999999999998</v>
      </c>
      <c r="CB76" s="147">
        <f>SUM(CB51, -CB56)</f>
        <v>0.24590000000000001</v>
      </c>
      <c r="CC76" s="121">
        <f>SUM(CC51, -CC56)</f>
        <v>0.24280000000000002</v>
      </c>
      <c r="CD76" s="176">
        <f>SUM(CD54, -CD58)</f>
        <v>0.24629999999999999</v>
      </c>
      <c r="CE76" s="147">
        <f>SUM(CE51, -CE56)</f>
        <v>0.22949999999999998</v>
      </c>
      <c r="CF76" s="116">
        <f>SUM(CF54, -CF58)</f>
        <v>0.2218</v>
      </c>
      <c r="CG76" s="176">
        <f>SUM(CG54, -CG58)</f>
        <v>0.21820000000000001</v>
      </c>
      <c r="CH76" s="147">
        <f>SUM(CH52, -CH57)</f>
        <v>0.22570000000000001</v>
      </c>
      <c r="CI76" s="121">
        <f>SUM(CI51, -CI56)</f>
        <v>0.21880000000000002</v>
      </c>
      <c r="CJ76" s="176">
        <f>SUM(CJ52, -CJ57)</f>
        <v>0.23019999999999999</v>
      </c>
      <c r="CK76" s="121">
        <f>SUM(CK51, -CK56)</f>
        <v>0.23199999999999998</v>
      </c>
      <c r="CL76" s="116">
        <f>SUM(CL52, -CL57)</f>
        <v>0.2422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64" t="s">
        <v>63</v>
      </c>
      <c r="BW77" s="118" t="s">
        <v>42</v>
      </c>
      <c r="BX77" s="178" t="s">
        <v>42</v>
      </c>
      <c r="BY77" s="238" t="s">
        <v>52</v>
      </c>
      <c r="BZ77" s="36" t="s">
        <v>67</v>
      </c>
      <c r="CA77" s="166" t="s">
        <v>67</v>
      </c>
      <c r="CB77" s="143" t="s">
        <v>42</v>
      </c>
      <c r="CC77" s="118" t="s">
        <v>42</v>
      </c>
      <c r="CD77" s="200" t="s">
        <v>52</v>
      </c>
      <c r="CE77" s="201" t="s">
        <v>59</v>
      </c>
      <c r="CF77" s="189" t="s">
        <v>52</v>
      </c>
      <c r="CG77" s="200" t="s">
        <v>44</v>
      </c>
      <c r="CH77" s="165" t="s">
        <v>44</v>
      </c>
      <c r="CI77" s="169" t="s">
        <v>59</v>
      </c>
      <c r="CJ77" s="200" t="s">
        <v>44</v>
      </c>
      <c r="CK77" s="169" t="s">
        <v>59</v>
      </c>
      <c r="CL77" s="169" t="s">
        <v>59</v>
      </c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45">
        <f>SUM(BV53, -BV57)</f>
        <v>0.29700000000000004</v>
      </c>
      <c r="BW78" s="121">
        <f>SUM(BW51, -BW56)</f>
        <v>0.28549999999999998</v>
      </c>
      <c r="BX78" s="180">
        <f>SUM(BX51, -BX56)</f>
        <v>0.28400000000000003</v>
      </c>
      <c r="BY78" s="231">
        <f>SUM(BY53, -BY57)</f>
        <v>0.28749999999999998</v>
      </c>
      <c r="BZ78" s="220">
        <f>SUM(BZ53, -BZ57)</f>
        <v>0.28129999999999999</v>
      </c>
      <c r="CA78" s="237">
        <f>SUM(CA53, -CA57)</f>
        <v>0.27739999999999998</v>
      </c>
      <c r="CB78" s="147">
        <f>SUM(CB51, -CB55)</f>
        <v>0.23380000000000001</v>
      </c>
      <c r="CC78" s="121">
        <f>SUM(CC51, -CC55)</f>
        <v>0.2324</v>
      </c>
      <c r="CD78" s="176">
        <f>SUM(CD52, -CD57)</f>
        <v>0.23949999999999999</v>
      </c>
      <c r="CE78" s="154">
        <f>SUM(CE54, -CE58)</f>
        <v>0.217</v>
      </c>
      <c r="CF78" s="116">
        <f>SUM(CF52, -CF57)</f>
        <v>0.20319999999999999</v>
      </c>
      <c r="CG78" s="180">
        <f>SUM(CG51, -CG56)</f>
        <v>0.21260000000000001</v>
      </c>
      <c r="CH78" s="147">
        <f>SUM(CH51, -CH56)</f>
        <v>0.2072</v>
      </c>
      <c r="CI78" s="116">
        <f>SUM(CI54, -CI58)</f>
        <v>0.20850000000000002</v>
      </c>
      <c r="CJ78" s="180">
        <f>SUM(CJ52, -CJ56)</f>
        <v>0.21299999999999999</v>
      </c>
      <c r="CK78" s="116">
        <f>SUM(CK54, -CK58)</f>
        <v>0.22030000000000002</v>
      </c>
      <c r="CL78" s="116">
        <f>SUM(CL54, -CL58)</f>
        <v>0.2248</v>
      </c>
      <c r="CM78" s="6">
        <f t="shared" ref="CM78:CP78" si="158">SUM(CM67, -CM74)</f>
        <v>0</v>
      </c>
      <c r="CN78" s="6">
        <f t="shared" si="158"/>
        <v>0</v>
      </c>
      <c r="CO78" s="6">
        <f t="shared" si="158"/>
        <v>0</v>
      </c>
      <c r="CP78" s="6">
        <f t="shared" si="158"/>
        <v>0</v>
      </c>
      <c r="CQ78" s="6">
        <f>SUM(CQ67, -CQ74,)</f>
        <v>0</v>
      </c>
      <c r="CR78" s="6">
        <f>SUM(CR67, -CR74,)</f>
        <v>0</v>
      </c>
      <c r="CS78" s="6">
        <f t="shared" ref="CS78:CV78" si="159">SUM(CS67, -CS74)</f>
        <v>0</v>
      </c>
      <c r="CT78" s="6">
        <f t="shared" si="159"/>
        <v>0</v>
      </c>
      <c r="CU78" s="6">
        <f t="shared" si="159"/>
        <v>0</v>
      </c>
      <c r="CV78" s="6">
        <f t="shared" si="159"/>
        <v>0</v>
      </c>
      <c r="CW78" s="6">
        <f>SUM(CW67, -CW74,)</f>
        <v>0</v>
      </c>
      <c r="CX78" s="6">
        <f>SUM(CX67, -CX74,)</f>
        <v>0</v>
      </c>
      <c r="CY78" s="6">
        <f t="shared" ref="CY78:DB78" si="160">SUM(CY67, -CY74)</f>
        <v>0</v>
      </c>
      <c r="CZ78" s="6">
        <f t="shared" si="160"/>
        <v>0</v>
      </c>
      <c r="DA78" s="6">
        <f t="shared" si="160"/>
        <v>0</v>
      </c>
      <c r="DB78" s="6">
        <f t="shared" si="160"/>
        <v>0</v>
      </c>
      <c r="DC78" s="6">
        <f>SUM(DC67, -DC74,)</f>
        <v>0</v>
      </c>
      <c r="DD78" s="6">
        <f>SUM(DD67, -DD74,)</f>
        <v>0</v>
      </c>
      <c r="DE78" s="6">
        <f t="shared" ref="DE78:DH78" si="161">SUM(DE67, -DE74)</f>
        <v>0</v>
      </c>
      <c r="DF78" s="6">
        <f t="shared" si="161"/>
        <v>0</v>
      </c>
      <c r="DG78" s="6">
        <f t="shared" si="161"/>
        <v>0</v>
      </c>
      <c r="DH78" s="6">
        <f t="shared" si="161"/>
        <v>0</v>
      </c>
      <c r="DI78" s="6">
        <f>SUM(DI67, -DI74,)</f>
        <v>0</v>
      </c>
      <c r="DJ78" s="6">
        <f>SUM(DJ67, -DJ74,)</f>
        <v>0</v>
      </c>
      <c r="DK78" s="6">
        <f t="shared" ref="DK78:DN78" si="162">SUM(DK67, -DK74)</f>
        <v>0</v>
      </c>
      <c r="DL78" s="6">
        <f t="shared" si="162"/>
        <v>0</v>
      </c>
      <c r="DM78" s="6">
        <f t="shared" si="162"/>
        <v>0</v>
      </c>
      <c r="DN78" s="6">
        <f t="shared" si="162"/>
        <v>0</v>
      </c>
      <c r="DO78" s="6">
        <f>SUM(DO67, -DO74,)</f>
        <v>0</v>
      </c>
      <c r="DP78" s="6">
        <f>SUM(DP67, -DP74,)</f>
        <v>0</v>
      </c>
      <c r="DQ78" s="6">
        <f t="shared" ref="DQ78:DT78" si="163">SUM(DQ67, -DQ74)</f>
        <v>0</v>
      </c>
      <c r="DR78" s="6">
        <f t="shared" si="163"/>
        <v>0</v>
      </c>
      <c r="DS78" s="6">
        <f t="shared" si="163"/>
        <v>0</v>
      </c>
      <c r="DT78" s="6">
        <f t="shared" si="163"/>
        <v>0</v>
      </c>
      <c r="DU78" s="6">
        <f>SUM(DU67, -DU74,)</f>
        <v>0</v>
      </c>
      <c r="DV78" s="6">
        <f>SUM(DV67, -DV74,)</f>
        <v>0</v>
      </c>
      <c r="DW78" s="6">
        <f t="shared" ref="DW78:DZ78" si="164">SUM(DW67, -DW74)</f>
        <v>0</v>
      </c>
      <c r="DX78" s="6">
        <f t="shared" si="164"/>
        <v>0</v>
      </c>
      <c r="DY78" s="6">
        <f t="shared" si="164"/>
        <v>0</v>
      </c>
      <c r="DZ78" s="6">
        <f t="shared" si="164"/>
        <v>0</v>
      </c>
      <c r="EA78" s="6">
        <f>SUM(EA67, -EA74,)</f>
        <v>0</v>
      </c>
      <c r="EB78" s="6">
        <f>SUM(EB67, -EB74,)</f>
        <v>0</v>
      </c>
      <c r="EC78" s="6">
        <f t="shared" ref="EC78:EI78" si="165">SUM(EC67, -EC74)</f>
        <v>0</v>
      </c>
      <c r="ED78" s="6">
        <f t="shared" si="165"/>
        <v>0</v>
      </c>
      <c r="EE78" s="6">
        <f t="shared" si="165"/>
        <v>0</v>
      </c>
      <c r="EF78" s="6">
        <f t="shared" si="165"/>
        <v>0</v>
      </c>
      <c r="EG78" s="6">
        <f t="shared" si="165"/>
        <v>0</v>
      </c>
      <c r="EH78" s="6">
        <f t="shared" si="165"/>
        <v>0</v>
      </c>
      <c r="EI78" s="6">
        <f t="shared" si="165"/>
        <v>0</v>
      </c>
      <c r="EK78" s="6">
        <f>SUM(EK67, -EK74,)</f>
        <v>0</v>
      </c>
      <c r="EL78" s="6">
        <f>SUM(EL67, -EL74,)</f>
        <v>0</v>
      </c>
      <c r="EM78" s="6">
        <f t="shared" ref="EM78:EP78" si="166">SUM(EM67, -EM74)</f>
        <v>0</v>
      </c>
      <c r="EN78" s="6">
        <f t="shared" si="166"/>
        <v>0</v>
      </c>
      <c r="EO78" s="6">
        <f t="shared" si="166"/>
        <v>0</v>
      </c>
      <c r="EP78" s="6">
        <f t="shared" si="166"/>
        <v>0</v>
      </c>
      <c r="EQ78" s="6">
        <f>SUM(EQ67, -EQ74,)</f>
        <v>0</v>
      </c>
      <c r="ER78" s="6">
        <f>SUM(ER67, -ER74,)</f>
        <v>0</v>
      </c>
      <c r="ES78" s="6">
        <f t="shared" ref="ES78:EV78" si="167">SUM(ES67, -ES74)</f>
        <v>0</v>
      </c>
      <c r="ET78" s="6">
        <f t="shared" si="167"/>
        <v>0</v>
      </c>
      <c r="EU78" s="6">
        <f t="shared" si="167"/>
        <v>0</v>
      </c>
      <c r="EV78" s="6">
        <f t="shared" si="167"/>
        <v>0</v>
      </c>
      <c r="EW78" s="6">
        <f>SUM(EW67, -EW74,)</f>
        <v>0</v>
      </c>
      <c r="EX78" s="6">
        <f>SUM(EX67, -EX74,)</f>
        <v>0</v>
      </c>
      <c r="EY78" s="6">
        <f t="shared" ref="EY78:FB78" si="168">SUM(EY67, -EY74)</f>
        <v>0</v>
      </c>
      <c r="EZ78" s="6">
        <f t="shared" si="168"/>
        <v>0</v>
      </c>
      <c r="FA78" s="6">
        <f t="shared" si="168"/>
        <v>0</v>
      </c>
      <c r="FB78" s="6">
        <f t="shared" si="168"/>
        <v>0</v>
      </c>
      <c r="FC78" s="6">
        <f>SUM(FC67, -FC74,)</f>
        <v>0</v>
      </c>
      <c r="FD78" s="6">
        <f>SUM(FD67, -FD74,)</f>
        <v>0</v>
      </c>
      <c r="FE78" s="6">
        <f t="shared" ref="FE78:FH78" si="169">SUM(FE67, -FE74)</f>
        <v>0</v>
      </c>
      <c r="FF78" s="6">
        <f t="shared" si="169"/>
        <v>0</v>
      </c>
      <c r="FG78" s="6">
        <f t="shared" si="169"/>
        <v>0</v>
      </c>
      <c r="FH78" s="6">
        <f t="shared" si="169"/>
        <v>0</v>
      </c>
      <c r="FI78" s="6">
        <f>SUM(FI67, -FI74,)</f>
        <v>0</v>
      </c>
      <c r="FJ78" s="6">
        <f>SUM(FJ67, -FJ74,)</f>
        <v>0</v>
      </c>
      <c r="FK78" s="6">
        <f t="shared" ref="FK78:FN78" si="170">SUM(FK67, -FK74)</f>
        <v>0</v>
      </c>
      <c r="FL78" s="6">
        <f t="shared" si="170"/>
        <v>0</v>
      </c>
      <c r="FM78" s="6">
        <f t="shared" si="170"/>
        <v>0</v>
      </c>
      <c r="FN78" s="6">
        <f t="shared" si="170"/>
        <v>0</v>
      </c>
      <c r="FO78" s="6">
        <f>SUM(FO67, -FO74,)</f>
        <v>0</v>
      </c>
      <c r="FP78" s="6">
        <f>SUM(FP67, -FP74,)</f>
        <v>0</v>
      </c>
      <c r="FQ78" s="6">
        <f t="shared" ref="FQ78:FT78" si="171">SUM(FQ67, -FQ74)</f>
        <v>0</v>
      </c>
      <c r="FR78" s="6">
        <f t="shared" si="171"/>
        <v>0</v>
      </c>
      <c r="FS78" s="6">
        <f t="shared" si="171"/>
        <v>0</v>
      </c>
      <c r="FT78" s="6">
        <f t="shared" si="171"/>
        <v>0</v>
      </c>
      <c r="FU78" s="6">
        <f>SUM(FU67, -FU74,)</f>
        <v>0</v>
      </c>
      <c r="FV78" s="6">
        <f>SUM(FV67, -FV74,)</f>
        <v>0</v>
      </c>
      <c r="FW78" s="6">
        <f t="shared" ref="FW78:FZ78" si="172">SUM(FW67, -FW74)</f>
        <v>0</v>
      </c>
      <c r="FX78" s="6">
        <f t="shared" si="172"/>
        <v>0</v>
      </c>
      <c r="FY78" s="6">
        <f t="shared" si="172"/>
        <v>0</v>
      </c>
      <c r="FZ78" s="6">
        <f t="shared" si="172"/>
        <v>0</v>
      </c>
      <c r="GA78" s="6">
        <f>SUM(GA67, -GA74,)</f>
        <v>0</v>
      </c>
      <c r="GB78" s="6">
        <f>SUM(GB67, -GB74,)</f>
        <v>0</v>
      </c>
      <c r="GC78" s="6">
        <f t="shared" ref="GC78:GF78" si="173">SUM(GC67, -GC74)</f>
        <v>0</v>
      </c>
      <c r="GD78" s="6">
        <f t="shared" si="173"/>
        <v>0</v>
      </c>
      <c r="GE78" s="6">
        <f t="shared" si="173"/>
        <v>0</v>
      </c>
      <c r="GF78" s="6">
        <f t="shared" si="173"/>
        <v>0</v>
      </c>
      <c r="GG78" s="6">
        <f>SUM(GG67, -GG74,)</f>
        <v>0</v>
      </c>
      <c r="GH78" s="6">
        <f>SUM(GH67, -GH74,)</f>
        <v>0</v>
      </c>
      <c r="GI78" s="6">
        <f t="shared" ref="GI78:GL78" si="174">SUM(GI67, -GI74)</f>
        <v>0</v>
      </c>
      <c r="GJ78" s="6">
        <f t="shared" si="174"/>
        <v>0</v>
      </c>
      <c r="GK78" s="6">
        <f t="shared" si="174"/>
        <v>0</v>
      </c>
      <c r="GL78" s="6">
        <f t="shared" si="174"/>
        <v>0</v>
      </c>
      <c r="GM78" s="6">
        <f>SUM(GM67, -GM74,)</f>
        <v>0</v>
      </c>
      <c r="GN78" s="6">
        <f>SUM(GN67, -GN74,)</f>
        <v>0</v>
      </c>
      <c r="GO78" s="6">
        <f t="shared" ref="GO78:GR78" si="175">SUM(GO67, -GO74)</f>
        <v>0</v>
      </c>
      <c r="GP78" s="6">
        <f t="shared" si="175"/>
        <v>0</v>
      </c>
      <c r="GQ78" s="6">
        <f t="shared" si="175"/>
        <v>0</v>
      </c>
      <c r="GR78" s="6">
        <f t="shared" si="175"/>
        <v>0</v>
      </c>
      <c r="GS78" s="6">
        <f>SUM(GS67, -GS74,)</f>
        <v>0</v>
      </c>
      <c r="GT78" s="6">
        <f>SUM(GT67, -GT74,)</f>
        <v>0</v>
      </c>
      <c r="GU78" s="6">
        <f t="shared" ref="GU78:HA78" si="176">SUM(GU67, -GU74)</f>
        <v>0</v>
      </c>
      <c r="GV78" s="6">
        <f t="shared" si="176"/>
        <v>0</v>
      </c>
      <c r="GW78" s="6">
        <f t="shared" si="176"/>
        <v>0</v>
      </c>
      <c r="GX78" s="6">
        <f t="shared" si="176"/>
        <v>0</v>
      </c>
      <c r="GY78" s="6">
        <f t="shared" si="176"/>
        <v>0</v>
      </c>
      <c r="GZ78" s="6">
        <f t="shared" si="176"/>
        <v>0</v>
      </c>
      <c r="HA78" s="6">
        <f t="shared" si="176"/>
        <v>0</v>
      </c>
      <c r="HC78" s="6">
        <f>SUM(HC67, -HC74,)</f>
        <v>0</v>
      </c>
      <c r="HD78" s="6">
        <f>SUM(HD67, -HD74,)</f>
        <v>0</v>
      </c>
      <c r="HE78" s="6">
        <f t="shared" ref="HE78:HH78" si="177">SUM(HE67, -HE74)</f>
        <v>0</v>
      </c>
      <c r="HF78" s="6">
        <f t="shared" si="177"/>
        <v>0</v>
      </c>
      <c r="HG78" s="6">
        <f t="shared" si="177"/>
        <v>0</v>
      </c>
      <c r="HH78" s="6">
        <f t="shared" si="177"/>
        <v>0</v>
      </c>
      <c r="HI78" s="6">
        <f>SUM(HI67, -HI74,)</f>
        <v>0</v>
      </c>
      <c r="HJ78" s="6">
        <f>SUM(HJ67, -HJ74,)</f>
        <v>0</v>
      </c>
      <c r="HK78" s="6">
        <f t="shared" ref="HK78:HN78" si="178">SUM(HK67, -HK74)</f>
        <v>0</v>
      </c>
      <c r="HL78" s="6">
        <f t="shared" si="178"/>
        <v>0</v>
      </c>
      <c r="HM78" s="6">
        <f t="shared" si="178"/>
        <v>0</v>
      </c>
      <c r="HN78" s="6">
        <f t="shared" si="178"/>
        <v>0</v>
      </c>
      <c r="HO78" s="6">
        <f>SUM(HO67, -HO74,)</f>
        <v>0</v>
      </c>
      <c r="HP78" s="6">
        <f>SUM(HP67, -HP74,)</f>
        <v>0</v>
      </c>
      <c r="HQ78" s="6">
        <f t="shared" ref="HQ78:HT78" si="179">SUM(HQ67, -HQ74)</f>
        <v>0</v>
      </c>
      <c r="HR78" s="6">
        <f t="shared" si="179"/>
        <v>0</v>
      </c>
      <c r="HS78" s="6">
        <f t="shared" si="179"/>
        <v>0</v>
      </c>
      <c r="HT78" s="6">
        <f t="shared" si="179"/>
        <v>0</v>
      </c>
      <c r="HU78" s="6">
        <f>SUM(HU67, -HU74,)</f>
        <v>0</v>
      </c>
      <c r="HV78" s="6">
        <f>SUM(HV67, -HV74,)</f>
        <v>0</v>
      </c>
      <c r="HW78" s="6">
        <f t="shared" ref="HW78:HZ78" si="180">SUM(HW67, -HW74)</f>
        <v>0</v>
      </c>
      <c r="HX78" s="6">
        <f t="shared" si="180"/>
        <v>0</v>
      </c>
      <c r="HY78" s="6">
        <f t="shared" si="180"/>
        <v>0</v>
      </c>
      <c r="HZ78" s="6">
        <f t="shared" si="180"/>
        <v>0</v>
      </c>
      <c r="IA78" s="6">
        <f>SUM(IA67, -IA74,)</f>
        <v>0</v>
      </c>
      <c r="IB78" s="6">
        <f>SUM(IB67, -IB74,)</f>
        <v>0</v>
      </c>
      <c r="IC78" s="6">
        <f t="shared" ref="IC78:IF78" si="181">SUM(IC67, -IC74)</f>
        <v>0</v>
      </c>
      <c r="ID78" s="6">
        <f t="shared" si="181"/>
        <v>0</v>
      </c>
      <c r="IE78" s="6">
        <f t="shared" si="181"/>
        <v>0</v>
      </c>
      <c r="IF78" s="6">
        <f t="shared" si="181"/>
        <v>0</v>
      </c>
      <c r="IG78" s="6">
        <f>SUM(IG67, -IG74,)</f>
        <v>0</v>
      </c>
      <c r="IH78" s="6">
        <f>SUM(IH67, -IH74,)</f>
        <v>0</v>
      </c>
      <c r="II78" s="6">
        <f t="shared" ref="II78:IL78" si="182">SUM(II67, -II74)</f>
        <v>0</v>
      </c>
      <c r="IJ78" s="6">
        <f t="shared" si="182"/>
        <v>0</v>
      </c>
      <c r="IK78" s="6">
        <f t="shared" si="182"/>
        <v>0</v>
      </c>
      <c r="IL78" s="6">
        <f t="shared" si="182"/>
        <v>0</v>
      </c>
      <c r="IM78" s="6">
        <f>SUM(IM67, -IM74,)</f>
        <v>0</v>
      </c>
      <c r="IN78" s="6">
        <f>SUM(IN67, -IN74,)</f>
        <v>0</v>
      </c>
      <c r="IO78" s="6">
        <f t="shared" ref="IO78:IR78" si="183">SUM(IO67, -IO74)</f>
        <v>0</v>
      </c>
      <c r="IP78" s="6">
        <f t="shared" si="183"/>
        <v>0</v>
      </c>
      <c r="IQ78" s="6">
        <f t="shared" si="183"/>
        <v>0</v>
      </c>
      <c r="IR78" s="6">
        <f t="shared" si="183"/>
        <v>0</v>
      </c>
      <c r="IS78" s="6">
        <f>SUM(IS67, -IS74,)</f>
        <v>0</v>
      </c>
      <c r="IT78" s="6">
        <f>SUM(IT67, -IT74,)</f>
        <v>0</v>
      </c>
      <c r="IU78" s="6">
        <f t="shared" ref="IU78:IX78" si="184">SUM(IU67, -IU74)</f>
        <v>0</v>
      </c>
      <c r="IV78" s="6">
        <f t="shared" si="184"/>
        <v>0</v>
      </c>
      <c r="IW78" s="6">
        <f t="shared" si="184"/>
        <v>0</v>
      </c>
      <c r="IX78" s="6">
        <f t="shared" si="184"/>
        <v>0</v>
      </c>
      <c r="IY78" s="6">
        <f>SUM(IY67, -IY74,)</f>
        <v>0</v>
      </c>
      <c r="IZ78" s="6">
        <f>SUM(IZ67, -IZ74,)</f>
        <v>0</v>
      </c>
      <c r="JA78" s="6">
        <f t="shared" ref="JA78:JD78" si="185">SUM(JA67, -JA74)</f>
        <v>0</v>
      </c>
      <c r="JB78" s="6">
        <f t="shared" si="185"/>
        <v>0</v>
      </c>
      <c r="JC78" s="6">
        <f t="shared" si="185"/>
        <v>0</v>
      </c>
      <c r="JD78" s="6">
        <f t="shared" si="185"/>
        <v>0</v>
      </c>
      <c r="JE78" s="6">
        <f>SUM(JE67, -JE74,)</f>
        <v>0</v>
      </c>
      <c r="JF78" s="6">
        <f>SUM(JF67, -JF74,)</f>
        <v>0</v>
      </c>
      <c r="JG78" s="6">
        <f t="shared" ref="JG78:JJ78" si="186">SUM(JG67, -JG74)</f>
        <v>0</v>
      </c>
      <c r="JH78" s="6">
        <f t="shared" si="186"/>
        <v>0</v>
      </c>
      <c r="JI78" s="6">
        <f t="shared" si="186"/>
        <v>0</v>
      </c>
      <c r="JJ78" s="6">
        <f t="shared" si="186"/>
        <v>0</v>
      </c>
      <c r="JK78" s="6">
        <f>SUM(JK67, -JK74,)</f>
        <v>0</v>
      </c>
      <c r="JL78" s="6">
        <f>SUM(JL67, -JL74,)</f>
        <v>0</v>
      </c>
      <c r="JM78" s="6">
        <f t="shared" ref="JM78:JS78" si="187">SUM(JM67, -JM74)</f>
        <v>0</v>
      </c>
      <c r="JN78" s="6">
        <f t="shared" si="187"/>
        <v>0</v>
      </c>
      <c r="JO78" s="6">
        <f t="shared" si="187"/>
        <v>0</v>
      </c>
      <c r="JP78" s="6">
        <f t="shared" si="187"/>
        <v>0</v>
      </c>
      <c r="JQ78" s="6">
        <f t="shared" si="187"/>
        <v>0</v>
      </c>
      <c r="JR78" s="6">
        <f t="shared" si="187"/>
        <v>0</v>
      </c>
      <c r="JS78" s="6">
        <f t="shared" si="187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43" t="s">
        <v>42</v>
      </c>
      <c r="BW79" s="124" t="s">
        <v>63</v>
      </c>
      <c r="BX79" s="200" t="s">
        <v>52</v>
      </c>
      <c r="BY79" s="224" t="s">
        <v>42</v>
      </c>
      <c r="BZ79" s="42" t="s">
        <v>42</v>
      </c>
      <c r="CA79" s="148" t="s">
        <v>49</v>
      </c>
      <c r="CB79" s="165" t="s">
        <v>52</v>
      </c>
      <c r="CC79" s="189" t="s">
        <v>52</v>
      </c>
      <c r="CD79" s="178" t="s">
        <v>42</v>
      </c>
      <c r="CE79" s="143" t="s">
        <v>42</v>
      </c>
      <c r="CF79" s="118" t="s">
        <v>42</v>
      </c>
      <c r="CG79" s="178" t="s">
        <v>49</v>
      </c>
      <c r="CH79" s="143" t="s">
        <v>49</v>
      </c>
      <c r="CI79" s="118" t="s">
        <v>49</v>
      </c>
      <c r="CJ79" s="187" t="s">
        <v>59</v>
      </c>
      <c r="CK79" s="189" t="s">
        <v>44</v>
      </c>
      <c r="CL79" s="120" t="s">
        <v>38</v>
      </c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47">
        <f>SUM(BV51, -BV56)</f>
        <v>0.2908</v>
      </c>
      <c r="BW80" s="117">
        <f>SUM(BW53, -BW57)</f>
        <v>0.28399999999999997</v>
      </c>
      <c r="BX80" s="176">
        <f>SUM(BX53, -BX57)</f>
        <v>0.28179999999999999</v>
      </c>
      <c r="BY80" s="225">
        <f>SUM(BY51, -BY56)</f>
        <v>0.27929999999999999</v>
      </c>
      <c r="BZ80" s="15">
        <f>SUM(BZ51, -BZ56)</f>
        <v>0.28079999999999999</v>
      </c>
      <c r="CA80" s="152">
        <f>SUM(CA51, -CA56)</f>
        <v>0.2742</v>
      </c>
      <c r="CB80" s="154">
        <f>SUM(CB52, -CB57)</f>
        <v>0.21539999999999998</v>
      </c>
      <c r="CC80" s="116">
        <f>SUM(CC52, -CC57)</f>
        <v>0.2303</v>
      </c>
      <c r="CD80" s="180">
        <f>SUM(CD51, -CD55)</f>
        <v>0.218</v>
      </c>
      <c r="CE80" s="147">
        <f>SUM(CE51, -CE55)</f>
        <v>0.1986</v>
      </c>
      <c r="CF80" s="121">
        <f>SUM(CF51, -CF55)</f>
        <v>0.1925</v>
      </c>
      <c r="CG80" s="180">
        <f>SUM(CG52, -CG56)</f>
        <v>0.20780000000000001</v>
      </c>
      <c r="CH80" s="147">
        <f>SUM(CH52, -CH56)</f>
        <v>0.2021</v>
      </c>
      <c r="CI80" s="121">
        <f>SUM(CI52, -CI56)</f>
        <v>0.20140000000000002</v>
      </c>
      <c r="CJ80" s="176">
        <f>SUM(CJ54, -CJ58)</f>
        <v>0.20019999999999999</v>
      </c>
      <c r="CK80" s="121">
        <f>SUM(CK52, -CK56)</f>
        <v>0.2</v>
      </c>
      <c r="CL80" s="119">
        <f>SUM(CL55, -CL58)</f>
        <v>0.20839999999999997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43" t="s">
        <v>49</v>
      </c>
      <c r="BW81" s="118" t="s">
        <v>49</v>
      </c>
      <c r="BX81" s="178" t="s">
        <v>49</v>
      </c>
      <c r="BY81" s="229" t="s">
        <v>67</v>
      </c>
      <c r="BZ81" s="23" t="s">
        <v>52</v>
      </c>
      <c r="CA81" s="148" t="s">
        <v>42</v>
      </c>
      <c r="CB81" s="201" t="s">
        <v>67</v>
      </c>
      <c r="CC81" s="169" t="s">
        <v>67</v>
      </c>
      <c r="CD81" s="181" t="s">
        <v>38</v>
      </c>
      <c r="CE81" s="159" t="s">
        <v>38</v>
      </c>
      <c r="CF81" s="120" t="s">
        <v>38</v>
      </c>
      <c r="CG81" s="181" t="s">
        <v>38</v>
      </c>
      <c r="CH81" s="159" t="s">
        <v>38</v>
      </c>
      <c r="CI81" s="120" t="s">
        <v>38</v>
      </c>
      <c r="CJ81" s="178" t="s">
        <v>42</v>
      </c>
      <c r="CK81" s="120" t="s">
        <v>38</v>
      </c>
      <c r="CL81" s="189" t="s">
        <v>44</v>
      </c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88">SUM(Q52, -Q56)</f>
        <v>0.107</v>
      </c>
      <c r="R82" s="177">
        <f t="shared" si="188"/>
        <v>0.11929999999999999</v>
      </c>
      <c r="S82" s="227">
        <f t="shared" si="188"/>
        <v>0.1293</v>
      </c>
      <c r="T82" s="94">
        <f t="shared" si="188"/>
        <v>0.13999999999999999</v>
      </c>
      <c r="U82" s="151">
        <f t="shared" si="188"/>
        <v>9.820000000000001E-2</v>
      </c>
      <c r="V82" s="227">
        <f t="shared" si="188"/>
        <v>0.1032</v>
      </c>
      <c r="W82" s="94">
        <f t="shared" si="188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89">SUM(BE52, -BE56)</f>
        <v>0.23449999999999999</v>
      </c>
      <c r="BF82" s="147">
        <f t="shared" si="189"/>
        <v>0.22810000000000002</v>
      </c>
      <c r="BG82" s="121">
        <f t="shared" si="189"/>
        <v>0.21359999999999998</v>
      </c>
      <c r="BH82" s="180">
        <f t="shared" si="189"/>
        <v>0.19950000000000001</v>
      </c>
      <c r="BI82" s="147">
        <f t="shared" si="189"/>
        <v>0.1976</v>
      </c>
      <c r="BJ82" s="121">
        <f t="shared" si="189"/>
        <v>0.2019</v>
      </c>
      <c r="BK82" s="180">
        <f t="shared" si="189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47">
        <f>SUM(BV51, -BV55)</f>
        <v>0.2661</v>
      </c>
      <c r="BW82" s="121">
        <f>SUM(BW51, -BW55)</f>
        <v>0.26169999999999999</v>
      </c>
      <c r="BX82" s="180">
        <f>SUM(BX51, -BX55)</f>
        <v>0.26519999999999999</v>
      </c>
      <c r="BY82" s="235">
        <f>SUM(BY54, -BY57)</f>
        <v>0.2707</v>
      </c>
      <c r="BZ82" s="95">
        <f>SUM(BZ54, -BZ57)</f>
        <v>0.27360000000000001</v>
      </c>
      <c r="CA82" s="152">
        <f>SUM(CA51, -CA55)</f>
        <v>0.27129999999999999</v>
      </c>
      <c r="CB82" s="167">
        <f>SUM(CB53, -CB57)</f>
        <v>0.2142</v>
      </c>
      <c r="CC82" s="209">
        <f>SUM(CC53, -CC57)</f>
        <v>0.21840000000000001</v>
      </c>
      <c r="CD82" s="179">
        <f t="shared" ref="CD82:CI82" si="190">SUM(CD55, -CD58)</f>
        <v>0.19339999999999999</v>
      </c>
      <c r="CE82" s="149">
        <f t="shared" si="190"/>
        <v>0.1938</v>
      </c>
      <c r="CF82" s="119">
        <f t="shared" si="190"/>
        <v>0.18729999999999999</v>
      </c>
      <c r="CG82" s="179">
        <f t="shared" si="190"/>
        <v>0.1948</v>
      </c>
      <c r="CH82" s="149">
        <f t="shared" si="190"/>
        <v>0.19270000000000001</v>
      </c>
      <c r="CI82" s="119">
        <f t="shared" si="190"/>
        <v>0.193</v>
      </c>
      <c r="CJ82" s="180">
        <f>SUM(CJ51, -CJ55)</f>
        <v>0.18529999999999999</v>
      </c>
      <c r="CK82" s="119">
        <f>SUM(CK55, -CK58)</f>
        <v>0.18030000000000002</v>
      </c>
      <c r="CL82" s="121">
        <f>SUM(CL52, -CL56)</f>
        <v>0.1968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201" t="s">
        <v>67</v>
      </c>
      <c r="BW83" s="169" t="s">
        <v>67</v>
      </c>
      <c r="BX83" s="187" t="s">
        <v>67</v>
      </c>
      <c r="BY83" s="224" t="s">
        <v>49</v>
      </c>
      <c r="BZ83" s="42" t="s">
        <v>49</v>
      </c>
      <c r="CA83" s="234" t="s">
        <v>52</v>
      </c>
      <c r="CB83" s="164" t="s">
        <v>63</v>
      </c>
      <c r="CC83" s="124" t="s">
        <v>63</v>
      </c>
      <c r="CD83" s="200" t="s">
        <v>44</v>
      </c>
      <c r="CE83" s="165" t="s">
        <v>44</v>
      </c>
      <c r="CF83" s="189" t="s">
        <v>44</v>
      </c>
      <c r="CG83" s="200" t="s">
        <v>37</v>
      </c>
      <c r="CH83" s="165" t="s">
        <v>37</v>
      </c>
      <c r="CI83" s="189" t="s">
        <v>37</v>
      </c>
      <c r="CJ83" s="181" t="s">
        <v>38</v>
      </c>
      <c r="CK83" s="118" t="s">
        <v>42</v>
      </c>
      <c r="CL83" s="118" t="s">
        <v>42</v>
      </c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91">SUM(BE52, -BE55)</f>
        <v>0.2238</v>
      </c>
      <c r="BF84" s="147">
        <f t="shared" si="191"/>
        <v>0.22100000000000003</v>
      </c>
      <c r="BG84" s="121">
        <f t="shared" si="191"/>
        <v>0.2127</v>
      </c>
      <c r="BH84" s="180">
        <f t="shared" si="191"/>
        <v>0.19350000000000001</v>
      </c>
      <c r="BI84" s="147">
        <f t="shared" si="191"/>
        <v>0.18340000000000001</v>
      </c>
      <c r="BJ84" s="121">
        <f t="shared" si="191"/>
        <v>0.19309999999999999</v>
      </c>
      <c r="BK84" s="180">
        <f t="shared" si="191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167">
        <f>SUM(BV54, -BV57)</f>
        <v>0.26579999999999998</v>
      </c>
      <c r="BW84" s="209">
        <f>SUM(BW54, -BW57)</f>
        <v>0.2525</v>
      </c>
      <c r="BX84" s="188">
        <f>SUM(BX54, -BX57)</f>
        <v>0.2596</v>
      </c>
      <c r="BY84" s="225">
        <f>SUM(BY51, -BY55)</f>
        <v>0.2671</v>
      </c>
      <c r="BZ84" s="15">
        <f>SUM(BZ51, -BZ55)</f>
        <v>0.26910000000000001</v>
      </c>
      <c r="CA84" s="146">
        <f>SUM(CA54, -CA57)</f>
        <v>0.23849999999999999</v>
      </c>
      <c r="CB84" s="145">
        <f>SUM(CB54, -CB57)</f>
        <v>0.18240000000000001</v>
      </c>
      <c r="CC84" s="117">
        <f>SUM(CC54, -CC57)</f>
        <v>0.186</v>
      </c>
      <c r="CD84" s="180">
        <f>SUM(CD52, -CD56)</f>
        <v>0.183</v>
      </c>
      <c r="CE84" s="147">
        <f>SUM(CE52, -CE56)</f>
        <v>0.18330000000000002</v>
      </c>
      <c r="CF84" s="121">
        <f>SUM(CF52, -CF56)</f>
        <v>0.17749999999999999</v>
      </c>
      <c r="CG84" s="180">
        <f>SUM(CG51, -CG55)</f>
        <v>0.1673</v>
      </c>
      <c r="CH84" s="147">
        <f>SUM(CH51, -CH55)</f>
        <v>0.16159999999999999</v>
      </c>
      <c r="CI84" s="121">
        <f>SUM(CI51, -CI55)</f>
        <v>0.17750000000000002</v>
      </c>
      <c r="CJ84" s="179">
        <f>SUM(CJ55, -CJ58)</f>
        <v>0.17899999999999999</v>
      </c>
      <c r="CK84" s="121">
        <f>SUM(CK51, -CK55)</f>
        <v>0.1787</v>
      </c>
      <c r="CL84" s="121">
        <f>SUM(CL51, -CL55)</f>
        <v>0.18380000000000002</v>
      </c>
      <c r="CM84" s="6">
        <f t="shared" ref="CM84:CP84" si="192">SUM(CM73, -CM80)</f>
        <v>0</v>
      </c>
      <c r="CN84" s="6">
        <f t="shared" si="192"/>
        <v>0</v>
      </c>
      <c r="CO84" s="6">
        <f t="shared" si="192"/>
        <v>0</v>
      </c>
      <c r="CP84" s="6">
        <f t="shared" si="192"/>
        <v>0</v>
      </c>
      <c r="CQ84" s="6">
        <f>SUM(CQ73, -CQ80,)</f>
        <v>0</v>
      </c>
      <c r="CR84" s="6">
        <f>SUM(CR73, -CR80,)</f>
        <v>0</v>
      </c>
      <c r="CS84" s="6">
        <f t="shared" ref="CS84:CV84" si="193">SUM(CS73, -CS80)</f>
        <v>0</v>
      </c>
      <c r="CT84" s="6">
        <f t="shared" si="193"/>
        <v>0</v>
      </c>
      <c r="CU84" s="6">
        <f t="shared" si="193"/>
        <v>0</v>
      </c>
      <c r="CV84" s="6">
        <f t="shared" si="193"/>
        <v>0</v>
      </c>
      <c r="CW84" s="6">
        <f>SUM(CW73, -CW80,)</f>
        <v>0</v>
      </c>
      <c r="CX84" s="6">
        <f>SUM(CX73, -CX80,)</f>
        <v>0</v>
      </c>
      <c r="CY84" s="6">
        <f t="shared" ref="CY84:DB84" si="194">SUM(CY73, -CY80)</f>
        <v>0</v>
      </c>
      <c r="CZ84" s="6">
        <f t="shared" si="194"/>
        <v>0</v>
      </c>
      <c r="DA84" s="6">
        <f t="shared" si="194"/>
        <v>0</v>
      </c>
      <c r="DB84" s="6">
        <f t="shared" si="194"/>
        <v>0</v>
      </c>
      <c r="DC84" s="6">
        <f>SUM(DC73, -DC80,)</f>
        <v>0</v>
      </c>
      <c r="DD84" s="6">
        <f>SUM(DD73, -DD80,)</f>
        <v>0</v>
      </c>
      <c r="DE84" s="6">
        <f t="shared" ref="DE84:DH84" si="195">SUM(DE73, -DE80)</f>
        <v>0</v>
      </c>
      <c r="DF84" s="6">
        <f t="shared" si="195"/>
        <v>0</v>
      </c>
      <c r="DG84" s="6">
        <f t="shared" si="195"/>
        <v>0</v>
      </c>
      <c r="DH84" s="6">
        <f t="shared" si="195"/>
        <v>0</v>
      </c>
      <c r="DI84" s="6">
        <f>SUM(DI73, -DI80,)</f>
        <v>0</v>
      </c>
      <c r="DJ84" s="6">
        <f>SUM(DJ73, -DJ80,)</f>
        <v>0</v>
      </c>
      <c r="DK84" s="6">
        <f t="shared" ref="DK84:DN84" si="196">SUM(DK73, -DK80)</f>
        <v>0</v>
      </c>
      <c r="DL84" s="6">
        <f t="shared" si="196"/>
        <v>0</v>
      </c>
      <c r="DM84" s="6">
        <f t="shared" si="196"/>
        <v>0</v>
      </c>
      <c r="DN84" s="6">
        <f t="shared" si="196"/>
        <v>0</v>
      </c>
      <c r="DO84" s="6">
        <f>SUM(DO73, -DO80,)</f>
        <v>0</v>
      </c>
      <c r="DP84" s="6">
        <f>SUM(DP73, -DP80,)</f>
        <v>0</v>
      </c>
      <c r="DQ84" s="6">
        <f t="shared" ref="DQ84:DT84" si="197">SUM(DQ73, -DQ80)</f>
        <v>0</v>
      </c>
      <c r="DR84" s="6">
        <f t="shared" si="197"/>
        <v>0</v>
      </c>
      <c r="DS84" s="6">
        <f t="shared" si="197"/>
        <v>0</v>
      </c>
      <c r="DT84" s="6">
        <f t="shared" si="197"/>
        <v>0</v>
      </c>
      <c r="DU84" s="6">
        <f>SUM(DU73, -DU80,)</f>
        <v>0</v>
      </c>
      <c r="DV84" s="6">
        <f>SUM(DV73, -DV80,)</f>
        <v>0</v>
      </c>
      <c r="DW84" s="6">
        <f t="shared" ref="DW84:DZ84" si="198">SUM(DW73, -DW80)</f>
        <v>0</v>
      </c>
      <c r="DX84" s="6">
        <f t="shared" si="198"/>
        <v>0</v>
      </c>
      <c r="DY84" s="6">
        <f t="shared" si="198"/>
        <v>0</v>
      </c>
      <c r="DZ84" s="6">
        <f t="shared" si="198"/>
        <v>0</v>
      </c>
      <c r="EA84" s="6">
        <f>SUM(EA73, -EA80,)</f>
        <v>0</v>
      </c>
      <c r="EB84" s="6">
        <f>SUM(EB73, -EB80,)</f>
        <v>0</v>
      </c>
      <c r="EC84" s="6">
        <f t="shared" ref="EC84:EI84" si="199">SUM(EC73, -EC80)</f>
        <v>0</v>
      </c>
      <c r="ED84" s="6">
        <f t="shared" si="199"/>
        <v>0</v>
      </c>
      <c r="EE84" s="6">
        <f t="shared" si="199"/>
        <v>0</v>
      </c>
      <c r="EF84" s="6">
        <f t="shared" si="199"/>
        <v>0</v>
      </c>
      <c r="EG84" s="6">
        <f t="shared" si="199"/>
        <v>0</v>
      </c>
      <c r="EH84" s="6">
        <f t="shared" si="199"/>
        <v>0</v>
      </c>
      <c r="EI84" s="6">
        <f t="shared" si="199"/>
        <v>0</v>
      </c>
      <c r="EK84" s="6">
        <f>SUM(EK73, -EK80,)</f>
        <v>0</v>
      </c>
      <c r="EL84" s="6">
        <f>SUM(EL73, -EL80,)</f>
        <v>0</v>
      </c>
      <c r="EM84" s="6">
        <f t="shared" ref="EM84:EP84" si="200">SUM(EM73, -EM80)</f>
        <v>0</v>
      </c>
      <c r="EN84" s="6">
        <f t="shared" si="200"/>
        <v>0</v>
      </c>
      <c r="EO84" s="6">
        <f t="shared" si="200"/>
        <v>0</v>
      </c>
      <c r="EP84" s="6">
        <f t="shared" si="200"/>
        <v>0</v>
      </c>
      <c r="EQ84" s="6">
        <f>SUM(EQ73, -EQ80,)</f>
        <v>0</v>
      </c>
      <c r="ER84" s="6">
        <f>SUM(ER73, -ER80,)</f>
        <v>0</v>
      </c>
      <c r="ES84" s="6">
        <f t="shared" ref="ES84:EV84" si="201">SUM(ES73, -ES80)</f>
        <v>0</v>
      </c>
      <c r="ET84" s="6">
        <f t="shared" si="201"/>
        <v>0</v>
      </c>
      <c r="EU84" s="6">
        <f t="shared" si="201"/>
        <v>0</v>
      </c>
      <c r="EV84" s="6">
        <f t="shared" si="201"/>
        <v>0</v>
      </c>
      <c r="EW84" s="6">
        <f>SUM(EW73, -EW80,)</f>
        <v>0</v>
      </c>
      <c r="EX84" s="6">
        <f>SUM(EX73, -EX80,)</f>
        <v>0</v>
      </c>
      <c r="EY84" s="6">
        <f t="shared" ref="EY84:FB84" si="202">SUM(EY73, -EY80)</f>
        <v>0</v>
      </c>
      <c r="EZ84" s="6">
        <f t="shared" si="202"/>
        <v>0</v>
      </c>
      <c r="FA84" s="6">
        <f t="shared" si="202"/>
        <v>0</v>
      </c>
      <c r="FB84" s="6">
        <f t="shared" si="202"/>
        <v>0</v>
      </c>
      <c r="FC84" s="6">
        <f>SUM(FC73, -FC80,)</f>
        <v>0</v>
      </c>
      <c r="FD84" s="6">
        <f>SUM(FD73, -FD80,)</f>
        <v>0</v>
      </c>
      <c r="FE84" s="6">
        <f t="shared" ref="FE84:FH84" si="203">SUM(FE73, -FE80)</f>
        <v>0</v>
      </c>
      <c r="FF84" s="6">
        <f t="shared" si="203"/>
        <v>0</v>
      </c>
      <c r="FG84" s="6">
        <f t="shared" si="203"/>
        <v>0</v>
      </c>
      <c r="FH84" s="6">
        <f t="shared" si="203"/>
        <v>0</v>
      </c>
      <c r="FI84" s="6">
        <f>SUM(FI73, -FI80,)</f>
        <v>0</v>
      </c>
      <c r="FJ84" s="6">
        <f>SUM(FJ73, -FJ80,)</f>
        <v>0</v>
      </c>
      <c r="FK84" s="6">
        <f t="shared" ref="FK84:FN84" si="204">SUM(FK73, -FK80)</f>
        <v>0</v>
      </c>
      <c r="FL84" s="6">
        <f t="shared" si="204"/>
        <v>0</v>
      </c>
      <c r="FM84" s="6">
        <f t="shared" si="204"/>
        <v>0</v>
      </c>
      <c r="FN84" s="6">
        <f t="shared" si="204"/>
        <v>0</v>
      </c>
      <c r="FO84" s="6">
        <f>SUM(FO73, -FO80,)</f>
        <v>0</v>
      </c>
      <c r="FP84" s="6">
        <f>SUM(FP73, -FP80,)</f>
        <v>0</v>
      </c>
      <c r="FQ84" s="6">
        <f t="shared" ref="FQ84:FT84" si="205">SUM(FQ73, -FQ80)</f>
        <v>0</v>
      </c>
      <c r="FR84" s="6">
        <f t="shared" si="205"/>
        <v>0</v>
      </c>
      <c r="FS84" s="6">
        <f t="shared" si="205"/>
        <v>0</v>
      </c>
      <c r="FT84" s="6">
        <f t="shared" si="205"/>
        <v>0</v>
      </c>
      <c r="FU84" s="6">
        <f>SUM(FU73, -FU80,)</f>
        <v>0</v>
      </c>
      <c r="FV84" s="6">
        <f>SUM(FV73, -FV80,)</f>
        <v>0</v>
      </c>
      <c r="FW84" s="6">
        <f t="shared" ref="FW84:FZ84" si="206">SUM(FW73, -FW80)</f>
        <v>0</v>
      </c>
      <c r="FX84" s="6">
        <f t="shared" si="206"/>
        <v>0</v>
      </c>
      <c r="FY84" s="6">
        <f t="shared" si="206"/>
        <v>0</v>
      </c>
      <c r="FZ84" s="6">
        <f t="shared" si="206"/>
        <v>0</v>
      </c>
      <c r="GA84" s="6">
        <f>SUM(GA73, -GA80,)</f>
        <v>0</v>
      </c>
      <c r="GB84" s="6">
        <f>SUM(GB73, -GB80,)</f>
        <v>0</v>
      </c>
      <c r="GC84" s="6">
        <f t="shared" ref="GC84:GF84" si="207">SUM(GC73, -GC80)</f>
        <v>0</v>
      </c>
      <c r="GD84" s="6">
        <f t="shared" si="207"/>
        <v>0</v>
      </c>
      <c r="GE84" s="6">
        <f t="shared" si="207"/>
        <v>0</v>
      </c>
      <c r="GF84" s="6">
        <f t="shared" si="207"/>
        <v>0</v>
      </c>
      <c r="GG84" s="6">
        <f>SUM(GG73, -GG80,)</f>
        <v>0</v>
      </c>
      <c r="GH84" s="6">
        <f>SUM(GH73, -GH80,)</f>
        <v>0</v>
      </c>
      <c r="GI84" s="6">
        <f t="shared" ref="GI84:GL84" si="208">SUM(GI73, -GI80)</f>
        <v>0</v>
      </c>
      <c r="GJ84" s="6">
        <f t="shared" si="208"/>
        <v>0</v>
      </c>
      <c r="GK84" s="6">
        <f t="shared" si="208"/>
        <v>0</v>
      </c>
      <c r="GL84" s="6">
        <f t="shared" si="208"/>
        <v>0</v>
      </c>
      <c r="GM84" s="6">
        <f>SUM(GM73, -GM80,)</f>
        <v>0</v>
      </c>
      <c r="GN84" s="6">
        <f>SUM(GN73, -GN80,)</f>
        <v>0</v>
      </c>
      <c r="GO84" s="6">
        <f t="shared" ref="GO84:GR84" si="209">SUM(GO73, -GO80)</f>
        <v>0</v>
      </c>
      <c r="GP84" s="6">
        <f t="shared" si="209"/>
        <v>0</v>
      </c>
      <c r="GQ84" s="6">
        <f t="shared" si="209"/>
        <v>0</v>
      </c>
      <c r="GR84" s="6">
        <f t="shared" si="209"/>
        <v>0</v>
      </c>
      <c r="GS84" s="6">
        <f>SUM(GS73, -GS80,)</f>
        <v>0</v>
      </c>
      <c r="GT84" s="6">
        <f>SUM(GT73, -GT80,)</f>
        <v>0</v>
      </c>
      <c r="GU84" s="6">
        <f t="shared" ref="GU84:HA84" si="210">SUM(GU73, -GU80)</f>
        <v>0</v>
      </c>
      <c r="GV84" s="6">
        <f t="shared" si="210"/>
        <v>0</v>
      </c>
      <c r="GW84" s="6">
        <f t="shared" si="210"/>
        <v>0</v>
      </c>
      <c r="GX84" s="6">
        <f t="shared" si="210"/>
        <v>0</v>
      </c>
      <c r="GY84" s="6">
        <f t="shared" si="210"/>
        <v>0</v>
      </c>
      <c r="GZ84" s="6">
        <f t="shared" si="210"/>
        <v>0</v>
      </c>
      <c r="HA84" s="6">
        <f t="shared" si="210"/>
        <v>0</v>
      </c>
      <c r="HC84" s="6">
        <f>SUM(HC73, -HC80,)</f>
        <v>0</v>
      </c>
      <c r="HD84" s="6">
        <f>SUM(HD73, -HD80,)</f>
        <v>0</v>
      </c>
      <c r="HE84" s="6">
        <f t="shared" ref="HE84:HH84" si="211">SUM(HE73, -HE80)</f>
        <v>0</v>
      </c>
      <c r="HF84" s="6">
        <f t="shared" si="211"/>
        <v>0</v>
      </c>
      <c r="HG84" s="6">
        <f t="shared" si="211"/>
        <v>0</v>
      </c>
      <c r="HH84" s="6">
        <f t="shared" si="211"/>
        <v>0</v>
      </c>
      <c r="HI84" s="6">
        <f>SUM(HI73, -HI80,)</f>
        <v>0</v>
      </c>
      <c r="HJ84" s="6">
        <f>SUM(HJ73, -HJ80,)</f>
        <v>0</v>
      </c>
      <c r="HK84" s="6">
        <f t="shared" ref="HK84:HN84" si="212">SUM(HK73, -HK80)</f>
        <v>0</v>
      </c>
      <c r="HL84" s="6">
        <f t="shared" si="212"/>
        <v>0</v>
      </c>
      <c r="HM84" s="6">
        <f t="shared" si="212"/>
        <v>0</v>
      </c>
      <c r="HN84" s="6">
        <f t="shared" si="212"/>
        <v>0</v>
      </c>
      <c r="HO84" s="6">
        <f>SUM(HO73, -HO80,)</f>
        <v>0</v>
      </c>
      <c r="HP84" s="6">
        <f>SUM(HP73, -HP80,)</f>
        <v>0</v>
      </c>
      <c r="HQ84" s="6">
        <f t="shared" ref="HQ84:HT84" si="213">SUM(HQ73, -HQ80)</f>
        <v>0</v>
      </c>
      <c r="HR84" s="6">
        <f t="shared" si="213"/>
        <v>0</v>
      </c>
      <c r="HS84" s="6">
        <f t="shared" si="213"/>
        <v>0</v>
      </c>
      <c r="HT84" s="6">
        <f t="shared" si="213"/>
        <v>0</v>
      </c>
      <c r="HU84" s="6">
        <f>SUM(HU73, -HU80,)</f>
        <v>0</v>
      </c>
      <c r="HV84" s="6">
        <f>SUM(HV73, -HV80,)</f>
        <v>0</v>
      </c>
      <c r="HW84" s="6">
        <f t="shared" ref="HW84:HZ84" si="214">SUM(HW73, -HW80)</f>
        <v>0</v>
      </c>
      <c r="HX84" s="6">
        <f t="shared" si="214"/>
        <v>0</v>
      </c>
      <c r="HY84" s="6">
        <f t="shared" si="214"/>
        <v>0</v>
      </c>
      <c r="HZ84" s="6">
        <f t="shared" si="214"/>
        <v>0</v>
      </c>
      <c r="IA84" s="6">
        <f>SUM(IA73, -IA80,)</f>
        <v>0</v>
      </c>
      <c r="IB84" s="6">
        <f>SUM(IB73, -IB80,)</f>
        <v>0</v>
      </c>
      <c r="IC84" s="6">
        <f t="shared" ref="IC84:IF84" si="215">SUM(IC73, -IC80)</f>
        <v>0</v>
      </c>
      <c r="ID84" s="6">
        <f t="shared" si="215"/>
        <v>0</v>
      </c>
      <c r="IE84" s="6">
        <f t="shared" si="215"/>
        <v>0</v>
      </c>
      <c r="IF84" s="6">
        <f t="shared" si="215"/>
        <v>0</v>
      </c>
      <c r="IG84" s="6">
        <f>SUM(IG73, -IG80,)</f>
        <v>0</v>
      </c>
      <c r="IH84" s="6">
        <f>SUM(IH73, -IH80,)</f>
        <v>0</v>
      </c>
      <c r="II84" s="6">
        <f t="shared" ref="II84:IL84" si="216">SUM(II73, -II80)</f>
        <v>0</v>
      </c>
      <c r="IJ84" s="6">
        <f t="shared" si="216"/>
        <v>0</v>
      </c>
      <c r="IK84" s="6">
        <f t="shared" si="216"/>
        <v>0</v>
      </c>
      <c r="IL84" s="6">
        <f t="shared" si="216"/>
        <v>0</v>
      </c>
      <c r="IM84" s="6">
        <f>SUM(IM73, -IM80,)</f>
        <v>0</v>
      </c>
      <c r="IN84" s="6">
        <f>SUM(IN73, -IN80,)</f>
        <v>0</v>
      </c>
      <c r="IO84" s="6">
        <f t="shared" ref="IO84:IR84" si="217">SUM(IO73, -IO80)</f>
        <v>0</v>
      </c>
      <c r="IP84" s="6">
        <f t="shared" si="217"/>
        <v>0</v>
      </c>
      <c r="IQ84" s="6">
        <f t="shared" si="217"/>
        <v>0</v>
      </c>
      <c r="IR84" s="6">
        <f t="shared" si="217"/>
        <v>0</v>
      </c>
      <c r="IS84" s="6">
        <f>SUM(IS73, -IS80,)</f>
        <v>0</v>
      </c>
      <c r="IT84" s="6">
        <f>SUM(IT73, -IT80,)</f>
        <v>0</v>
      </c>
      <c r="IU84" s="6">
        <f t="shared" ref="IU84:IX84" si="218">SUM(IU73, -IU80)</f>
        <v>0</v>
      </c>
      <c r="IV84" s="6">
        <f t="shared" si="218"/>
        <v>0</v>
      </c>
      <c r="IW84" s="6">
        <f t="shared" si="218"/>
        <v>0</v>
      </c>
      <c r="IX84" s="6">
        <f t="shared" si="218"/>
        <v>0</v>
      </c>
      <c r="IY84" s="6">
        <f>SUM(IY73, -IY80,)</f>
        <v>0</v>
      </c>
      <c r="IZ84" s="6">
        <f>SUM(IZ73, -IZ80,)</f>
        <v>0</v>
      </c>
      <c r="JA84" s="6">
        <f t="shared" ref="JA84:JD84" si="219">SUM(JA73, -JA80)</f>
        <v>0</v>
      </c>
      <c r="JB84" s="6">
        <f t="shared" si="219"/>
        <v>0</v>
      </c>
      <c r="JC84" s="6">
        <f t="shared" si="219"/>
        <v>0</v>
      </c>
      <c r="JD84" s="6">
        <f t="shared" si="219"/>
        <v>0</v>
      </c>
      <c r="JE84" s="6">
        <f>SUM(JE73, -JE80,)</f>
        <v>0</v>
      </c>
      <c r="JF84" s="6">
        <f>SUM(JF73, -JF80,)</f>
        <v>0</v>
      </c>
      <c r="JG84" s="6">
        <f t="shared" ref="JG84:JJ84" si="220">SUM(JG73, -JG80)</f>
        <v>0</v>
      </c>
      <c r="JH84" s="6">
        <f t="shared" si="220"/>
        <v>0</v>
      </c>
      <c r="JI84" s="6">
        <f t="shared" si="220"/>
        <v>0</v>
      </c>
      <c r="JJ84" s="6">
        <f t="shared" si="220"/>
        <v>0</v>
      </c>
      <c r="JK84" s="6">
        <f>SUM(JK73, -JK80,)</f>
        <v>0</v>
      </c>
      <c r="JL84" s="6">
        <f>SUM(JL73, -JL80,)</f>
        <v>0</v>
      </c>
      <c r="JM84" s="6">
        <f t="shared" ref="JM84:JS84" si="221">SUM(JM73, -JM80)</f>
        <v>0</v>
      </c>
      <c r="JN84" s="6">
        <f t="shared" si="221"/>
        <v>0</v>
      </c>
      <c r="JO84" s="6">
        <f t="shared" si="221"/>
        <v>0</v>
      </c>
      <c r="JP84" s="6">
        <f t="shared" si="221"/>
        <v>0</v>
      </c>
      <c r="JQ84" s="6">
        <f t="shared" si="221"/>
        <v>0</v>
      </c>
      <c r="JR84" s="6">
        <f t="shared" si="221"/>
        <v>0</v>
      </c>
      <c r="JS84" s="6">
        <f t="shared" si="221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65" t="s">
        <v>37</v>
      </c>
      <c r="BW85" s="189" t="s">
        <v>37</v>
      </c>
      <c r="BX85" s="183" t="s">
        <v>40</v>
      </c>
      <c r="BY85" s="228" t="s">
        <v>40</v>
      </c>
      <c r="BZ85" s="32" t="s">
        <v>40</v>
      </c>
      <c r="CA85" s="158" t="s">
        <v>47</v>
      </c>
      <c r="CB85" s="159" t="s">
        <v>38</v>
      </c>
      <c r="CC85" s="120" t="s">
        <v>38</v>
      </c>
      <c r="CD85" s="183" t="s">
        <v>63</v>
      </c>
      <c r="CE85" s="143" t="s">
        <v>68</v>
      </c>
      <c r="CF85" s="124" t="s">
        <v>63</v>
      </c>
      <c r="CG85" s="178" t="s">
        <v>42</v>
      </c>
      <c r="CH85" s="143" t="s">
        <v>42</v>
      </c>
      <c r="CI85" s="261" t="s">
        <v>54</v>
      </c>
      <c r="CJ85" s="178" t="s">
        <v>68</v>
      </c>
      <c r="CK85" s="124" t="s">
        <v>63</v>
      </c>
      <c r="CL85" s="118" t="s">
        <v>68</v>
      </c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22">SUM(BD53, -BD57)</f>
        <v>0.15740000000000001</v>
      </c>
      <c r="BE86" s="177">
        <f t="shared" si="222"/>
        <v>0.2077</v>
      </c>
      <c r="BF86" s="145">
        <f t="shared" si="222"/>
        <v>0.20429999999999998</v>
      </c>
      <c r="BG86" s="117">
        <f t="shared" si="222"/>
        <v>0.19500000000000001</v>
      </c>
      <c r="BH86" s="177">
        <f t="shared" si="222"/>
        <v>0.17849999999999999</v>
      </c>
      <c r="BI86" s="167">
        <f t="shared" si="222"/>
        <v>0.16689999999999999</v>
      </c>
      <c r="BJ86" s="117">
        <f t="shared" si="222"/>
        <v>0.18679999999999999</v>
      </c>
      <c r="BK86" s="177">
        <f t="shared" si="222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47">
        <f t="shared" ref="BV86:CA86" si="223">SUM(BV52, -BV56)</f>
        <v>0.2329</v>
      </c>
      <c r="BW86" s="121">
        <f t="shared" si="223"/>
        <v>0.22009999999999999</v>
      </c>
      <c r="BX86" s="180">
        <f t="shared" si="223"/>
        <v>0.21760000000000002</v>
      </c>
      <c r="BY86" s="225">
        <f t="shared" si="223"/>
        <v>0.25340000000000001</v>
      </c>
      <c r="BZ86" s="15">
        <f t="shared" si="223"/>
        <v>0.24309999999999998</v>
      </c>
      <c r="CA86" s="152">
        <f t="shared" si="223"/>
        <v>0.22889999999999999</v>
      </c>
      <c r="CB86" s="149">
        <f>SUM(CB55, -CB58)</f>
        <v>0.18129999999999999</v>
      </c>
      <c r="CC86" s="119">
        <f>SUM(CC55, -CC58)</f>
        <v>0.1779</v>
      </c>
      <c r="CD86" s="177">
        <f>SUM(CD53, -CD57)</f>
        <v>0.17330000000000001</v>
      </c>
      <c r="CE86" s="145">
        <f>SUM(CE51, -CE54)</f>
        <v>0.1754</v>
      </c>
      <c r="CF86" s="117">
        <f>SUM(CF53, -CF57)</f>
        <v>0.1618</v>
      </c>
      <c r="CG86" s="180">
        <f>SUM(CG52, -CG55)</f>
        <v>0.16250000000000001</v>
      </c>
      <c r="CH86" s="147">
        <f>SUM(CH52, -CH55)</f>
        <v>0.1565</v>
      </c>
      <c r="CI86" s="121">
        <f>SUM(CI51, -CI54)</f>
        <v>0.16200000000000001</v>
      </c>
      <c r="CJ86" s="177">
        <f>SUM(CJ51, -CJ54)</f>
        <v>0.1641</v>
      </c>
      <c r="CK86" s="117">
        <f>SUM(CK53, -CK57)</f>
        <v>0.17180000000000001</v>
      </c>
      <c r="CL86" s="117">
        <f>SUM(CL51, -CL54)</f>
        <v>0.16739999999999999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64" t="s">
        <v>40</v>
      </c>
      <c r="BW87" s="124" t="s">
        <v>40</v>
      </c>
      <c r="BX87" s="200" t="s">
        <v>37</v>
      </c>
      <c r="BY87" s="228" t="s">
        <v>47</v>
      </c>
      <c r="BZ87" s="32" t="s">
        <v>47</v>
      </c>
      <c r="CA87" s="158" t="s">
        <v>40</v>
      </c>
      <c r="CB87" s="155" t="s">
        <v>45</v>
      </c>
      <c r="CC87" s="189" t="s">
        <v>44</v>
      </c>
      <c r="CD87" s="178" t="s">
        <v>68</v>
      </c>
      <c r="CE87" s="164" t="s">
        <v>63</v>
      </c>
      <c r="CF87" s="118" t="s">
        <v>68</v>
      </c>
      <c r="CG87" s="183" t="s">
        <v>63</v>
      </c>
      <c r="CH87" s="155" t="s">
        <v>45</v>
      </c>
      <c r="CI87" s="118" t="s">
        <v>42</v>
      </c>
      <c r="CJ87" s="200" t="s">
        <v>37</v>
      </c>
      <c r="CK87" s="189" t="s">
        <v>37</v>
      </c>
      <c r="CL87" s="124" t="s">
        <v>63</v>
      </c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47">
        <f>SUM(BV53, -BV56)</f>
        <v>0.22890000000000002</v>
      </c>
      <c r="BW88" s="121">
        <f>SUM(BW53, -BW56)</f>
        <v>0.21110000000000001</v>
      </c>
      <c r="BX88" s="180">
        <f>SUM(BX53, -BX56)</f>
        <v>0.2084</v>
      </c>
      <c r="BY88" s="225">
        <f>SUM(BY52, -BY55)</f>
        <v>0.24120000000000003</v>
      </c>
      <c r="BZ88" s="15">
        <f>SUM(BZ52, -BZ55)</f>
        <v>0.23139999999999999</v>
      </c>
      <c r="CA88" s="152">
        <f>SUM(CA52, -CA55)</f>
        <v>0.22600000000000001</v>
      </c>
      <c r="CB88" s="167">
        <f>SUM(CB56, -CB58)</f>
        <v>0.16919999999999999</v>
      </c>
      <c r="CC88" s="121">
        <f>SUM(CC52, -CC56)</f>
        <v>0.1736</v>
      </c>
      <c r="CD88" s="177">
        <f>SUM(CD51, -CD54)</f>
        <v>0.1651</v>
      </c>
      <c r="CE88" s="145">
        <f>SUM(CE53, -CE57)</f>
        <v>0.16350000000000001</v>
      </c>
      <c r="CF88" s="117">
        <f>SUM(CF51, -CF54)</f>
        <v>0.158</v>
      </c>
      <c r="CG88" s="177">
        <f>SUM(CG53, -CG57)</f>
        <v>0.15970000000000001</v>
      </c>
      <c r="CH88" s="167">
        <f>SUM(CH56, -CH58)</f>
        <v>0.14710000000000001</v>
      </c>
      <c r="CI88" s="121">
        <f>SUM(CI52, -CI55)</f>
        <v>0.16010000000000002</v>
      </c>
      <c r="CJ88" s="180">
        <f>SUM(CJ52, -CJ55)</f>
        <v>0.1593</v>
      </c>
      <c r="CK88" s="121">
        <f>SUM(CK52, -CK55)</f>
        <v>0.1467</v>
      </c>
      <c r="CL88" s="117">
        <f>SUM(CL53, -CL57)</f>
        <v>0.16259999999999999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65" t="s">
        <v>44</v>
      </c>
      <c r="BW89" s="189" t="s">
        <v>44</v>
      </c>
      <c r="BX89" s="183" t="s">
        <v>47</v>
      </c>
      <c r="BY89" s="238" t="s">
        <v>37</v>
      </c>
      <c r="BZ89" s="36" t="s">
        <v>41</v>
      </c>
      <c r="CA89" s="166" t="s">
        <v>48</v>
      </c>
      <c r="CB89" s="165" t="s">
        <v>44</v>
      </c>
      <c r="CC89" s="123" t="s">
        <v>45</v>
      </c>
      <c r="CD89" s="184" t="s">
        <v>45</v>
      </c>
      <c r="CE89" s="155" t="s">
        <v>45</v>
      </c>
      <c r="CF89" s="123" t="s">
        <v>45</v>
      </c>
      <c r="CG89" s="184" t="s">
        <v>45</v>
      </c>
      <c r="CH89" s="164" t="s">
        <v>63</v>
      </c>
      <c r="CI89" s="123" t="s">
        <v>45</v>
      </c>
      <c r="CJ89" s="183" t="s">
        <v>63</v>
      </c>
      <c r="CK89" s="118" t="s">
        <v>68</v>
      </c>
      <c r="CL89" s="123" t="s">
        <v>45</v>
      </c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47">
        <f>SUM(BV52, -BV55)</f>
        <v>0.2082</v>
      </c>
      <c r="BW90" s="121">
        <f>SUM(BW52, -BW55)</f>
        <v>0.19629999999999997</v>
      </c>
      <c r="BX90" s="180">
        <f>SUM(BX52, -BX55)</f>
        <v>0.19880000000000003</v>
      </c>
      <c r="BY90" s="225">
        <f>SUM(BY53, -BY56)</f>
        <v>0.2147</v>
      </c>
      <c r="BZ90" s="15">
        <f>SUM(BZ53, -BZ56)</f>
        <v>0.20079999999999998</v>
      </c>
      <c r="CA90" s="152">
        <f>SUM(CA53, -CA56)</f>
        <v>0.19869999999999999</v>
      </c>
      <c r="CB90" s="147">
        <f>SUM(CB52, -CB56)</f>
        <v>0.16520000000000001</v>
      </c>
      <c r="CC90" s="209">
        <f>SUM(CC56, -CC58)</f>
        <v>0.16749999999999998</v>
      </c>
      <c r="CD90" s="188">
        <f>SUM(CD56, -CD58)</f>
        <v>0.16399999999999998</v>
      </c>
      <c r="CE90" s="167">
        <f>SUM(CE56, -CE58)</f>
        <v>0.16289999999999999</v>
      </c>
      <c r="CF90" s="209">
        <f>SUM(CF56, -CF58)</f>
        <v>0.14400000000000002</v>
      </c>
      <c r="CG90" s="188">
        <f>SUM(CG56, -CG58)</f>
        <v>0.14949999999999999</v>
      </c>
      <c r="CH90" s="145">
        <f>SUM(CH53, -CH57)</f>
        <v>0.13730000000000001</v>
      </c>
      <c r="CI90" s="209">
        <f>SUM(CI56, -CI58)</f>
        <v>0.1517</v>
      </c>
      <c r="CJ90" s="177">
        <f>SUM(CJ53, -CJ57)</f>
        <v>0.14149999999999999</v>
      </c>
      <c r="CK90" s="117">
        <f>SUM(CK51, -CK54)</f>
        <v>0.13869999999999999</v>
      </c>
      <c r="CL90" s="209">
        <f>SUM(CL56, -CL58)</f>
        <v>0.14609999999999998</v>
      </c>
      <c r="CM90" s="6">
        <f t="shared" ref="CM90:CP90" si="224">SUM(CM79, -CM86)</f>
        <v>0</v>
      </c>
      <c r="CN90" s="6">
        <f t="shared" si="224"/>
        <v>0</v>
      </c>
      <c r="CO90" s="6">
        <f t="shared" si="224"/>
        <v>0</v>
      </c>
      <c r="CP90" s="6">
        <f t="shared" si="224"/>
        <v>0</v>
      </c>
      <c r="CQ90" s="6">
        <f>SUM(CQ79, -CQ86,)</f>
        <v>0</v>
      </c>
      <c r="CR90" s="6">
        <f>SUM(CR79, -CR86,)</f>
        <v>0</v>
      </c>
      <c r="CS90" s="6">
        <f t="shared" ref="CS90:CV90" si="225">SUM(CS79, -CS86)</f>
        <v>0</v>
      </c>
      <c r="CT90" s="6">
        <f t="shared" si="225"/>
        <v>0</v>
      </c>
      <c r="CU90" s="6">
        <f t="shared" si="225"/>
        <v>0</v>
      </c>
      <c r="CV90" s="6">
        <f t="shared" si="225"/>
        <v>0</v>
      </c>
      <c r="CW90" s="6">
        <f>SUM(CW79, -CW86,)</f>
        <v>0</v>
      </c>
      <c r="CX90" s="6">
        <f>SUM(CX79, -CX86,)</f>
        <v>0</v>
      </c>
      <c r="CY90" s="6">
        <f t="shared" ref="CY90:DB90" si="226">SUM(CY79, -CY86)</f>
        <v>0</v>
      </c>
      <c r="CZ90" s="6">
        <f t="shared" si="226"/>
        <v>0</v>
      </c>
      <c r="DA90" s="6">
        <f t="shared" si="226"/>
        <v>0</v>
      </c>
      <c r="DB90" s="6">
        <f t="shared" si="226"/>
        <v>0</v>
      </c>
      <c r="DC90" s="6">
        <f>SUM(DC79, -DC86,)</f>
        <v>0</v>
      </c>
      <c r="DD90" s="6">
        <f>SUM(DD79, -DD86,)</f>
        <v>0</v>
      </c>
      <c r="DE90" s="6">
        <f t="shared" ref="DE90:DH90" si="227">SUM(DE79, -DE86)</f>
        <v>0</v>
      </c>
      <c r="DF90" s="6">
        <f t="shared" si="227"/>
        <v>0</v>
      </c>
      <c r="DG90" s="6">
        <f t="shared" si="227"/>
        <v>0</v>
      </c>
      <c r="DH90" s="6">
        <f t="shared" si="227"/>
        <v>0</v>
      </c>
      <c r="DI90" s="6">
        <f>SUM(DI79, -DI86,)</f>
        <v>0</v>
      </c>
      <c r="DJ90" s="6">
        <f>SUM(DJ79, -DJ86,)</f>
        <v>0</v>
      </c>
      <c r="DK90" s="6">
        <f t="shared" ref="DK90:DN90" si="228">SUM(DK79, -DK86)</f>
        <v>0</v>
      </c>
      <c r="DL90" s="6">
        <f t="shared" si="228"/>
        <v>0</v>
      </c>
      <c r="DM90" s="6">
        <f t="shared" si="228"/>
        <v>0</v>
      </c>
      <c r="DN90" s="6">
        <f t="shared" si="228"/>
        <v>0</v>
      </c>
      <c r="DO90" s="6">
        <f>SUM(DO79, -DO86,)</f>
        <v>0</v>
      </c>
      <c r="DP90" s="6">
        <f>SUM(DP79, -DP86,)</f>
        <v>0</v>
      </c>
      <c r="DQ90" s="6">
        <f t="shared" ref="DQ90:DT90" si="229">SUM(DQ79, -DQ86)</f>
        <v>0</v>
      </c>
      <c r="DR90" s="6">
        <f t="shared" si="229"/>
        <v>0</v>
      </c>
      <c r="DS90" s="6">
        <f t="shared" si="229"/>
        <v>0</v>
      </c>
      <c r="DT90" s="6">
        <f t="shared" si="229"/>
        <v>0</v>
      </c>
      <c r="DU90" s="6">
        <f>SUM(DU79, -DU86,)</f>
        <v>0</v>
      </c>
      <c r="DV90" s="6">
        <f>SUM(DV79, -DV86,)</f>
        <v>0</v>
      </c>
      <c r="DW90" s="6">
        <f t="shared" ref="DW90:DZ90" si="230">SUM(DW79, -DW86)</f>
        <v>0</v>
      </c>
      <c r="DX90" s="6">
        <f t="shared" si="230"/>
        <v>0</v>
      </c>
      <c r="DY90" s="6">
        <f t="shared" si="230"/>
        <v>0</v>
      </c>
      <c r="DZ90" s="6">
        <f t="shared" si="230"/>
        <v>0</v>
      </c>
      <c r="EA90" s="6">
        <f>SUM(EA79, -EA86,)</f>
        <v>0</v>
      </c>
      <c r="EB90" s="6">
        <f>SUM(EB79, -EB86,)</f>
        <v>0</v>
      </c>
      <c r="EC90" s="6">
        <f t="shared" ref="EC90:EI90" si="231">SUM(EC79, -EC86)</f>
        <v>0</v>
      </c>
      <c r="ED90" s="6">
        <f t="shared" si="231"/>
        <v>0</v>
      </c>
      <c r="EE90" s="6">
        <f t="shared" si="231"/>
        <v>0</v>
      </c>
      <c r="EF90" s="6">
        <f t="shared" si="231"/>
        <v>0</v>
      </c>
      <c r="EG90" s="6">
        <f t="shared" si="231"/>
        <v>0</v>
      </c>
      <c r="EH90" s="6">
        <f t="shared" si="231"/>
        <v>0</v>
      </c>
      <c r="EI90" s="6">
        <f t="shared" si="231"/>
        <v>0</v>
      </c>
      <c r="EK90" s="6">
        <f>SUM(EK79, -EK86,)</f>
        <v>0</v>
      </c>
      <c r="EL90" s="6">
        <f>SUM(EL79, -EL86,)</f>
        <v>0</v>
      </c>
      <c r="EM90" s="6">
        <f t="shared" ref="EM90:EP90" si="232">SUM(EM79, -EM86)</f>
        <v>0</v>
      </c>
      <c r="EN90" s="6">
        <f t="shared" si="232"/>
        <v>0</v>
      </c>
      <c r="EO90" s="6">
        <f t="shared" si="232"/>
        <v>0</v>
      </c>
      <c r="EP90" s="6">
        <f t="shared" si="232"/>
        <v>0</v>
      </c>
      <c r="EQ90" s="6">
        <f>SUM(EQ79, -EQ86,)</f>
        <v>0</v>
      </c>
      <c r="ER90" s="6">
        <f>SUM(ER79, -ER86,)</f>
        <v>0</v>
      </c>
      <c r="ES90" s="6">
        <f t="shared" ref="ES90:EV90" si="233">SUM(ES79, -ES86)</f>
        <v>0</v>
      </c>
      <c r="ET90" s="6">
        <f t="shared" si="233"/>
        <v>0</v>
      </c>
      <c r="EU90" s="6">
        <f t="shared" si="233"/>
        <v>0</v>
      </c>
      <c r="EV90" s="6">
        <f t="shared" si="233"/>
        <v>0</v>
      </c>
      <c r="EW90" s="6">
        <f>SUM(EW79, -EW86,)</f>
        <v>0</v>
      </c>
      <c r="EX90" s="6">
        <f>SUM(EX79, -EX86,)</f>
        <v>0</v>
      </c>
      <c r="EY90" s="6">
        <f t="shared" ref="EY90:FB90" si="234">SUM(EY79, -EY86)</f>
        <v>0</v>
      </c>
      <c r="EZ90" s="6">
        <f t="shared" si="234"/>
        <v>0</v>
      </c>
      <c r="FA90" s="6">
        <f t="shared" si="234"/>
        <v>0</v>
      </c>
      <c r="FB90" s="6">
        <f t="shared" si="234"/>
        <v>0</v>
      </c>
      <c r="FC90" s="6">
        <f>SUM(FC79, -FC86,)</f>
        <v>0</v>
      </c>
      <c r="FD90" s="6">
        <f>SUM(FD79, -FD86,)</f>
        <v>0</v>
      </c>
      <c r="FE90" s="6">
        <f t="shared" ref="FE90:FH90" si="235">SUM(FE79, -FE86)</f>
        <v>0</v>
      </c>
      <c r="FF90" s="6">
        <f t="shared" si="235"/>
        <v>0</v>
      </c>
      <c r="FG90" s="6">
        <f t="shared" si="235"/>
        <v>0</v>
      </c>
      <c r="FH90" s="6">
        <f t="shared" si="235"/>
        <v>0</v>
      </c>
      <c r="FI90" s="6">
        <f>SUM(FI79, -FI86,)</f>
        <v>0</v>
      </c>
      <c r="FJ90" s="6">
        <f>SUM(FJ79, -FJ86,)</f>
        <v>0</v>
      </c>
      <c r="FK90" s="6">
        <f t="shared" ref="FK90:FN90" si="236">SUM(FK79, -FK86)</f>
        <v>0</v>
      </c>
      <c r="FL90" s="6">
        <f t="shared" si="236"/>
        <v>0</v>
      </c>
      <c r="FM90" s="6">
        <f t="shared" si="236"/>
        <v>0</v>
      </c>
      <c r="FN90" s="6">
        <f t="shared" si="236"/>
        <v>0</v>
      </c>
      <c r="FO90" s="6">
        <f>SUM(FO79, -FO86,)</f>
        <v>0</v>
      </c>
      <c r="FP90" s="6">
        <f>SUM(FP79, -FP86,)</f>
        <v>0</v>
      </c>
      <c r="FQ90" s="6">
        <f t="shared" ref="FQ90:FT90" si="237">SUM(FQ79, -FQ86)</f>
        <v>0</v>
      </c>
      <c r="FR90" s="6">
        <f t="shared" si="237"/>
        <v>0</v>
      </c>
      <c r="FS90" s="6">
        <f t="shared" si="237"/>
        <v>0</v>
      </c>
      <c r="FT90" s="6">
        <f t="shared" si="237"/>
        <v>0</v>
      </c>
      <c r="FU90" s="6">
        <f>SUM(FU79, -FU86,)</f>
        <v>0</v>
      </c>
      <c r="FV90" s="6">
        <f>SUM(FV79, -FV86,)</f>
        <v>0</v>
      </c>
      <c r="FW90" s="6">
        <f t="shared" ref="FW90:FZ90" si="238">SUM(FW79, -FW86)</f>
        <v>0</v>
      </c>
      <c r="FX90" s="6">
        <f t="shared" si="238"/>
        <v>0</v>
      </c>
      <c r="FY90" s="6">
        <f t="shared" si="238"/>
        <v>0</v>
      </c>
      <c r="FZ90" s="6">
        <f t="shared" si="238"/>
        <v>0</v>
      </c>
      <c r="GA90" s="6">
        <f>SUM(GA79, -GA86,)</f>
        <v>0</v>
      </c>
      <c r="GB90" s="6">
        <f>SUM(GB79, -GB86,)</f>
        <v>0</v>
      </c>
      <c r="GC90" s="6">
        <f t="shared" ref="GC90:GF90" si="239">SUM(GC79, -GC86)</f>
        <v>0</v>
      </c>
      <c r="GD90" s="6">
        <f t="shared" si="239"/>
        <v>0</v>
      </c>
      <c r="GE90" s="6">
        <f t="shared" si="239"/>
        <v>0</v>
      </c>
      <c r="GF90" s="6">
        <f t="shared" si="239"/>
        <v>0</v>
      </c>
      <c r="GG90" s="6">
        <f>SUM(GG79, -GG86,)</f>
        <v>0</v>
      </c>
      <c r="GH90" s="6">
        <f>SUM(GH79, -GH86,)</f>
        <v>0</v>
      </c>
      <c r="GI90" s="6">
        <f t="shared" ref="GI90:GL90" si="240">SUM(GI79, -GI86)</f>
        <v>0</v>
      </c>
      <c r="GJ90" s="6">
        <f t="shared" si="240"/>
        <v>0</v>
      </c>
      <c r="GK90" s="6">
        <f t="shared" si="240"/>
        <v>0</v>
      </c>
      <c r="GL90" s="6">
        <f t="shared" si="240"/>
        <v>0</v>
      </c>
      <c r="GM90" s="6">
        <f>SUM(GM79, -GM86,)</f>
        <v>0</v>
      </c>
      <c r="GN90" s="6">
        <f>SUM(GN79, -GN86,)</f>
        <v>0</v>
      </c>
      <c r="GO90" s="6">
        <f t="shared" ref="GO90:GR90" si="241">SUM(GO79, -GO86)</f>
        <v>0</v>
      </c>
      <c r="GP90" s="6">
        <f t="shared" si="241"/>
        <v>0</v>
      </c>
      <c r="GQ90" s="6">
        <f t="shared" si="241"/>
        <v>0</v>
      </c>
      <c r="GR90" s="6">
        <f t="shared" si="241"/>
        <v>0</v>
      </c>
      <c r="GS90" s="6">
        <f>SUM(GS79, -GS86,)</f>
        <v>0</v>
      </c>
      <c r="GT90" s="6">
        <f>SUM(GT79, -GT86,)</f>
        <v>0</v>
      </c>
      <c r="GU90" s="6">
        <f t="shared" ref="GU90:HA90" si="242">SUM(GU79, -GU86)</f>
        <v>0</v>
      </c>
      <c r="GV90" s="6">
        <f t="shared" si="242"/>
        <v>0</v>
      </c>
      <c r="GW90" s="6">
        <f t="shared" si="242"/>
        <v>0</v>
      </c>
      <c r="GX90" s="6">
        <f t="shared" si="242"/>
        <v>0</v>
      </c>
      <c r="GY90" s="6">
        <f t="shared" si="242"/>
        <v>0</v>
      </c>
      <c r="GZ90" s="6">
        <f t="shared" si="242"/>
        <v>0</v>
      </c>
      <c r="HA90" s="6">
        <f t="shared" si="242"/>
        <v>0</v>
      </c>
      <c r="HC90" s="6">
        <f>SUM(HC79, -HC86,)</f>
        <v>0</v>
      </c>
      <c r="HD90" s="6">
        <f>SUM(HD79, -HD86,)</f>
        <v>0</v>
      </c>
      <c r="HE90" s="6">
        <f t="shared" ref="HE90:HH90" si="243">SUM(HE79, -HE86)</f>
        <v>0</v>
      </c>
      <c r="HF90" s="6">
        <f t="shared" si="243"/>
        <v>0</v>
      </c>
      <c r="HG90" s="6">
        <f t="shared" si="243"/>
        <v>0</v>
      </c>
      <c r="HH90" s="6">
        <f t="shared" si="243"/>
        <v>0</v>
      </c>
      <c r="HI90" s="6">
        <f>SUM(HI79, -HI86,)</f>
        <v>0</v>
      </c>
      <c r="HJ90" s="6">
        <f>SUM(HJ79, -HJ86,)</f>
        <v>0</v>
      </c>
      <c r="HK90" s="6">
        <f t="shared" ref="HK90:HN90" si="244">SUM(HK79, -HK86)</f>
        <v>0</v>
      </c>
      <c r="HL90" s="6">
        <f t="shared" si="244"/>
        <v>0</v>
      </c>
      <c r="HM90" s="6">
        <f t="shared" si="244"/>
        <v>0</v>
      </c>
      <c r="HN90" s="6">
        <f t="shared" si="244"/>
        <v>0</v>
      </c>
      <c r="HO90" s="6">
        <f>SUM(HO79, -HO86,)</f>
        <v>0</v>
      </c>
      <c r="HP90" s="6">
        <f>SUM(HP79, -HP86,)</f>
        <v>0</v>
      </c>
      <c r="HQ90" s="6">
        <f t="shared" ref="HQ90:HT90" si="245">SUM(HQ79, -HQ86)</f>
        <v>0</v>
      </c>
      <c r="HR90" s="6">
        <f t="shared" si="245"/>
        <v>0</v>
      </c>
      <c r="HS90" s="6">
        <f t="shared" si="245"/>
        <v>0</v>
      </c>
      <c r="HT90" s="6">
        <f t="shared" si="245"/>
        <v>0</v>
      </c>
      <c r="HU90" s="6">
        <f>SUM(HU79, -HU86,)</f>
        <v>0</v>
      </c>
      <c r="HV90" s="6">
        <f>SUM(HV79, -HV86,)</f>
        <v>0</v>
      </c>
      <c r="HW90" s="6">
        <f t="shared" ref="HW90:HZ90" si="246">SUM(HW79, -HW86)</f>
        <v>0</v>
      </c>
      <c r="HX90" s="6">
        <f t="shared" si="246"/>
        <v>0</v>
      </c>
      <c r="HY90" s="6">
        <f t="shared" si="246"/>
        <v>0</v>
      </c>
      <c r="HZ90" s="6">
        <f t="shared" si="246"/>
        <v>0</v>
      </c>
      <c r="IA90" s="6">
        <f>SUM(IA79, -IA86,)</f>
        <v>0</v>
      </c>
      <c r="IB90" s="6">
        <f>SUM(IB79, -IB86,)</f>
        <v>0</v>
      </c>
      <c r="IC90" s="6">
        <f t="shared" ref="IC90:IF90" si="247">SUM(IC79, -IC86)</f>
        <v>0</v>
      </c>
      <c r="ID90" s="6">
        <f t="shared" si="247"/>
        <v>0</v>
      </c>
      <c r="IE90" s="6">
        <f t="shared" si="247"/>
        <v>0</v>
      </c>
      <c r="IF90" s="6">
        <f t="shared" si="247"/>
        <v>0</v>
      </c>
      <c r="IG90" s="6">
        <f>SUM(IG79, -IG86,)</f>
        <v>0</v>
      </c>
      <c r="IH90" s="6">
        <f>SUM(IH79, -IH86,)</f>
        <v>0</v>
      </c>
      <c r="II90" s="6">
        <f t="shared" ref="II90:IL90" si="248">SUM(II79, -II86)</f>
        <v>0</v>
      </c>
      <c r="IJ90" s="6">
        <f t="shared" si="248"/>
        <v>0</v>
      </c>
      <c r="IK90" s="6">
        <f t="shared" si="248"/>
        <v>0</v>
      </c>
      <c r="IL90" s="6">
        <f t="shared" si="248"/>
        <v>0</v>
      </c>
      <c r="IM90" s="6">
        <f>SUM(IM79, -IM86,)</f>
        <v>0</v>
      </c>
      <c r="IN90" s="6">
        <f>SUM(IN79, -IN86,)</f>
        <v>0</v>
      </c>
      <c r="IO90" s="6">
        <f t="shared" ref="IO90:IR90" si="249">SUM(IO79, -IO86)</f>
        <v>0</v>
      </c>
      <c r="IP90" s="6">
        <f t="shared" si="249"/>
        <v>0</v>
      </c>
      <c r="IQ90" s="6">
        <f t="shared" si="249"/>
        <v>0</v>
      </c>
      <c r="IR90" s="6">
        <f t="shared" si="249"/>
        <v>0</v>
      </c>
      <c r="IS90" s="6">
        <f>SUM(IS79, -IS86,)</f>
        <v>0</v>
      </c>
      <c r="IT90" s="6">
        <f>SUM(IT79, -IT86,)</f>
        <v>0</v>
      </c>
      <c r="IU90" s="6">
        <f t="shared" ref="IU90:IX90" si="250">SUM(IU79, -IU86)</f>
        <v>0</v>
      </c>
      <c r="IV90" s="6">
        <f t="shared" si="250"/>
        <v>0</v>
      </c>
      <c r="IW90" s="6">
        <f t="shared" si="250"/>
        <v>0</v>
      </c>
      <c r="IX90" s="6">
        <f t="shared" si="250"/>
        <v>0</v>
      </c>
      <c r="IY90" s="6">
        <f>SUM(IY79, -IY86,)</f>
        <v>0</v>
      </c>
      <c r="IZ90" s="6">
        <f>SUM(IZ79, -IZ86,)</f>
        <v>0</v>
      </c>
      <c r="JA90" s="6">
        <f t="shared" ref="JA90:JD90" si="251">SUM(JA79, -JA86)</f>
        <v>0</v>
      </c>
      <c r="JB90" s="6">
        <f t="shared" si="251"/>
        <v>0</v>
      </c>
      <c r="JC90" s="6">
        <f t="shared" si="251"/>
        <v>0</v>
      </c>
      <c r="JD90" s="6">
        <f t="shared" si="251"/>
        <v>0</v>
      </c>
      <c r="JE90" s="6">
        <f>SUM(JE79, -JE86,)</f>
        <v>0</v>
      </c>
      <c r="JF90" s="6">
        <f>SUM(JF79, -JF86,)</f>
        <v>0</v>
      </c>
      <c r="JG90" s="6">
        <f t="shared" ref="JG90:JJ90" si="252">SUM(JG79, -JG86)</f>
        <v>0</v>
      </c>
      <c r="JH90" s="6">
        <f t="shared" si="252"/>
        <v>0</v>
      </c>
      <c r="JI90" s="6">
        <f t="shared" si="252"/>
        <v>0</v>
      </c>
      <c r="JJ90" s="6">
        <f t="shared" si="252"/>
        <v>0</v>
      </c>
      <c r="JK90" s="6">
        <f>SUM(JK79, -JK86,)</f>
        <v>0</v>
      </c>
      <c r="JL90" s="6">
        <f>SUM(JL79, -JL86,)</f>
        <v>0</v>
      </c>
      <c r="JM90" s="6">
        <f t="shared" ref="JM90:JS90" si="253">SUM(JM79, -JM86)</f>
        <v>0</v>
      </c>
      <c r="JN90" s="6">
        <f t="shared" si="253"/>
        <v>0</v>
      </c>
      <c r="JO90" s="6">
        <f t="shared" si="253"/>
        <v>0</v>
      </c>
      <c r="JP90" s="6">
        <f t="shared" si="253"/>
        <v>0</v>
      </c>
      <c r="JQ90" s="6">
        <f t="shared" si="253"/>
        <v>0</v>
      </c>
      <c r="JR90" s="6">
        <f t="shared" si="253"/>
        <v>0</v>
      </c>
      <c r="JS90" s="6">
        <f t="shared" si="253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64" t="s">
        <v>47</v>
      </c>
      <c r="BW91" s="124" t="s">
        <v>47</v>
      </c>
      <c r="BX91" s="200" t="s">
        <v>44</v>
      </c>
      <c r="BY91" s="238" t="s">
        <v>44</v>
      </c>
      <c r="BZ91" s="18" t="s">
        <v>45</v>
      </c>
      <c r="CA91" s="166" t="s">
        <v>41</v>
      </c>
      <c r="CB91" s="201" t="s">
        <v>48</v>
      </c>
      <c r="CC91" s="189" t="s">
        <v>37</v>
      </c>
      <c r="CD91" s="200" t="s">
        <v>37</v>
      </c>
      <c r="CE91" s="165" t="s">
        <v>37</v>
      </c>
      <c r="CF91" s="124" t="s">
        <v>47</v>
      </c>
      <c r="CG91" s="264" t="s">
        <v>54</v>
      </c>
      <c r="CH91" s="162" t="s">
        <v>54</v>
      </c>
      <c r="CI91" s="118" t="s">
        <v>68</v>
      </c>
      <c r="CJ91" s="264" t="s">
        <v>54</v>
      </c>
      <c r="CK91" s="124" t="s">
        <v>47</v>
      </c>
      <c r="CL91" s="189" t="s">
        <v>37</v>
      </c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47">
        <f>SUM(BV53, -BV55)</f>
        <v>0.20419999999999999</v>
      </c>
      <c r="BW92" s="121">
        <f>SUM(BW53, -BW55)</f>
        <v>0.18729999999999999</v>
      </c>
      <c r="BX92" s="180">
        <f>SUM(BX53, -BX55)</f>
        <v>0.18959999999999999</v>
      </c>
      <c r="BY92" s="225">
        <f>SUM(BY53, -BY55)</f>
        <v>0.20250000000000001</v>
      </c>
      <c r="BZ92" s="220">
        <f>SUM(BZ55, -BZ58)</f>
        <v>0.19589999999999996</v>
      </c>
      <c r="CA92" s="152">
        <f>SUM(CA53, -CA55)</f>
        <v>0.1958</v>
      </c>
      <c r="CB92" s="147">
        <f>SUM(CB53, -CB56)</f>
        <v>0.16400000000000001</v>
      </c>
      <c r="CC92" s="121">
        <f>SUM(CC52, -CC55)</f>
        <v>0.16320000000000001</v>
      </c>
      <c r="CD92" s="180">
        <f>SUM(CD52, -CD55)</f>
        <v>0.15360000000000001</v>
      </c>
      <c r="CE92" s="147">
        <f>SUM(CE52, -CE55)</f>
        <v>0.15240000000000001</v>
      </c>
      <c r="CF92" s="121">
        <f>SUM(CF53, -CF56)</f>
        <v>0.1361</v>
      </c>
      <c r="CG92" s="180">
        <f>SUM(CG51, -CG54)</f>
        <v>0.1439</v>
      </c>
      <c r="CH92" s="147">
        <f>SUM(CH51, -CH54)</f>
        <v>0.1275</v>
      </c>
      <c r="CI92" s="117">
        <f>SUM(CI52, -CI54)</f>
        <v>0.14460000000000001</v>
      </c>
      <c r="CJ92" s="180">
        <f>SUM(CJ52, -CJ54)</f>
        <v>0.1381</v>
      </c>
      <c r="CK92" s="121">
        <f>SUM(CK53, -CK56)</f>
        <v>0.13289999999999999</v>
      </c>
      <c r="CL92" s="121">
        <f>SUM(CL52, -CL55)</f>
        <v>0.13450000000000001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201" t="s">
        <v>41</v>
      </c>
      <c r="BW93" s="169" t="s">
        <v>41</v>
      </c>
      <c r="BX93" s="187" t="s">
        <v>41</v>
      </c>
      <c r="BY93" s="229" t="s">
        <v>41</v>
      </c>
      <c r="BZ93" s="23" t="s">
        <v>37</v>
      </c>
      <c r="CA93" s="156" t="s">
        <v>38</v>
      </c>
      <c r="CB93" s="165" t="s">
        <v>37</v>
      </c>
      <c r="CC93" s="169" t="s">
        <v>48</v>
      </c>
      <c r="CD93" s="187" t="s">
        <v>67</v>
      </c>
      <c r="CE93" s="162" t="s">
        <v>54</v>
      </c>
      <c r="CF93" s="189" t="s">
        <v>37</v>
      </c>
      <c r="CG93" s="178" t="s">
        <v>68</v>
      </c>
      <c r="CH93" s="153" t="s">
        <v>57</v>
      </c>
      <c r="CI93" s="124" t="s">
        <v>63</v>
      </c>
      <c r="CJ93" s="184" t="s">
        <v>45</v>
      </c>
      <c r="CK93" s="169" t="s">
        <v>67</v>
      </c>
      <c r="CL93" s="118" t="s">
        <v>65</v>
      </c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 t="shared" ref="BU94:BZ94" si="254">SUM(BU54, -BU56)</f>
        <v>0.1968</v>
      </c>
      <c r="BV94" s="147">
        <f t="shared" si="254"/>
        <v>0.19769999999999999</v>
      </c>
      <c r="BW94" s="121">
        <f t="shared" si="254"/>
        <v>0.17959999999999998</v>
      </c>
      <c r="BX94" s="180">
        <f t="shared" si="254"/>
        <v>0.1862</v>
      </c>
      <c r="BY94" s="225">
        <f t="shared" si="254"/>
        <v>0.19790000000000002</v>
      </c>
      <c r="BZ94" s="15">
        <f t="shared" si="254"/>
        <v>0.19309999999999999</v>
      </c>
      <c r="CA94" s="150">
        <f>SUM(CA55, -CA58)</f>
        <v>0.17269999999999999</v>
      </c>
      <c r="CB94" s="147">
        <f>SUM(CB52, -CB55)</f>
        <v>0.15310000000000001</v>
      </c>
      <c r="CC94" s="121">
        <f>SUM(CC53, -CC56)</f>
        <v>0.16170000000000001</v>
      </c>
      <c r="CD94" s="188">
        <f>SUM(CD54, -CD57)</f>
        <v>0.13880000000000001</v>
      </c>
      <c r="CE94" s="147">
        <f>SUM(CE52, -CE54)</f>
        <v>0.12920000000000001</v>
      </c>
      <c r="CF94" s="121">
        <f>SUM(CF52, -CF55)</f>
        <v>0.13420000000000001</v>
      </c>
      <c r="CG94" s="177">
        <f>SUM(CG52, -CG54)</f>
        <v>0.1391</v>
      </c>
      <c r="CH94" s="145">
        <f>SUM(CH57, -CH58)</f>
        <v>0.12350000000000001</v>
      </c>
      <c r="CI94" s="117">
        <f>SUM(CI53, -CI57)</f>
        <v>0.13539999999999999</v>
      </c>
      <c r="CJ94" s="188">
        <f>SUM(CJ56, -CJ58)</f>
        <v>0.12529999999999999</v>
      </c>
      <c r="CK94" s="209">
        <f>SUM(CK54, -CK57)</f>
        <v>0.13220000000000001</v>
      </c>
      <c r="CL94" s="121">
        <f>SUM(CL51, -CL53)</f>
        <v>0.12890000000000001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201" t="s">
        <v>48</v>
      </c>
      <c r="BW95" s="123" t="s">
        <v>45</v>
      </c>
      <c r="BX95" s="184" t="s">
        <v>45</v>
      </c>
      <c r="BY95" s="229" t="s">
        <v>48</v>
      </c>
      <c r="BZ95" s="36" t="s">
        <v>48</v>
      </c>
      <c r="CA95" s="163" t="s">
        <v>45</v>
      </c>
      <c r="CB95" s="201" t="s">
        <v>41</v>
      </c>
      <c r="CC95" s="169" t="s">
        <v>41</v>
      </c>
      <c r="CD95" s="178" t="s">
        <v>65</v>
      </c>
      <c r="CE95" s="143" t="s">
        <v>65</v>
      </c>
      <c r="CF95" s="115" t="s">
        <v>57</v>
      </c>
      <c r="CG95" s="183" t="s">
        <v>47</v>
      </c>
      <c r="CH95" s="143" t="s">
        <v>68</v>
      </c>
      <c r="CI95" s="115" t="s">
        <v>57</v>
      </c>
      <c r="CJ95" s="183" t="s">
        <v>47</v>
      </c>
      <c r="CK95" s="123" t="s">
        <v>45</v>
      </c>
      <c r="CL95" s="169" t="s">
        <v>67</v>
      </c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47">
        <f>SUM(BV54, -BV55)</f>
        <v>0.17299999999999999</v>
      </c>
      <c r="BW96" s="209">
        <f>SUM(BW55, -BW58)</f>
        <v>0.1774</v>
      </c>
      <c r="BX96" s="188">
        <f>SUM(BX55, -BX58)</f>
        <v>0.17320000000000002</v>
      </c>
      <c r="BY96" s="225">
        <f>SUM(BY54, -BY55)</f>
        <v>0.1857</v>
      </c>
      <c r="BZ96" s="15">
        <f>SUM(BZ53, -BZ55)</f>
        <v>0.18909999999999999</v>
      </c>
      <c r="CA96" s="237">
        <f>SUM(CA56, -CA58)</f>
        <v>0.16980000000000001</v>
      </c>
      <c r="CB96" s="147">
        <f>SUM(CB53, -CB55)</f>
        <v>0.15190000000000001</v>
      </c>
      <c r="CC96" s="121">
        <f>SUM(CC53, -CC55)</f>
        <v>0.15129999999999999</v>
      </c>
      <c r="CD96" s="180">
        <f>SUM(CD51, -CD53)</f>
        <v>0.13059999999999999</v>
      </c>
      <c r="CE96" s="147">
        <f>SUM(CE51, -CE53)</f>
        <v>0.1192</v>
      </c>
      <c r="CF96" s="117">
        <f>SUM(CF57, -CF58)</f>
        <v>0.1183</v>
      </c>
      <c r="CG96" s="180">
        <f>SUM(CG53, -CG56)</f>
        <v>0.13140000000000002</v>
      </c>
      <c r="CH96" s="145">
        <f>SUM(CH52, -CH54)</f>
        <v>0.12239999999999999</v>
      </c>
      <c r="CI96" s="117">
        <f>SUM(CI57, -CI58)</f>
        <v>0.12110000000000001</v>
      </c>
      <c r="CJ96" s="180">
        <f>SUM(CJ53, -CJ56)</f>
        <v>0.12429999999999999</v>
      </c>
      <c r="CK96" s="209">
        <f>SUM(CK56, -CK58)</f>
        <v>0.127</v>
      </c>
      <c r="CL96" s="209">
        <f>SUM(CL54, -CL57)</f>
        <v>0.1241</v>
      </c>
      <c r="CM96" s="6">
        <f t="shared" ref="CM96:CP96" si="255">SUM(CM85, -CM92)</f>
        <v>0</v>
      </c>
      <c r="CN96" s="6">
        <f t="shared" si="255"/>
        <v>0</v>
      </c>
      <c r="CO96" s="6">
        <f t="shared" si="255"/>
        <v>0</v>
      </c>
      <c r="CP96" s="6">
        <f t="shared" si="255"/>
        <v>0</v>
      </c>
      <c r="CQ96" s="6">
        <f>SUM(CQ85, -CQ92,)</f>
        <v>0</v>
      </c>
      <c r="CR96" s="6">
        <f>SUM(CR85, -CR92,)</f>
        <v>0</v>
      </c>
      <c r="CS96" s="6">
        <f t="shared" ref="CS96:CV96" si="256">SUM(CS85, -CS92)</f>
        <v>0</v>
      </c>
      <c r="CT96" s="6">
        <f t="shared" si="256"/>
        <v>0</v>
      </c>
      <c r="CU96" s="6">
        <f t="shared" si="256"/>
        <v>0</v>
      </c>
      <c r="CV96" s="6">
        <f t="shared" si="256"/>
        <v>0</v>
      </c>
      <c r="CW96" s="6">
        <f>SUM(CW85, -CW92,)</f>
        <v>0</v>
      </c>
      <c r="CX96" s="6">
        <f>SUM(CX85, -CX92,)</f>
        <v>0</v>
      </c>
      <c r="CY96" s="6">
        <f t="shared" ref="CY96:DB96" si="257">SUM(CY85, -CY92)</f>
        <v>0</v>
      </c>
      <c r="CZ96" s="6">
        <f t="shared" si="257"/>
        <v>0</v>
      </c>
      <c r="DA96" s="6">
        <f t="shared" si="257"/>
        <v>0</v>
      </c>
      <c r="DB96" s="6">
        <f t="shared" si="257"/>
        <v>0</v>
      </c>
      <c r="DC96" s="6">
        <f>SUM(DC85, -DC92,)</f>
        <v>0</v>
      </c>
      <c r="DD96" s="6">
        <f>SUM(DD85, -DD92,)</f>
        <v>0</v>
      </c>
      <c r="DE96" s="6">
        <f t="shared" ref="DE96:DH96" si="258">SUM(DE85, -DE92)</f>
        <v>0</v>
      </c>
      <c r="DF96" s="6">
        <f t="shared" si="258"/>
        <v>0</v>
      </c>
      <c r="DG96" s="6">
        <f t="shared" si="258"/>
        <v>0</v>
      </c>
      <c r="DH96" s="6">
        <f t="shared" si="258"/>
        <v>0</v>
      </c>
      <c r="DI96" s="6">
        <f>SUM(DI85, -DI92,)</f>
        <v>0</v>
      </c>
      <c r="DJ96" s="6">
        <f>SUM(DJ85, -DJ92,)</f>
        <v>0</v>
      </c>
      <c r="DK96" s="6">
        <f t="shared" ref="DK96:DN96" si="259">SUM(DK85, -DK92)</f>
        <v>0</v>
      </c>
      <c r="DL96" s="6">
        <f t="shared" si="259"/>
        <v>0</v>
      </c>
      <c r="DM96" s="6">
        <f t="shared" si="259"/>
        <v>0</v>
      </c>
      <c r="DN96" s="6">
        <f t="shared" si="259"/>
        <v>0</v>
      </c>
      <c r="DO96" s="6">
        <f>SUM(DO85, -DO92,)</f>
        <v>0</v>
      </c>
      <c r="DP96" s="6">
        <f>SUM(DP85, -DP92,)</f>
        <v>0</v>
      </c>
      <c r="DQ96" s="6">
        <f t="shared" ref="DQ96:DT96" si="260">SUM(DQ85, -DQ92)</f>
        <v>0</v>
      </c>
      <c r="DR96" s="6">
        <f t="shared" si="260"/>
        <v>0</v>
      </c>
      <c r="DS96" s="6">
        <f t="shared" si="260"/>
        <v>0</v>
      </c>
      <c r="DT96" s="6">
        <f t="shared" si="260"/>
        <v>0</v>
      </c>
      <c r="DU96" s="6">
        <f>SUM(DU85, -DU92,)</f>
        <v>0</v>
      </c>
      <c r="DV96" s="6">
        <f>SUM(DV85, -DV92,)</f>
        <v>0</v>
      </c>
      <c r="DW96" s="6">
        <f t="shared" ref="DW96:DZ96" si="261">SUM(DW85, -DW92)</f>
        <v>0</v>
      </c>
      <c r="DX96" s="6">
        <f t="shared" si="261"/>
        <v>0</v>
      </c>
      <c r="DY96" s="6">
        <f t="shared" si="261"/>
        <v>0</v>
      </c>
      <c r="DZ96" s="6">
        <f t="shared" si="261"/>
        <v>0</v>
      </c>
      <c r="EA96" s="6">
        <f>SUM(EA85, -EA92,)</f>
        <v>0</v>
      </c>
      <c r="EB96" s="6">
        <f>SUM(EB85, -EB92,)</f>
        <v>0</v>
      </c>
      <c r="EC96" s="6">
        <f t="shared" ref="EC96:EI96" si="262">SUM(EC85, -EC92)</f>
        <v>0</v>
      </c>
      <c r="ED96" s="6">
        <f t="shared" si="262"/>
        <v>0</v>
      </c>
      <c r="EE96" s="6">
        <f t="shared" si="262"/>
        <v>0</v>
      </c>
      <c r="EF96" s="6">
        <f t="shared" si="262"/>
        <v>0</v>
      </c>
      <c r="EG96" s="6">
        <f t="shared" si="262"/>
        <v>0</v>
      </c>
      <c r="EH96" s="6">
        <f t="shared" si="262"/>
        <v>0</v>
      </c>
      <c r="EI96" s="6">
        <f t="shared" si="262"/>
        <v>0</v>
      </c>
      <c r="EK96" s="6">
        <f>SUM(EK85, -EK92,)</f>
        <v>0</v>
      </c>
      <c r="EL96" s="6">
        <f>SUM(EL85, -EL92,)</f>
        <v>0</v>
      </c>
      <c r="EM96" s="6">
        <f t="shared" ref="EM96:EP96" si="263">SUM(EM85, -EM92)</f>
        <v>0</v>
      </c>
      <c r="EN96" s="6">
        <f t="shared" si="263"/>
        <v>0</v>
      </c>
      <c r="EO96" s="6">
        <f t="shared" si="263"/>
        <v>0</v>
      </c>
      <c r="EP96" s="6">
        <f t="shared" si="263"/>
        <v>0</v>
      </c>
      <c r="EQ96" s="6">
        <f>SUM(EQ85, -EQ92,)</f>
        <v>0</v>
      </c>
      <c r="ER96" s="6">
        <f>SUM(ER85, -ER92,)</f>
        <v>0</v>
      </c>
      <c r="ES96" s="6">
        <f t="shared" ref="ES96:EV96" si="264">SUM(ES85, -ES92)</f>
        <v>0</v>
      </c>
      <c r="ET96" s="6">
        <f t="shared" si="264"/>
        <v>0</v>
      </c>
      <c r="EU96" s="6">
        <f t="shared" si="264"/>
        <v>0</v>
      </c>
      <c r="EV96" s="6">
        <f t="shared" si="264"/>
        <v>0</v>
      </c>
      <c r="EW96" s="6">
        <f>SUM(EW85, -EW92,)</f>
        <v>0</v>
      </c>
      <c r="EX96" s="6">
        <f>SUM(EX85, -EX92,)</f>
        <v>0</v>
      </c>
      <c r="EY96" s="6">
        <f t="shared" ref="EY96:FB96" si="265">SUM(EY85, -EY92)</f>
        <v>0</v>
      </c>
      <c r="EZ96" s="6">
        <f t="shared" si="265"/>
        <v>0</v>
      </c>
      <c r="FA96" s="6">
        <f t="shared" si="265"/>
        <v>0</v>
      </c>
      <c r="FB96" s="6">
        <f t="shared" si="265"/>
        <v>0</v>
      </c>
      <c r="FC96" s="6">
        <f>SUM(FC85, -FC92,)</f>
        <v>0</v>
      </c>
      <c r="FD96" s="6">
        <f>SUM(FD85, -FD92,)</f>
        <v>0</v>
      </c>
      <c r="FE96" s="6">
        <f t="shared" ref="FE96:FH96" si="266">SUM(FE85, -FE92)</f>
        <v>0</v>
      </c>
      <c r="FF96" s="6">
        <f t="shared" si="266"/>
        <v>0</v>
      </c>
      <c r="FG96" s="6">
        <f t="shared" si="266"/>
        <v>0</v>
      </c>
      <c r="FH96" s="6">
        <f t="shared" si="266"/>
        <v>0</v>
      </c>
      <c r="FI96" s="6">
        <f>SUM(FI85, -FI92,)</f>
        <v>0</v>
      </c>
      <c r="FJ96" s="6">
        <f>SUM(FJ85, -FJ92,)</f>
        <v>0</v>
      </c>
      <c r="FK96" s="6">
        <f t="shared" ref="FK96:FN96" si="267">SUM(FK85, -FK92)</f>
        <v>0</v>
      </c>
      <c r="FL96" s="6">
        <f t="shared" si="267"/>
        <v>0</v>
      </c>
      <c r="FM96" s="6">
        <f t="shared" si="267"/>
        <v>0</v>
      </c>
      <c r="FN96" s="6">
        <f t="shared" si="267"/>
        <v>0</v>
      </c>
      <c r="FO96" s="6">
        <f>SUM(FO85, -FO92,)</f>
        <v>0</v>
      </c>
      <c r="FP96" s="6">
        <f>SUM(FP85, -FP92,)</f>
        <v>0</v>
      </c>
      <c r="FQ96" s="6">
        <f t="shared" ref="FQ96:FT96" si="268">SUM(FQ85, -FQ92)</f>
        <v>0</v>
      </c>
      <c r="FR96" s="6">
        <f t="shared" si="268"/>
        <v>0</v>
      </c>
      <c r="FS96" s="6">
        <f t="shared" si="268"/>
        <v>0</v>
      </c>
      <c r="FT96" s="6">
        <f t="shared" si="268"/>
        <v>0</v>
      </c>
      <c r="FU96" s="6">
        <f>SUM(FU85, -FU92,)</f>
        <v>0</v>
      </c>
      <c r="FV96" s="6">
        <f>SUM(FV85, -FV92,)</f>
        <v>0</v>
      </c>
      <c r="FW96" s="6">
        <f t="shared" ref="FW96:FZ96" si="269">SUM(FW85, -FW92)</f>
        <v>0</v>
      </c>
      <c r="FX96" s="6">
        <f t="shared" si="269"/>
        <v>0</v>
      </c>
      <c r="FY96" s="6">
        <f t="shared" si="269"/>
        <v>0</v>
      </c>
      <c r="FZ96" s="6">
        <f t="shared" si="269"/>
        <v>0</v>
      </c>
      <c r="GA96" s="6">
        <f>SUM(GA85, -GA92,)</f>
        <v>0</v>
      </c>
      <c r="GB96" s="6">
        <f>SUM(GB85, -GB92,)</f>
        <v>0</v>
      </c>
      <c r="GC96" s="6">
        <f t="shared" ref="GC96:GF96" si="270">SUM(GC85, -GC92)</f>
        <v>0</v>
      </c>
      <c r="GD96" s="6">
        <f t="shared" si="270"/>
        <v>0</v>
      </c>
      <c r="GE96" s="6">
        <f t="shared" si="270"/>
        <v>0</v>
      </c>
      <c r="GF96" s="6">
        <f t="shared" si="270"/>
        <v>0</v>
      </c>
      <c r="GG96" s="6">
        <f>SUM(GG85, -GG92,)</f>
        <v>0</v>
      </c>
      <c r="GH96" s="6">
        <f>SUM(GH85, -GH92,)</f>
        <v>0</v>
      </c>
      <c r="GI96" s="6">
        <f t="shared" ref="GI96:GL96" si="271">SUM(GI85, -GI92)</f>
        <v>0</v>
      </c>
      <c r="GJ96" s="6">
        <f t="shared" si="271"/>
        <v>0</v>
      </c>
      <c r="GK96" s="6">
        <f t="shared" si="271"/>
        <v>0</v>
      </c>
      <c r="GL96" s="6">
        <f t="shared" si="271"/>
        <v>0</v>
      </c>
      <c r="GM96" s="6">
        <f>SUM(GM85, -GM92,)</f>
        <v>0</v>
      </c>
      <c r="GN96" s="6">
        <f>SUM(GN85, -GN92,)</f>
        <v>0</v>
      </c>
      <c r="GO96" s="6">
        <f t="shared" ref="GO96:GR96" si="272">SUM(GO85, -GO92)</f>
        <v>0</v>
      </c>
      <c r="GP96" s="6">
        <f t="shared" si="272"/>
        <v>0</v>
      </c>
      <c r="GQ96" s="6">
        <f t="shared" si="272"/>
        <v>0</v>
      </c>
      <c r="GR96" s="6">
        <f t="shared" si="272"/>
        <v>0</v>
      </c>
      <c r="GS96" s="6">
        <f>SUM(GS85, -GS92,)</f>
        <v>0</v>
      </c>
      <c r="GT96" s="6">
        <f>SUM(GT85, -GT92,)</f>
        <v>0</v>
      </c>
      <c r="GU96" s="6">
        <f t="shared" ref="GU96:HA96" si="273">SUM(GU85, -GU92)</f>
        <v>0</v>
      </c>
      <c r="GV96" s="6">
        <f t="shared" si="273"/>
        <v>0</v>
      </c>
      <c r="GW96" s="6">
        <f t="shared" si="273"/>
        <v>0</v>
      </c>
      <c r="GX96" s="6">
        <f t="shared" si="273"/>
        <v>0</v>
      </c>
      <c r="GY96" s="6">
        <f t="shared" si="273"/>
        <v>0</v>
      </c>
      <c r="GZ96" s="6">
        <f t="shared" si="273"/>
        <v>0</v>
      </c>
      <c r="HA96" s="6">
        <f t="shared" si="273"/>
        <v>0</v>
      </c>
      <c r="HC96" s="6">
        <f>SUM(HC85, -HC92,)</f>
        <v>0</v>
      </c>
      <c r="HD96" s="6">
        <f>SUM(HD85, -HD92,)</f>
        <v>0</v>
      </c>
      <c r="HE96" s="6">
        <f t="shared" ref="HE96:HH96" si="274">SUM(HE85, -HE92)</f>
        <v>0</v>
      </c>
      <c r="HF96" s="6">
        <f t="shared" si="274"/>
        <v>0</v>
      </c>
      <c r="HG96" s="6">
        <f t="shared" si="274"/>
        <v>0</v>
      </c>
      <c r="HH96" s="6">
        <f t="shared" si="274"/>
        <v>0</v>
      </c>
      <c r="HI96" s="6">
        <f>SUM(HI85, -HI92,)</f>
        <v>0</v>
      </c>
      <c r="HJ96" s="6">
        <f>SUM(HJ85, -HJ92,)</f>
        <v>0</v>
      </c>
      <c r="HK96" s="6">
        <f t="shared" ref="HK96:HN96" si="275">SUM(HK85, -HK92)</f>
        <v>0</v>
      </c>
      <c r="HL96" s="6">
        <f t="shared" si="275"/>
        <v>0</v>
      </c>
      <c r="HM96" s="6">
        <f t="shared" si="275"/>
        <v>0</v>
      </c>
      <c r="HN96" s="6">
        <f t="shared" si="275"/>
        <v>0</v>
      </c>
      <c r="HO96" s="6">
        <f>SUM(HO85, -HO92,)</f>
        <v>0</v>
      </c>
      <c r="HP96" s="6">
        <f>SUM(HP85, -HP92,)</f>
        <v>0</v>
      </c>
      <c r="HQ96" s="6">
        <f t="shared" ref="HQ96:HT96" si="276">SUM(HQ85, -HQ92)</f>
        <v>0</v>
      </c>
      <c r="HR96" s="6">
        <f t="shared" si="276"/>
        <v>0</v>
      </c>
      <c r="HS96" s="6">
        <f t="shared" si="276"/>
        <v>0</v>
      </c>
      <c r="HT96" s="6">
        <f t="shared" si="276"/>
        <v>0</v>
      </c>
      <c r="HU96" s="6">
        <f>SUM(HU85, -HU92,)</f>
        <v>0</v>
      </c>
      <c r="HV96" s="6">
        <f>SUM(HV85, -HV92,)</f>
        <v>0</v>
      </c>
      <c r="HW96" s="6">
        <f t="shared" ref="HW96:HZ96" si="277">SUM(HW85, -HW92)</f>
        <v>0</v>
      </c>
      <c r="HX96" s="6">
        <f t="shared" si="277"/>
        <v>0</v>
      </c>
      <c r="HY96" s="6">
        <f t="shared" si="277"/>
        <v>0</v>
      </c>
      <c r="HZ96" s="6">
        <f t="shared" si="277"/>
        <v>0</v>
      </c>
      <c r="IA96" s="6">
        <f>SUM(IA85, -IA92,)</f>
        <v>0</v>
      </c>
      <c r="IB96" s="6">
        <f>SUM(IB85, -IB92,)</f>
        <v>0</v>
      </c>
      <c r="IC96" s="6">
        <f t="shared" ref="IC96:IF96" si="278">SUM(IC85, -IC92)</f>
        <v>0</v>
      </c>
      <c r="ID96" s="6">
        <f t="shared" si="278"/>
        <v>0</v>
      </c>
      <c r="IE96" s="6">
        <f t="shared" si="278"/>
        <v>0</v>
      </c>
      <c r="IF96" s="6">
        <f t="shared" si="278"/>
        <v>0</v>
      </c>
      <c r="IG96" s="6">
        <f>SUM(IG85, -IG92,)</f>
        <v>0</v>
      </c>
      <c r="IH96" s="6">
        <f>SUM(IH85, -IH92,)</f>
        <v>0</v>
      </c>
      <c r="II96" s="6">
        <f t="shared" ref="II96:IL96" si="279">SUM(II85, -II92)</f>
        <v>0</v>
      </c>
      <c r="IJ96" s="6">
        <f t="shared" si="279"/>
        <v>0</v>
      </c>
      <c r="IK96" s="6">
        <f t="shared" si="279"/>
        <v>0</v>
      </c>
      <c r="IL96" s="6">
        <f t="shared" si="279"/>
        <v>0</v>
      </c>
      <c r="IM96" s="6">
        <f>SUM(IM85, -IM92,)</f>
        <v>0</v>
      </c>
      <c r="IN96" s="6">
        <f>SUM(IN85, -IN92,)</f>
        <v>0</v>
      </c>
      <c r="IO96" s="6">
        <f t="shared" ref="IO96:IR96" si="280">SUM(IO85, -IO92)</f>
        <v>0</v>
      </c>
      <c r="IP96" s="6">
        <f t="shared" si="280"/>
        <v>0</v>
      </c>
      <c r="IQ96" s="6">
        <f t="shared" si="280"/>
        <v>0</v>
      </c>
      <c r="IR96" s="6">
        <f t="shared" si="280"/>
        <v>0</v>
      </c>
      <c r="IS96" s="6">
        <f>SUM(IS85, -IS92,)</f>
        <v>0</v>
      </c>
      <c r="IT96" s="6">
        <f>SUM(IT85, -IT92,)</f>
        <v>0</v>
      </c>
      <c r="IU96" s="6">
        <f t="shared" ref="IU96:IX96" si="281">SUM(IU85, -IU92)</f>
        <v>0</v>
      </c>
      <c r="IV96" s="6">
        <f t="shared" si="281"/>
        <v>0</v>
      </c>
      <c r="IW96" s="6">
        <f t="shared" si="281"/>
        <v>0</v>
      </c>
      <c r="IX96" s="6">
        <f t="shared" si="281"/>
        <v>0</v>
      </c>
      <c r="IY96" s="6">
        <f>SUM(IY85, -IY92,)</f>
        <v>0</v>
      </c>
      <c r="IZ96" s="6">
        <f>SUM(IZ85, -IZ92,)</f>
        <v>0</v>
      </c>
      <c r="JA96" s="6">
        <f t="shared" ref="JA96:JD96" si="282">SUM(JA85, -JA92)</f>
        <v>0</v>
      </c>
      <c r="JB96" s="6">
        <f t="shared" si="282"/>
        <v>0</v>
      </c>
      <c r="JC96" s="6">
        <f t="shared" si="282"/>
        <v>0</v>
      </c>
      <c r="JD96" s="6">
        <f t="shared" si="282"/>
        <v>0</v>
      </c>
      <c r="JE96" s="6">
        <f>SUM(JE85, -JE92,)</f>
        <v>0</v>
      </c>
      <c r="JF96" s="6">
        <f>SUM(JF85, -JF92,)</f>
        <v>0</v>
      </c>
      <c r="JG96" s="6">
        <f t="shared" ref="JG96:JJ96" si="283">SUM(JG85, -JG92)</f>
        <v>0</v>
      </c>
      <c r="JH96" s="6">
        <f t="shared" si="283"/>
        <v>0</v>
      </c>
      <c r="JI96" s="6">
        <f t="shared" si="283"/>
        <v>0</v>
      </c>
      <c r="JJ96" s="6">
        <f t="shared" si="283"/>
        <v>0</v>
      </c>
      <c r="JK96" s="6">
        <f>SUM(JK85, -JK92,)</f>
        <v>0</v>
      </c>
      <c r="JL96" s="6">
        <f>SUM(JL85, -JL92,)</f>
        <v>0</v>
      </c>
      <c r="JM96" s="6">
        <f t="shared" ref="JM96:JS96" si="284">SUM(JM85, -JM92)</f>
        <v>0</v>
      </c>
      <c r="JN96" s="6">
        <f t="shared" si="284"/>
        <v>0</v>
      </c>
      <c r="JO96" s="6">
        <f t="shared" si="284"/>
        <v>0</v>
      </c>
      <c r="JP96" s="6">
        <f t="shared" si="284"/>
        <v>0</v>
      </c>
      <c r="JQ96" s="6">
        <f t="shared" si="284"/>
        <v>0</v>
      </c>
      <c r="JR96" s="6">
        <f t="shared" si="284"/>
        <v>0</v>
      </c>
      <c r="JS96" s="6">
        <f t="shared" si="284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55" t="s">
        <v>45</v>
      </c>
      <c r="BW97" s="169" t="s">
        <v>48</v>
      </c>
      <c r="BX97" s="187" t="s">
        <v>48</v>
      </c>
      <c r="BY97" s="233" t="s">
        <v>45</v>
      </c>
      <c r="BZ97" s="11" t="s">
        <v>38</v>
      </c>
      <c r="CA97" s="234" t="s">
        <v>44</v>
      </c>
      <c r="CB97" s="164" t="s">
        <v>47</v>
      </c>
      <c r="CC97" s="124" t="s">
        <v>47</v>
      </c>
      <c r="CD97" s="183" t="s">
        <v>47</v>
      </c>
      <c r="CE97" s="164" t="s">
        <v>47</v>
      </c>
      <c r="CF97" s="169" t="s">
        <v>67</v>
      </c>
      <c r="CG97" s="175" t="s">
        <v>57</v>
      </c>
      <c r="CH97" s="164" t="s">
        <v>47</v>
      </c>
      <c r="CI97" s="189" t="s">
        <v>53</v>
      </c>
      <c r="CJ97" s="178" t="s">
        <v>65</v>
      </c>
      <c r="CK97" s="261" t="s">
        <v>54</v>
      </c>
      <c r="CL97" s="261" t="s">
        <v>54</v>
      </c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167">
        <f>SUM(BV55, -BV58)</f>
        <v>0.16999999999999998</v>
      </c>
      <c r="BW98" s="121">
        <f>SUM(BW54, -BW55)</f>
        <v>0.15579999999999999</v>
      </c>
      <c r="BX98" s="180">
        <f>SUM(BX54, -BX55)</f>
        <v>0.16739999999999999</v>
      </c>
      <c r="BY98" s="235">
        <f>SUM(BY55, -BY58)</f>
        <v>0.17530000000000001</v>
      </c>
      <c r="BZ98" s="97">
        <f>SUM(BZ56, -BZ58)</f>
        <v>0.18419999999999997</v>
      </c>
      <c r="CA98" s="152">
        <f>SUM(CA54, -CA56)</f>
        <v>0.1598</v>
      </c>
      <c r="CB98" s="147">
        <f>SUM(CB54, -CB56)</f>
        <v>0.13219999999999998</v>
      </c>
      <c r="CC98" s="121">
        <f>SUM(CC54, -CC56)</f>
        <v>0.1293</v>
      </c>
      <c r="CD98" s="180">
        <f>SUM(CD53, -CD56)</f>
        <v>0.1168</v>
      </c>
      <c r="CE98" s="147">
        <f>SUM(CE53, -CE56)</f>
        <v>0.11030000000000001</v>
      </c>
      <c r="CF98" s="209">
        <f>SUM(CF54, -CF57)</f>
        <v>0.10350000000000001</v>
      </c>
      <c r="CG98" s="177">
        <f>SUM(CG57, -CG58)</f>
        <v>0.12119999999999999</v>
      </c>
      <c r="CH98" s="147">
        <f>SUM(CH53, -CH56)</f>
        <v>0.1137</v>
      </c>
      <c r="CI98" s="209">
        <f>SUM(CI51, -CI53)</f>
        <v>0.11400000000000002</v>
      </c>
      <c r="CJ98" s="180">
        <f>SUM(CJ51, -CJ53)</f>
        <v>0.1147</v>
      </c>
      <c r="CK98" s="121">
        <f>SUM(CK52, -CK54)</f>
        <v>0.1067</v>
      </c>
      <c r="CL98" s="121">
        <f>SUM(CL52, -CL54)</f>
        <v>0.1181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59" t="s">
        <v>38</v>
      </c>
      <c r="BW99" s="120" t="s">
        <v>38</v>
      </c>
      <c r="BX99" s="181" t="s">
        <v>38</v>
      </c>
      <c r="BY99" s="260" t="s">
        <v>38</v>
      </c>
      <c r="BZ99" s="23" t="s">
        <v>44</v>
      </c>
      <c r="CA99" s="234" t="s">
        <v>37</v>
      </c>
      <c r="CB99" s="164" t="s">
        <v>40</v>
      </c>
      <c r="CC99" s="124" t="s">
        <v>40</v>
      </c>
      <c r="CD99" s="175" t="s">
        <v>57</v>
      </c>
      <c r="CE99" s="153" t="s">
        <v>57</v>
      </c>
      <c r="CF99" s="261" t="s">
        <v>54</v>
      </c>
      <c r="CG99" s="187" t="s">
        <v>67</v>
      </c>
      <c r="CH99" s="201" t="s">
        <v>67</v>
      </c>
      <c r="CI99" s="124" t="s">
        <v>47</v>
      </c>
      <c r="CJ99" s="175" t="s">
        <v>57</v>
      </c>
      <c r="CK99" s="118" t="s">
        <v>65</v>
      </c>
      <c r="CL99" s="124" t="s">
        <v>47</v>
      </c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 t="shared" ref="BS100:BY100" si="285">SUM(BS56, -BS58)</f>
        <v>0.1308</v>
      </c>
      <c r="BT100" s="117">
        <f t="shared" si="285"/>
        <v>0.11999999999999998</v>
      </c>
      <c r="BU100" s="179">
        <f t="shared" si="285"/>
        <v>0.13389999999999999</v>
      </c>
      <c r="BV100" s="149">
        <f t="shared" si="285"/>
        <v>0.14529999999999998</v>
      </c>
      <c r="BW100" s="119">
        <f t="shared" si="285"/>
        <v>0.15360000000000001</v>
      </c>
      <c r="BX100" s="179">
        <f t="shared" si="285"/>
        <v>0.15440000000000001</v>
      </c>
      <c r="BY100" s="226">
        <f t="shared" si="285"/>
        <v>0.16310000000000002</v>
      </c>
      <c r="BZ100" s="15">
        <f>SUM(BZ54, -BZ55)</f>
        <v>0.18140000000000001</v>
      </c>
      <c r="CA100" s="152">
        <f>SUM(CA54, -CA55)</f>
        <v>0.15689999999999998</v>
      </c>
      <c r="CB100" s="147">
        <f>SUM(CB54, -CB55)</f>
        <v>0.1201</v>
      </c>
      <c r="CC100" s="121">
        <f>SUM(CC54, -CC55)</f>
        <v>0.11889999999999999</v>
      </c>
      <c r="CD100" s="177">
        <f>SUM(CD57, -CD58)</f>
        <v>0.1075</v>
      </c>
      <c r="CE100" s="145">
        <f>SUM(CE57, -CE58)</f>
        <v>0.10970000000000001</v>
      </c>
      <c r="CF100" s="121">
        <f>SUM(CF52, -CF54)</f>
        <v>9.9699999999999997E-2</v>
      </c>
      <c r="CG100" s="188">
        <f>SUM(CG54, -CG57)</f>
        <v>9.7000000000000003E-2</v>
      </c>
      <c r="CH100" s="167">
        <f>SUM(CH54, -CH57)</f>
        <v>0.1033</v>
      </c>
      <c r="CI100" s="121">
        <f>SUM(CI53, -CI56)</f>
        <v>0.1048</v>
      </c>
      <c r="CJ100" s="177">
        <f>SUM(CJ57, -CJ58)</f>
        <v>0.1081</v>
      </c>
      <c r="CK100" s="121">
        <f>SUM(CK51, -CK53)</f>
        <v>9.9100000000000008E-2</v>
      </c>
      <c r="CL100" s="121">
        <f>SUM(CL53, -CL56)</f>
        <v>0.1172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43" t="s">
        <v>68</v>
      </c>
      <c r="BW101" s="118" t="s">
        <v>68</v>
      </c>
      <c r="BX101" s="178" t="s">
        <v>68</v>
      </c>
      <c r="BY101" s="232" t="s">
        <v>57</v>
      </c>
      <c r="BZ101" s="45" t="s">
        <v>57</v>
      </c>
      <c r="CA101" s="148" t="s">
        <v>55</v>
      </c>
      <c r="CB101" s="153" t="s">
        <v>57</v>
      </c>
      <c r="CC101" s="118" t="s">
        <v>65</v>
      </c>
      <c r="CD101" s="264" t="s">
        <v>54</v>
      </c>
      <c r="CE101" s="201" t="s">
        <v>67</v>
      </c>
      <c r="CF101" s="118" t="s">
        <v>65</v>
      </c>
      <c r="CG101" s="183" t="s">
        <v>40</v>
      </c>
      <c r="CH101" s="165" t="s">
        <v>53</v>
      </c>
      <c r="CI101" s="118" t="s">
        <v>65</v>
      </c>
      <c r="CJ101" s="187" t="s">
        <v>67</v>
      </c>
      <c r="CK101" s="169" t="s">
        <v>48</v>
      </c>
      <c r="CL101" s="120" t="s">
        <v>39</v>
      </c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 t="shared" ref="BL102:BQ102" si="286">SUM(BL57, -BL58)</f>
        <v>0.11630000000000001</v>
      </c>
      <c r="BM102" s="117">
        <f t="shared" si="286"/>
        <v>0.11269999999999999</v>
      </c>
      <c r="BN102" s="177">
        <f t="shared" si="286"/>
        <v>0.11739999999999999</v>
      </c>
      <c r="BO102" s="119">
        <f t="shared" si="286"/>
        <v>0.1109</v>
      </c>
      <c r="BP102" s="119">
        <f t="shared" si="286"/>
        <v>0.11410000000000001</v>
      </c>
      <c r="BQ102" s="119">
        <f t="shared" si="286"/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45">
        <f>SUM(BV51, -BV54)</f>
        <v>9.3100000000000002E-2</v>
      </c>
      <c r="BW102" s="117">
        <f>SUM(BW51, -BW54)</f>
        <v>0.10590000000000001</v>
      </c>
      <c r="BX102" s="177">
        <f>SUM(BX51, -BX54)</f>
        <v>9.7799999999999998E-2</v>
      </c>
      <c r="BY102" s="227">
        <f>SUM(BY57, -BY58)</f>
        <v>9.0300000000000019E-2</v>
      </c>
      <c r="BZ102" s="94">
        <f>SUM(BZ57, -BZ58)</f>
        <v>0.10369999999999999</v>
      </c>
      <c r="CA102" s="150">
        <f>SUM(CA51, -CA54)</f>
        <v>0.11439999999999999</v>
      </c>
      <c r="CB102" s="145">
        <f>SUM(CB57, -CB58)</f>
        <v>0.11899999999999999</v>
      </c>
      <c r="CC102" s="121">
        <f>SUM(CC51, -CC54)</f>
        <v>0.11350000000000002</v>
      </c>
      <c r="CD102" s="180">
        <f>SUM(CD52, -CD54)</f>
        <v>0.10070000000000001</v>
      </c>
      <c r="CE102" s="167">
        <f>SUM(CE54, -CE57)</f>
        <v>0.10730000000000001</v>
      </c>
      <c r="CF102" s="121">
        <f>SUM(CF51, -CF53)</f>
        <v>9.9699999999999997E-2</v>
      </c>
      <c r="CG102" s="180">
        <f>SUM(CG53, -CG55)</f>
        <v>8.610000000000001E-2</v>
      </c>
      <c r="CH102" s="167">
        <f>SUM(CH51, -CH53)</f>
        <v>9.35E-2</v>
      </c>
      <c r="CI102" s="121">
        <f>SUM(CI52, -CI53)</f>
        <v>9.6600000000000019E-2</v>
      </c>
      <c r="CJ102" s="188">
        <f>SUM(CJ54, -CJ57)</f>
        <v>9.2099999999999987E-2</v>
      </c>
      <c r="CK102" s="121">
        <f>SUM(CK54, -CK56)</f>
        <v>9.3299999999999994E-2</v>
      </c>
      <c r="CL102" s="117">
        <f>SUM(CL55, -CL57)</f>
        <v>0.1077</v>
      </c>
      <c r="CM102" s="6">
        <f t="shared" ref="CM102:CP102" si="287">SUM(CM91, -CM98)</f>
        <v>0</v>
      </c>
      <c r="CN102" s="6">
        <f t="shared" si="287"/>
        <v>0</v>
      </c>
      <c r="CO102" s="6">
        <f t="shared" si="287"/>
        <v>0</v>
      </c>
      <c r="CP102" s="6">
        <f t="shared" si="287"/>
        <v>0</v>
      </c>
      <c r="CQ102" s="6">
        <f>SUM(CQ91, -CQ98,)</f>
        <v>0</v>
      </c>
      <c r="CR102" s="6">
        <f>SUM(CR91, -CR98,)</f>
        <v>0</v>
      </c>
      <c r="CS102" s="6">
        <f t="shared" ref="CS102:CV102" si="288">SUM(CS91, -CS98)</f>
        <v>0</v>
      </c>
      <c r="CT102" s="6">
        <f t="shared" si="288"/>
        <v>0</v>
      </c>
      <c r="CU102" s="6">
        <f t="shared" si="288"/>
        <v>0</v>
      </c>
      <c r="CV102" s="6">
        <f t="shared" si="288"/>
        <v>0</v>
      </c>
      <c r="CW102" s="6">
        <f>SUM(CW91, -CW98,)</f>
        <v>0</v>
      </c>
      <c r="CX102" s="6">
        <f>SUM(CX91, -CX98,)</f>
        <v>0</v>
      </c>
      <c r="CY102" s="6">
        <f t="shared" ref="CY102:DB102" si="289">SUM(CY91, -CY98)</f>
        <v>0</v>
      </c>
      <c r="CZ102" s="6">
        <f t="shared" si="289"/>
        <v>0</v>
      </c>
      <c r="DA102" s="6">
        <f t="shared" si="289"/>
        <v>0</v>
      </c>
      <c r="DB102" s="6">
        <f t="shared" si="289"/>
        <v>0</v>
      </c>
      <c r="DC102" s="6">
        <f>SUM(DC91, -DC98,)</f>
        <v>0</v>
      </c>
      <c r="DD102" s="6">
        <f>SUM(DD91, -DD98,)</f>
        <v>0</v>
      </c>
      <c r="DE102" s="6">
        <f t="shared" ref="DE102:DH102" si="290">SUM(DE91, -DE98)</f>
        <v>0</v>
      </c>
      <c r="DF102" s="6">
        <f t="shared" si="290"/>
        <v>0</v>
      </c>
      <c r="DG102" s="6">
        <f t="shared" si="290"/>
        <v>0</v>
      </c>
      <c r="DH102" s="6">
        <f t="shared" si="290"/>
        <v>0</v>
      </c>
      <c r="DI102" s="6">
        <f>SUM(DI91, -DI98,)</f>
        <v>0</v>
      </c>
      <c r="DJ102" s="6">
        <f>SUM(DJ91, -DJ98,)</f>
        <v>0</v>
      </c>
      <c r="DK102" s="6">
        <f t="shared" ref="DK102:DN102" si="291">SUM(DK91, -DK98)</f>
        <v>0</v>
      </c>
      <c r="DL102" s="6">
        <f t="shared" si="291"/>
        <v>0</v>
      </c>
      <c r="DM102" s="6">
        <f t="shared" si="291"/>
        <v>0</v>
      </c>
      <c r="DN102" s="6">
        <f t="shared" si="291"/>
        <v>0</v>
      </c>
      <c r="DO102" s="6">
        <f>SUM(DO91, -DO98,)</f>
        <v>0</v>
      </c>
      <c r="DP102" s="6">
        <f>SUM(DP91, -DP98,)</f>
        <v>0</v>
      </c>
      <c r="DQ102" s="6">
        <f t="shared" ref="DQ102:DT102" si="292">SUM(DQ91, -DQ98)</f>
        <v>0</v>
      </c>
      <c r="DR102" s="6">
        <f t="shared" si="292"/>
        <v>0</v>
      </c>
      <c r="DS102" s="6">
        <f t="shared" si="292"/>
        <v>0</v>
      </c>
      <c r="DT102" s="6">
        <f t="shared" si="292"/>
        <v>0</v>
      </c>
      <c r="DU102" s="6">
        <f>SUM(DU91, -DU98,)</f>
        <v>0</v>
      </c>
      <c r="DV102" s="6">
        <f>SUM(DV91, -DV98,)</f>
        <v>0</v>
      </c>
      <c r="DW102" s="6">
        <f t="shared" ref="DW102:DZ102" si="293">SUM(DW91, -DW98)</f>
        <v>0</v>
      </c>
      <c r="DX102" s="6">
        <f t="shared" si="293"/>
        <v>0</v>
      </c>
      <c r="DY102" s="6">
        <f t="shared" si="293"/>
        <v>0</v>
      </c>
      <c r="DZ102" s="6">
        <f t="shared" si="293"/>
        <v>0</v>
      </c>
      <c r="EA102" s="6">
        <f>SUM(EA91, -EA98,)</f>
        <v>0</v>
      </c>
      <c r="EB102" s="6">
        <f>SUM(EB91, -EB98,)</f>
        <v>0</v>
      </c>
      <c r="EC102" s="6">
        <f t="shared" ref="EC102:EI102" si="294">SUM(EC91, -EC98)</f>
        <v>0</v>
      </c>
      <c r="ED102" s="6">
        <f t="shared" si="294"/>
        <v>0</v>
      </c>
      <c r="EE102" s="6">
        <f t="shared" si="294"/>
        <v>0</v>
      </c>
      <c r="EF102" s="6">
        <f t="shared" si="294"/>
        <v>0</v>
      </c>
      <c r="EG102" s="6">
        <f t="shared" si="294"/>
        <v>0</v>
      </c>
      <c r="EH102" s="6">
        <f t="shared" si="294"/>
        <v>0</v>
      </c>
      <c r="EI102" s="6">
        <f t="shared" si="294"/>
        <v>0</v>
      </c>
      <c r="EK102" s="6">
        <f>SUM(EK91, -EK98,)</f>
        <v>0</v>
      </c>
      <c r="EL102" s="6">
        <f>SUM(EL91, -EL98,)</f>
        <v>0</v>
      </c>
      <c r="EM102" s="6">
        <f t="shared" ref="EM102:EP102" si="295">SUM(EM91, -EM98)</f>
        <v>0</v>
      </c>
      <c r="EN102" s="6">
        <f t="shared" si="295"/>
        <v>0</v>
      </c>
      <c r="EO102" s="6">
        <f t="shared" si="295"/>
        <v>0</v>
      </c>
      <c r="EP102" s="6">
        <f t="shared" si="295"/>
        <v>0</v>
      </c>
      <c r="EQ102" s="6">
        <f>SUM(EQ91, -EQ98,)</f>
        <v>0</v>
      </c>
      <c r="ER102" s="6">
        <f>SUM(ER91, -ER98,)</f>
        <v>0</v>
      </c>
      <c r="ES102" s="6">
        <f t="shared" ref="ES102:EV102" si="296">SUM(ES91, -ES98)</f>
        <v>0</v>
      </c>
      <c r="ET102" s="6">
        <f t="shared" si="296"/>
        <v>0</v>
      </c>
      <c r="EU102" s="6">
        <f t="shared" si="296"/>
        <v>0</v>
      </c>
      <c r="EV102" s="6">
        <f t="shared" si="296"/>
        <v>0</v>
      </c>
      <c r="EW102" s="6">
        <f>SUM(EW91, -EW98,)</f>
        <v>0</v>
      </c>
      <c r="EX102" s="6">
        <f>SUM(EX91, -EX98,)</f>
        <v>0</v>
      </c>
      <c r="EY102" s="6">
        <f t="shared" ref="EY102:FB102" si="297">SUM(EY91, -EY98)</f>
        <v>0</v>
      </c>
      <c r="EZ102" s="6">
        <f t="shared" si="297"/>
        <v>0</v>
      </c>
      <c r="FA102" s="6">
        <f t="shared" si="297"/>
        <v>0</v>
      </c>
      <c r="FB102" s="6">
        <f t="shared" si="297"/>
        <v>0</v>
      </c>
      <c r="FC102" s="6">
        <f>SUM(FC91, -FC98,)</f>
        <v>0</v>
      </c>
      <c r="FD102" s="6">
        <f>SUM(FD91, -FD98,)</f>
        <v>0</v>
      </c>
      <c r="FE102" s="6">
        <f t="shared" ref="FE102:FH102" si="298">SUM(FE91, -FE98)</f>
        <v>0</v>
      </c>
      <c r="FF102" s="6">
        <f t="shared" si="298"/>
        <v>0</v>
      </c>
      <c r="FG102" s="6">
        <f t="shared" si="298"/>
        <v>0</v>
      </c>
      <c r="FH102" s="6">
        <f t="shared" si="298"/>
        <v>0</v>
      </c>
      <c r="FI102" s="6">
        <f>SUM(FI91, -FI98,)</f>
        <v>0</v>
      </c>
      <c r="FJ102" s="6">
        <f>SUM(FJ91, -FJ98,)</f>
        <v>0</v>
      </c>
      <c r="FK102" s="6">
        <f t="shared" ref="FK102:FN102" si="299">SUM(FK91, -FK98)</f>
        <v>0</v>
      </c>
      <c r="FL102" s="6">
        <f t="shared" si="299"/>
        <v>0</v>
      </c>
      <c r="FM102" s="6">
        <f t="shared" si="299"/>
        <v>0</v>
      </c>
      <c r="FN102" s="6">
        <f t="shared" si="299"/>
        <v>0</v>
      </c>
      <c r="FO102" s="6">
        <f>SUM(FO91, -FO98,)</f>
        <v>0</v>
      </c>
      <c r="FP102" s="6">
        <f>SUM(FP91, -FP98,)</f>
        <v>0</v>
      </c>
      <c r="FQ102" s="6">
        <f t="shared" ref="FQ102:FT102" si="300">SUM(FQ91, -FQ98)</f>
        <v>0</v>
      </c>
      <c r="FR102" s="6">
        <f t="shared" si="300"/>
        <v>0</v>
      </c>
      <c r="FS102" s="6">
        <f t="shared" si="300"/>
        <v>0</v>
      </c>
      <c r="FT102" s="6">
        <f t="shared" si="300"/>
        <v>0</v>
      </c>
      <c r="FU102" s="6">
        <f>SUM(FU91, -FU98,)</f>
        <v>0</v>
      </c>
      <c r="FV102" s="6">
        <f>SUM(FV91, -FV98,)</f>
        <v>0</v>
      </c>
      <c r="FW102" s="6">
        <f t="shared" ref="FW102:FZ102" si="301">SUM(FW91, -FW98)</f>
        <v>0</v>
      </c>
      <c r="FX102" s="6">
        <f t="shared" si="301"/>
        <v>0</v>
      </c>
      <c r="FY102" s="6">
        <f t="shared" si="301"/>
        <v>0</v>
      </c>
      <c r="FZ102" s="6">
        <f t="shared" si="301"/>
        <v>0</v>
      </c>
      <c r="GA102" s="6">
        <f>SUM(GA91, -GA98,)</f>
        <v>0</v>
      </c>
      <c r="GB102" s="6">
        <f>SUM(GB91, -GB98,)</f>
        <v>0</v>
      </c>
      <c r="GC102" s="6">
        <f t="shared" ref="GC102:GF102" si="302">SUM(GC91, -GC98)</f>
        <v>0</v>
      </c>
      <c r="GD102" s="6">
        <f t="shared" si="302"/>
        <v>0</v>
      </c>
      <c r="GE102" s="6">
        <f t="shared" si="302"/>
        <v>0</v>
      </c>
      <c r="GF102" s="6">
        <f t="shared" si="302"/>
        <v>0</v>
      </c>
      <c r="GG102" s="6">
        <f>SUM(GG91, -GG98,)</f>
        <v>0</v>
      </c>
      <c r="GH102" s="6">
        <f>SUM(GH91, -GH98,)</f>
        <v>0</v>
      </c>
      <c r="GI102" s="6">
        <f t="shared" ref="GI102:GL102" si="303">SUM(GI91, -GI98)</f>
        <v>0</v>
      </c>
      <c r="GJ102" s="6">
        <f t="shared" si="303"/>
        <v>0</v>
      </c>
      <c r="GK102" s="6">
        <f t="shared" si="303"/>
        <v>0</v>
      </c>
      <c r="GL102" s="6">
        <f t="shared" si="303"/>
        <v>0</v>
      </c>
      <c r="GM102" s="6">
        <f>SUM(GM91, -GM98,)</f>
        <v>0</v>
      </c>
      <c r="GN102" s="6">
        <f>SUM(GN91, -GN98,)</f>
        <v>0</v>
      </c>
      <c r="GO102" s="6">
        <f t="shared" ref="GO102:GR102" si="304">SUM(GO91, -GO98)</f>
        <v>0</v>
      </c>
      <c r="GP102" s="6">
        <f t="shared" si="304"/>
        <v>0</v>
      </c>
      <c r="GQ102" s="6">
        <f t="shared" si="304"/>
        <v>0</v>
      </c>
      <c r="GR102" s="6">
        <f t="shared" si="304"/>
        <v>0</v>
      </c>
      <c r="GS102" s="6">
        <f>SUM(GS91, -GS98,)</f>
        <v>0</v>
      </c>
      <c r="GT102" s="6">
        <f>SUM(GT91, -GT98,)</f>
        <v>0</v>
      </c>
      <c r="GU102" s="6">
        <f t="shared" ref="GU102:HA102" si="305">SUM(GU91, -GU98)</f>
        <v>0</v>
      </c>
      <c r="GV102" s="6">
        <f t="shared" si="305"/>
        <v>0</v>
      </c>
      <c r="GW102" s="6">
        <f t="shared" si="305"/>
        <v>0</v>
      </c>
      <c r="GX102" s="6">
        <f t="shared" si="305"/>
        <v>0</v>
      </c>
      <c r="GY102" s="6">
        <f t="shared" si="305"/>
        <v>0</v>
      </c>
      <c r="GZ102" s="6">
        <f t="shared" si="305"/>
        <v>0</v>
      </c>
      <c r="HA102" s="6">
        <f t="shared" si="305"/>
        <v>0</v>
      </c>
      <c r="HC102" s="6">
        <f>SUM(HC91, -HC98,)</f>
        <v>0</v>
      </c>
      <c r="HD102" s="6">
        <f>SUM(HD91, -HD98,)</f>
        <v>0</v>
      </c>
      <c r="HE102" s="6">
        <f t="shared" ref="HE102:HH102" si="306">SUM(HE91, -HE98)</f>
        <v>0</v>
      </c>
      <c r="HF102" s="6">
        <f t="shared" si="306"/>
        <v>0</v>
      </c>
      <c r="HG102" s="6">
        <f t="shared" si="306"/>
        <v>0</v>
      </c>
      <c r="HH102" s="6">
        <f t="shared" si="306"/>
        <v>0</v>
      </c>
      <c r="HI102" s="6">
        <f>SUM(HI91, -HI98,)</f>
        <v>0</v>
      </c>
      <c r="HJ102" s="6">
        <f>SUM(HJ91, -HJ98,)</f>
        <v>0</v>
      </c>
      <c r="HK102" s="6">
        <f t="shared" ref="HK102:HN102" si="307">SUM(HK91, -HK98)</f>
        <v>0</v>
      </c>
      <c r="HL102" s="6">
        <f t="shared" si="307"/>
        <v>0</v>
      </c>
      <c r="HM102" s="6">
        <f t="shared" si="307"/>
        <v>0</v>
      </c>
      <c r="HN102" s="6">
        <f t="shared" si="307"/>
        <v>0</v>
      </c>
      <c r="HO102" s="6">
        <f>SUM(HO91, -HO98,)</f>
        <v>0</v>
      </c>
      <c r="HP102" s="6">
        <f>SUM(HP91, -HP98,)</f>
        <v>0</v>
      </c>
      <c r="HQ102" s="6">
        <f t="shared" ref="HQ102:HT102" si="308">SUM(HQ91, -HQ98)</f>
        <v>0</v>
      </c>
      <c r="HR102" s="6">
        <f t="shared" si="308"/>
        <v>0</v>
      </c>
      <c r="HS102" s="6">
        <f t="shared" si="308"/>
        <v>0</v>
      </c>
      <c r="HT102" s="6">
        <f t="shared" si="308"/>
        <v>0</v>
      </c>
      <c r="HU102" s="6">
        <f>SUM(HU91, -HU98,)</f>
        <v>0</v>
      </c>
      <c r="HV102" s="6">
        <f>SUM(HV91, -HV98,)</f>
        <v>0</v>
      </c>
      <c r="HW102" s="6">
        <f t="shared" ref="HW102:HZ102" si="309">SUM(HW91, -HW98)</f>
        <v>0</v>
      </c>
      <c r="HX102" s="6">
        <f t="shared" si="309"/>
        <v>0</v>
      </c>
      <c r="HY102" s="6">
        <f t="shared" si="309"/>
        <v>0</v>
      </c>
      <c r="HZ102" s="6">
        <f t="shared" si="309"/>
        <v>0</v>
      </c>
      <c r="IA102" s="6">
        <f>SUM(IA91, -IA98,)</f>
        <v>0</v>
      </c>
      <c r="IB102" s="6">
        <f>SUM(IB91, -IB98,)</f>
        <v>0</v>
      </c>
      <c r="IC102" s="6">
        <f t="shared" ref="IC102:IF102" si="310">SUM(IC91, -IC98)</f>
        <v>0</v>
      </c>
      <c r="ID102" s="6">
        <f t="shared" si="310"/>
        <v>0</v>
      </c>
      <c r="IE102" s="6">
        <f t="shared" si="310"/>
        <v>0</v>
      </c>
      <c r="IF102" s="6">
        <f t="shared" si="310"/>
        <v>0</v>
      </c>
      <c r="IG102" s="6">
        <f>SUM(IG91, -IG98,)</f>
        <v>0</v>
      </c>
      <c r="IH102" s="6">
        <f>SUM(IH91, -IH98,)</f>
        <v>0</v>
      </c>
      <c r="II102" s="6">
        <f t="shared" ref="II102:IL102" si="311">SUM(II91, -II98)</f>
        <v>0</v>
      </c>
      <c r="IJ102" s="6">
        <f t="shared" si="311"/>
        <v>0</v>
      </c>
      <c r="IK102" s="6">
        <f t="shared" si="311"/>
        <v>0</v>
      </c>
      <c r="IL102" s="6">
        <f t="shared" si="311"/>
        <v>0</v>
      </c>
      <c r="IM102" s="6">
        <f>SUM(IM91, -IM98,)</f>
        <v>0</v>
      </c>
      <c r="IN102" s="6">
        <f>SUM(IN91, -IN98,)</f>
        <v>0</v>
      </c>
      <c r="IO102" s="6">
        <f t="shared" ref="IO102:IR102" si="312">SUM(IO91, -IO98)</f>
        <v>0</v>
      </c>
      <c r="IP102" s="6">
        <f t="shared" si="312"/>
        <v>0</v>
      </c>
      <c r="IQ102" s="6">
        <f t="shared" si="312"/>
        <v>0</v>
      </c>
      <c r="IR102" s="6">
        <f t="shared" si="312"/>
        <v>0</v>
      </c>
      <c r="IS102" s="6">
        <f>SUM(IS91, -IS98,)</f>
        <v>0</v>
      </c>
      <c r="IT102" s="6">
        <f>SUM(IT91, -IT98,)</f>
        <v>0</v>
      </c>
      <c r="IU102" s="6">
        <f t="shared" ref="IU102:IX102" si="313">SUM(IU91, -IU98)</f>
        <v>0</v>
      </c>
      <c r="IV102" s="6">
        <f t="shared" si="313"/>
        <v>0</v>
      </c>
      <c r="IW102" s="6">
        <f t="shared" si="313"/>
        <v>0</v>
      </c>
      <c r="IX102" s="6">
        <f t="shared" si="313"/>
        <v>0</v>
      </c>
      <c r="IY102" s="6">
        <f>SUM(IY91, -IY98,)</f>
        <v>0</v>
      </c>
      <c r="IZ102" s="6">
        <f>SUM(IZ91, -IZ98,)</f>
        <v>0</v>
      </c>
      <c r="JA102" s="6">
        <f t="shared" ref="JA102:JD102" si="314">SUM(JA91, -JA98)</f>
        <v>0</v>
      </c>
      <c r="JB102" s="6">
        <f t="shared" si="314"/>
        <v>0</v>
      </c>
      <c r="JC102" s="6">
        <f t="shared" si="314"/>
        <v>0</v>
      </c>
      <c r="JD102" s="6">
        <f t="shared" si="314"/>
        <v>0</v>
      </c>
      <c r="JE102" s="6">
        <f>SUM(JE91, -JE98,)</f>
        <v>0</v>
      </c>
      <c r="JF102" s="6">
        <f>SUM(JF91, -JF98,)</f>
        <v>0</v>
      </c>
      <c r="JG102" s="6">
        <f t="shared" ref="JG102:JJ102" si="315">SUM(JG91, -JG98)</f>
        <v>0</v>
      </c>
      <c r="JH102" s="6">
        <f t="shared" si="315"/>
        <v>0</v>
      </c>
      <c r="JI102" s="6">
        <f t="shared" si="315"/>
        <v>0</v>
      </c>
      <c r="JJ102" s="6">
        <f t="shared" si="315"/>
        <v>0</v>
      </c>
      <c r="JK102" s="6">
        <f>SUM(JK91, -JK98,)</f>
        <v>0</v>
      </c>
      <c r="JL102" s="6">
        <f>SUM(JL91, -JL98,)</f>
        <v>0</v>
      </c>
      <c r="JM102" s="6">
        <f t="shared" ref="JM102:JS102" si="316">SUM(JM91, -JM98)</f>
        <v>0</v>
      </c>
      <c r="JN102" s="6">
        <f t="shared" si="316"/>
        <v>0</v>
      </c>
      <c r="JO102" s="6">
        <f t="shared" si="316"/>
        <v>0</v>
      </c>
      <c r="JP102" s="6">
        <f t="shared" si="316"/>
        <v>0</v>
      </c>
      <c r="JQ102" s="6">
        <f t="shared" si="316"/>
        <v>0</v>
      </c>
      <c r="JR102" s="6">
        <f t="shared" si="316"/>
        <v>0</v>
      </c>
      <c r="JS102" s="6">
        <f t="shared" si="316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55" t="s">
        <v>46</v>
      </c>
      <c r="BW103" s="123" t="s">
        <v>46</v>
      </c>
      <c r="BX103" s="184" t="s">
        <v>46</v>
      </c>
      <c r="BY103" s="233" t="s">
        <v>46</v>
      </c>
      <c r="BZ103" s="18" t="s">
        <v>46</v>
      </c>
      <c r="CA103" s="144" t="s">
        <v>57</v>
      </c>
      <c r="CB103" s="143" t="s">
        <v>65</v>
      </c>
      <c r="CC103" s="115" t="s">
        <v>57</v>
      </c>
      <c r="CD103" s="183" t="s">
        <v>40</v>
      </c>
      <c r="CE103" s="159" t="s">
        <v>39</v>
      </c>
      <c r="CF103" s="124" t="s">
        <v>40</v>
      </c>
      <c r="CG103" s="200" t="s">
        <v>53</v>
      </c>
      <c r="CH103" s="143" t="s">
        <v>65</v>
      </c>
      <c r="CI103" s="169" t="s">
        <v>67</v>
      </c>
      <c r="CJ103" s="200" t="s">
        <v>53</v>
      </c>
      <c r="CK103" s="120" t="s">
        <v>39</v>
      </c>
      <c r="CL103" s="115" t="s">
        <v>57</v>
      </c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7">SUM(BE56, -BE58)</f>
        <v>0.1037</v>
      </c>
      <c r="BF104" s="167">
        <f t="shared" si="317"/>
        <v>0.1012</v>
      </c>
      <c r="BG104" s="209">
        <f t="shared" si="317"/>
        <v>0.10639999999999999</v>
      </c>
      <c r="BH104" s="179">
        <f t="shared" si="317"/>
        <v>0.1026</v>
      </c>
      <c r="BI104" s="149">
        <f t="shared" si="317"/>
        <v>0.10390000000000001</v>
      </c>
      <c r="BJ104" s="119">
        <f t="shared" si="317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7">
        <f>SUM(BV55, -BV57)</f>
        <v>9.2800000000000007E-2</v>
      </c>
      <c r="BW104" s="248">
        <f>SUM(BW55, -BW57)</f>
        <v>9.6699999999999994E-2</v>
      </c>
      <c r="BX104" s="274">
        <f>SUM(BX55, -BX57)</f>
        <v>9.219999999999999E-2</v>
      </c>
      <c r="BY104" s="239">
        <f>SUM(BY55, -BY57)</f>
        <v>8.5000000000000006E-2</v>
      </c>
      <c r="BZ104" s="278">
        <f>SUM(BZ55, -BZ57)</f>
        <v>9.219999999999999E-2</v>
      </c>
      <c r="CA104" s="151">
        <f>SUM(CA57, -CA58)</f>
        <v>9.1099999999999987E-2</v>
      </c>
      <c r="CB104" s="147">
        <f>SUM(CB51, -CB54)</f>
        <v>0.11370000000000001</v>
      </c>
      <c r="CC104" s="117">
        <f>SUM(CC57, -CC58)</f>
        <v>0.11079999999999998</v>
      </c>
      <c r="CD104" s="180">
        <f>SUM(CD53, -CD55)</f>
        <v>8.7400000000000005E-2</v>
      </c>
      <c r="CE104" s="145">
        <f>SUM(CE55, -CE57)</f>
        <v>8.4099999999999994E-2</v>
      </c>
      <c r="CF104" s="121">
        <f>SUM(CF53, -CF55)</f>
        <v>9.2799999999999994E-2</v>
      </c>
      <c r="CG104" s="188">
        <f>SUM(CG51, -CG53)</f>
        <v>8.1200000000000008E-2</v>
      </c>
      <c r="CH104" s="147">
        <f>SUM(CH52, -CH53)</f>
        <v>8.8400000000000006E-2</v>
      </c>
      <c r="CI104" s="209">
        <f>SUM(CI54, -CI57)</f>
        <v>8.7399999999999992E-2</v>
      </c>
      <c r="CJ104" s="188">
        <f>SUM(CJ52, -CJ53)</f>
        <v>8.8700000000000001E-2</v>
      </c>
      <c r="CK104" s="117">
        <f>SUM(CK55, -CK57)</f>
        <v>9.2200000000000004E-2</v>
      </c>
      <c r="CL104" s="117">
        <f>SUM(CL57, -CL58)</f>
        <v>0.10069999999999998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53" t="s">
        <v>57</v>
      </c>
      <c r="BW105" s="115" t="s">
        <v>57</v>
      </c>
      <c r="BX105" s="175" t="s">
        <v>57</v>
      </c>
      <c r="BY105" s="224" t="s">
        <v>68</v>
      </c>
      <c r="BZ105" s="42" t="s">
        <v>55</v>
      </c>
      <c r="CA105" s="156" t="s">
        <v>39</v>
      </c>
      <c r="CB105" s="143" t="s">
        <v>68</v>
      </c>
      <c r="CC105" s="118" t="s">
        <v>68</v>
      </c>
      <c r="CD105" s="181" t="s">
        <v>39</v>
      </c>
      <c r="CE105" s="164" t="s">
        <v>40</v>
      </c>
      <c r="CF105" s="169" t="s">
        <v>48</v>
      </c>
      <c r="CG105" s="178" t="s">
        <v>65</v>
      </c>
      <c r="CH105" s="201" t="s">
        <v>48</v>
      </c>
      <c r="CI105" s="120" t="s">
        <v>39</v>
      </c>
      <c r="CJ105" s="187" t="s">
        <v>48</v>
      </c>
      <c r="CK105" s="115" t="s">
        <v>57</v>
      </c>
      <c r="CL105" s="189" t="s">
        <v>53</v>
      </c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45">
        <f>SUM(BV57, -BV58)</f>
        <v>7.7199999999999991E-2</v>
      </c>
      <c r="BW106" s="117">
        <f>SUM(BW57, -BW58)</f>
        <v>8.0700000000000022E-2</v>
      </c>
      <c r="BX106" s="177">
        <f>SUM(BX57, -BX58)</f>
        <v>8.1000000000000016E-2</v>
      </c>
      <c r="BY106" s="227">
        <f>SUM(BY51, -BY54)</f>
        <v>8.1399999999999986E-2</v>
      </c>
      <c r="BZ106" s="97">
        <f>SUM(BZ51, -BZ54)</f>
        <v>8.7699999999999986E-2</v>
      </c>
      <c r="CA106" s="151">
        <f>SUM(CA55, -CA57)</f>
        <v>8.1600000000000006E-2</v>
      </c>
      <c r="CB106" s="145">
        <f>SUM(CB51, -CB53)</f>
        <v>8.1900000000000001E-2</v>
      </c>
      <c r="CC106" s="117">
        <f>SUM(CC51, -CC53)</f>
        <v>8.1100000000000005E-2</v>
      </c>
      <c r="CD106" s="177">
        <f>SUM(CD55, -CD57)</f>
        <v>8.5900000000000004E-2</v>
      </c>
      <c r="CE106" s="147">
        <f>SUM(CE53, -CE55)</f>
        <v>7.9399999999999998E-2</v>
      </c>
      <c r="CF106" s="121">
        <f>SUM(CF54, -CF56)</f>
        <v>7.7800000000000008E-2</v>
      </c>
      <c r="CG106" s="180">
        <f>SUM(CG52, -CG53)</f>
        <v>7.640000000000001E-2</v>
      </c>
      <c r="CH106" s="147">
        <f>SUM(CH54, -CH56)</f>
        <v>7.9700000000000007E-2</v>
      </c>
      <c r="CI106" s="117">
        <f>SUM(CI55, -CI57)</f>
        <v>7.1899999999999992E-2</v>
      </c>
      <c r="CJ106" s="180">
        <f>SUM(CJ54, -CJ56)</f>
        <v>7.4899999999999994E-2</v>
      </c>
      <c r="CK106" s="117">
        <f>SUM(CK57, -CK58)</f>
        <v>8.8100000000000012E-2</v>
      </c>
      <c r="CL106" s="209">
        <f>SUM(CL52, -CL53)</f>
        <v>7.9600000000000004E-2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59" t="s">
        <v>39</v>
      </c>
      <c r="BW107" s="118" t="s">
        <v>65</v>
      </c>
      <c r="BX107" s="178" t="s">
        <v>55</v>
      </c>
      <c r="BY107" s="260" t="s">
        <v>39</v>
      </c>
      <c r="BZ107" s="11" t="s">
        <v>39</v>
      </c>
      <c r="CA107" s="163" t="s">
        <v>46</v>
      </c>
      <c r="CB107" s="143" t="s">
        <v>55</v>
      </c>
      <c r="CC107" s="118" t="s">
        <v>55</v>
      </c>
      <c r="CD107" s="187" t="s">
        <v>48</v>
      </c>
      <c r="CE107" s="165" t="s">
        <v>53</v>
      </c>
      <c r="CF107" s="120" t="s">
        <v>39</v>
      </c>
      <c r="CG107" s="181" t="s">
        <v>39</v>
      </c>
      <c r="CH107" s="159" t="s">
        <v>39</v>
      </c>
      <c r="CI107" s="124" t="s">
        <v>40</v>
      </c>
      <c r="CJ107" s="181" t="s">
        <v>39</v>
      </c>
      <c r="CK107" s="124" t="s">
        <v>40</v>
      </c>
      <c r="CL107" s="169" t="s">
        <v>48</v>
      </c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45">
        <f>SUM(BV56, -BV57)</f>
        <v>6.8099999999999994E-2</v>
      </c>
      <c r="BW108" s="121">
        <f>SUM(BW51, -BW53)</f>
        <v>7.4400000000000008E-2</v>
      </c>
      <c r="BX108" s="179">
        <f>SUM(BX51, -BX53)</f>
        <v>7.5600000000000001E-2</v>
      </c>
      <c r="BY108" s="227">
        <f>SUM(BY56, -BY57)</f>
        <v>7.2800000000000004E-2</v>
      </c>
      <c r="BZ108" s="94">
        <f>SUM(BZ56, -BZ57)</f>
        <v>8.0500000000000002E-2</v>
      </c>
      <c r="CA108" s="272">
        <f>SUM(CA56, -CA57)</f>
        <v>7.8700000000000006E-2</v>
      </c>
      <c r="CB108" s="149">
        <f>SUM(CB51, -CB52)</f>
        <v>8.0700000000000008E-2</v>
      </c>
      <c r="CC108" s="119">
        <f>SUM(CC51, -CC52)</f>
        <v>6.9200000000000012E-2</v>
      </c>
      <c r="CD108" s="180">
        <f>SUM(CD54, -CD56)</f>
        <v>8.2299999999999998E-2</v>
      </c>
      <c r="CE108" s="167">
        <f>SUM(CE52, -CE53)</f>
        <v>7.3000000000000009E-2</v>
      </c>
      <c r="CF108" s="117">
        <f>SUM(CF55, -CF57)</f>
        <v>6.9000000000000006E-2</v>
      </c>
      <c r="CG108" s="177">
        <f>SUM(CG55, -CG57)</f>
        <v>7.3599999999999999E-2</v>
      </c>
      <c r="CH108" s="145">
        <f>SUM(CH55, -CH57)</f>
        <v>6.9199999999999998E-2</v>
      </c>
      <c r="CI108" s="121">
        <f>SUM(CI53, -CI55)</f>
        <v>6.3500000000000001E-2</v>
      </c>
      <c r="CJ108" s="177">
        <f>SUM(CJ55, -CJ57)</f>
        <v>7.0899999999999991E-2</v>
      </c>
      <c r="CK108" s="121">
        <f>SUM(CK53, -CK55)</f>
        <v>7.959999999999999E-2</v>
      </c>
      <c r="CL108" s="121">
        <f>SUM(CL54, -CL56)</f>
        <v>7.8700000000000006E-2</v>
      </c>
      <c r="CM108" s="6">
        <f t="shared" ref="CM108:CP108" si="318">SUM(CM97, -CM104)</f>
        <v>0</v>
      </c>
      <c r="CN108" s="6">
        <f t="shared" si="318"/>
        <v>0</v>
      </c>
      <c r="CO108" s="6">
        <f t="shared" si="318"/>
        <v>0</v>
      </c>
      <c r="CP108" s="6">
        <f t="shared" si="318"/>
        <v>0</v>
      </c>
      <c r="CQ108" s="6">
        <f>SUM(CQ97, -CQ104,)</f>
        <v>0</v>
      </c>
      <c r="CR108" s="6">
        <f>SUM(CR97, -CR104,)</f>
        <v>0</v>
      </c>
      <c r="CS108" s="6">
        <f t="shared" ref="CS108:CV108" si="319">SUM(CS97, -CS104)</f>
        <v>0</v>
      </c>
      <c r="CT108" s="6">
        <f t="shared" si="319"/>
        <v>0</v>
      </c>
      <c r="CU108" s="6">
        <f t="shared" si="319"/>
        <v>0</v>
      </c>
      <c r="CV108" s="6">
        <f t="shared" si="319"/>
        <v>0</v>
      </c>
      <c r="CW108" s="6">
        <f>SUM(CW97, -CW104,)</f>
        <v>0</v>
      </c>
      <c r="CX108" s="6">
        <f>SUM(CX97, -CX104,)</f>
        <v>0</v>
      </c>
      <c r="CY108" s="6">
        <f t="shared" ref="CY108:DB108" si="320">SUM(CY97, -CY104)</f>
        <v>0</v>
      </c>
      <c r="CZ108" s="6">
        <f t="shared" si="320"/>
        <v>0</v>
      </c>
      <c r="DA108" s="6">
        <f t="shared" si="320"/>
        <v>0</v>
      </c>
      <c r="DB108" s="6">
        <f t="shared" si="320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1">SUM(DE97, -DE104)</f>
        <v>0</v>
      </c>
      <c r="DF108" s="6">
        <f t="shared" si="321"/>
        <v>0</v>
      </c>
      <c r="DG108" s="6">
        <f t="shared" si="321"/>
        <v>0</v>
      </c>
      <c r="DH108" s="6">
        <f t="shared" si="321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2">SUM(DK97, -DK104)</f>
        <v>0</v>
      </c>
      <c r="DL108" s="6">
        <f t="shared" si="322"/>
        <v>0</v>
      </c>
      <c r="DM108" s="6">
        <f t="shared" si="322"/>
        <v>0</v>
      </c>
      <c r="DN108" s="6">
        <f t="shared" si="322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3">SUM(DQ97, -DQ104)</f>
        <v>0</v>
      </c>
      <c r="DR108" s="6">
        <f t="shared" si="323"/>
        <v>0</v>
      </c>
      <c r="DS108" s="6">
        <f t="shared" si="323"/>
        <v>0</v>
      </c>
      <c r="DT108" s="6">
        <f t="shared" si="323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4">SUM(DW97, -DW104)</f>
        <v>0</v>
      </c>
      <c r="DX108" s="6">
        <f t="shared" si="324"/>
        <v>0</v>
      </c>
      <c r="DY108" s="6">
        <f t="shared" si="324"/>
        <v>0</v>
      </c>
      <c r="DZ108" s="6">
        <f t="shared" si="324"/>
        <v>0</v>
      </c>
      <c r="EA108" s="6">
        <f>SUM(EA97, -EA104,)</f>
        <v>0</v>
      </c>
      <c r="EB108" s="6">
        <f>SUM(EB97, -EB104,)</f>
        <v>0</v>
      </c>
      <c r="EC108" s="6">
        <f t="shared" ref="EC108:EI108" si="325">SUM(EC97, -EC104)</f>
        <v>0</v>
      </c>
      <c r="ED108" s="6">
        <f t="shared" si="325"/>
        <v>0</v>
      </c>
      <c r="EE108" s="6">
        <f t="shared" si="325"/>
        <v>0</v>
      </c>
      <c r="EF108" s="6">
        <f t="shared" si="325"/>
        <v>0</v>
      </c>
      <c r="EG108" s="6">
        <f t="shared" si="325"/>
        <v>0</v>
      </c>
      <c r="EH108" s="6">
        <f t="shared" si="325"/>
        <v>0</v>
      </c>
      <c r="EI108" s="6">
        <f t="shared" si="325"/>
        <v>0</v>
      </c>
      <c r="EK108" s="6">
        <f>SUM(EK97, -EK104,)</f>
        <v>0</v>
      </c>
      <c r="EL108" s="6">
        <f>SUM(EL97, -EL104,)</f>
        <v>0</v>
      </c>
      <c r="EM108" s="6">
        <f t="shared" ref="EM108:EP108" si="326">SUM(EM97, -EM104)</f>
        <v>0</v>
      </c>
      <c r="EN108" s="6">
        <f t="shared" si="326"/>
        <v>0</v>
      </c>
      <c r="EO108" s="6">
        <f t="shared" si="326"/>
        <v>0</v>
      </c>
      <c r="EP108" s="6">
        <f t="shared" si="326"/>
        <v>0</v>
      </c>
      <c r="EQ108" s="6">
        <f>SUM(EQ97, -EQ104,)</f>
        <v>0</v>
      </c>
      <c r="ER108" s="6">
        <f>SUM(ER97, -ER104,)</f>
        <v>0</v>
      </c>
      <c r="ES108" s="6">
        <f t="shared" ref="ES108:EV108" si="327">SUM(ES97, -ES104)</f>
        <v>0</v>
      </c>
      <c r="ET108" s="6">
        <f t="shared" si="327"/>
        <v>0</v>
      </c>
      <c r="EU108" s="6">
        <f t="shared" si="327"/>
        <v>0</v>
      </c>
      <c r="EV108" s="6">
        <f t="shared" si="327"/>
        <v>0</v>
      </c>
      <c r="EW108" s="6">
        <f>SUM(EW97, -EW104,)</f>
        <v>0</v>
      </c>
      <c r="EX108" s="6">
        <f>SUM(EX97, -EX104,)</f>
        <v>0</v>
      </c>
      <c r="EY108" s="6">
        <f t="shared" ref="EY108:FB108" si="328">SUM(EY97, -EY104)</f>
        <v>0</v>
      </c>
      <c r="EZ108" s="6">
        <f t="shared" si="328"/>
        <v>0</v>
      </c>
      <c r="FA108" s="6">
        <f t="shared" si="328"/>
        <v>0</v>
      </c>
      <c r="FB108" s="6">
        <f t="shared" si="328"/>
        <v>0</v>
      </c>
      <c r="FC108" s="6">
        <f>SUM(FC97, -FC104,)</f>
        <v>0</v>
      </c>
      <c r="FD108" s="6">
        <f>SUM(FD97, -FD104,)</f>
        <v>0</v>
      </c>
      <c r="FE108" s="6">
        <f t="shared" ref="FE108:FH108" si="329">SUM(FE97, -FE104)</f>
        <v>0</v>
      </c>
      <c r="FF108" s="6">
        <f t="shared" si="329"/>
        <v>0</v>
      </c>
      <c r="FG108" s="6">
        <f t="shared" si="329"/>
        <v>0</v>
      </c>
      <c r="FH108" s="6">
        <f t="shared" si="329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0">SUM(FK97, -FK104)</f>
        <v>0</v>
      </c>
      <c r="FL108" s="6">
        <f t="shared" si="330"/>
        <v>0</v>
      </c>
      <c r="FM108" s="6">
        <f t="shared" si="330"/>
        <v>0</v>
      </c>
      <c r="FN108" s="6">
        <f t="shared" si="330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1">SUM(FQ97, -FQ104)</f>
        <v>0</v>
      </c>
      <c r="FR108" s="6">
        <f t="shared" si="331"/>
        <v>0</v>
      </c>
      <c r="FS108" s="6">
        <f t="shared" si="331"/>
        <v>0</v>
      </c>
      <c r="FT108" s="6">
        <f t="shared" si="331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2">SUM(FW97, -FW104)</f>
        <v>0</v>
      </c>
      <c r="FX108" s="6">
        <f t="shared" si="332"/>
        <v>0</v>
      </c>
      <c r="FY108" s="6">
        <f t="shared" si="332"/>
        <v>0</v>
      </c>
      <c r="FZ108" s="6">
        <f t="shared" si="332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3">SUM(GC97, -GC104)</f>
        <v>0</v>
      </c>
      <c r="GD108" s="6">
        <f t="shared" si="333"/>
        <v>0</v>
      </c>
      <c r="GE108" s="6">
        <f t="shared" si="333"/>
        <v>0</v>
      </c>
      <c r="GF108" s="6">
        <f t="shared" si="333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4">SUM(GI97, -GI104)</f>
        <v>0</v>
      </c>
      <c r="GJ108" s="6">
        <f t="shared" si="334"/>
        <v>0</v>
      </c>
      <c r="GK108" s="6">
        <f t="shared" si="334"/>
        <v>0</v>
      </c>
      <c r="GL108" s="6">
        <f t="shared" si="334"/>
        <v>0</v>
      </c>
      <c r="GM108" s="6">
        <f>SUM(GM97, -GM104,)</f>
        <v>0</v>
      </c>
      <c r="GN108" s="6">
        <f>SUM(GN97, -GN104,)</f>
        <v>0</v>
      </c>
      <c r="GO108" s="6">
        <f t="shared" ref="GO108:GR108" si="335">SUM(GO97, -GO104)</f>
        <v>0</v>
      </c>
      <c r="GP108" s="6">
        <f t="shared" si="335"/>
        <v>0</v>
      </c>
      <c r="GQ108" s="6">
        <f t="shared" si="335"/>
        <v>0</v>
      </c>
      <c r="GR108" s="6">
        <f t="shared" si="335"/>
        <v>0</v>
      </c>
      <c r="GS108" s="6">
        <f>SUM(GS97, -GS104,)</f>
        <v>0</v>
      </c>
      <c r="GT108" s="6">
        <f>SUM(GT97, -GT104,)</f>
        <v>0</v>
      </c>
      <c r="GU108" s="6">
        <f t="shared" ref="GU108:HA108" si="336">SUM(GU97, -GU104)</f>
        <v>0</v>
      </c>
      <c r="GV108" s="6">
        <f t="shared" si="336"/>
        <v>0</v>
      </c>
      <c r="GW108" s="6">
        <f t="shared" si="336"/>
        <v>0</v>
      </c>
      <c r="GX108" s="6">
        <f t="shared" si="336"/>
        <v>0</v>
      </c>
      <c r="GY108" s="6">
        <f t="shared" si="336"/>
        <v>0</v>
      </c>
      <c r="GZ108" s="6">
        <f t="shared" si="336"/>
        <v>0</v>
      </c>
      <c r="HA108" s="6">
        <f t="shared" si="336"/>
        <v>0</v>
      </c>
      <c r="HC108" s="6">
        <f>SUM(HC97, -HC104,)</f>
        <v>0</v>
      </c>
      <c r="HD108" s="6">
        <f>SUM(HD97, -HD104,)</f>
        <v>0</v>
      </c>
      <c r="HE108" s="6">
        <f t="shared" ref="HE108:HH108" si="337">SUM(HE97, -HE104)</f>
        <v>0</v>
      </c>
      <c r="HF108" s="6">
        <f t="shared" si="337"/>
        <v>0</v>
      </c>
      <c r="HG108" s="6">
        <f t="shared" si="337"/>
        <v>0</v>
      </c>
      <c r="HH108" s="6">
        <f t="shared" si="337"/>
        <v>0</v>
      </c>
      <c r="HI108" s="6">
        <f>SUM(HI97, -HI104,)</f>
        <v>0</v>
      </c>
      <c r="HJ108" s="6">
        <f>SUM(HJ97, -HJ104,)</f>
        <v>0</v>
      </c>
      <c r="HK108" s="6">
        <f t="shared" ref="HK108:HN108" si="338">SUM(HK97, -HK104)</f>
        <v>0</v>
      </c>
      <c r="HL108" s="6">
        <f t="shared" si="338"/>
        <v>0</v>
      </c>
      <c r="HM108" s="6">
        <f t="shared" si="338"/>
        <v>0</v>
      </c>
      <c r="HN108" s="6">
        <f t="shared" si="338"/>
        <v>0</v>
      </c>
      <c r="HO108" s="6">
        <f>SUM(HO97, -HO104,)</f>
        <v>0</v>
      </c>
      <c r="HP108" s="6">
        <f>SUM(HP97, -HP104,)</f>
        <v>0</v>
      </c>
      <c r="HQ108" s="6">
        <f t="shared" ref="HQ108:HT108" si="339">SUM(HQ97, -HQ104)</f>
        <v>0</v>
      </c>
      <c r="HR108" s="6">
        <f t="shared" si="339"/>
        <v>0</v>
      </c>
      <c r="HS108" s="6">
        <f t="shared" si="339"/>
        <v>0</v>
      </c>
      <c r="HT108" s="6">
        <f t="shared" si="339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0">SUM(HW97, -HW104)</f>
        <v>0</v>
      </c>
      <c r="HX108" s="6">
        <f t="shared" si="340"/>
        <v>0</v>
      </c>
      <c r="HY108" s="6">
        <f t="shared" si="340"/>
        <v>0</v>
      </c>
      <c r="HZ108" s="6">
        <f t="shared" si="340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1">SUM(IC97, -IC104)</f>
        <v>0</v>
      </c>
      <c r="ID108" s="6">
        <f t="shared" si="341"/>
        <v>0</v>
      </c>
      <c r="IE108" s="6">
        <f t="shared" si="341"/>
        <v>0</v>
      </c>
      <c r="IF108" s="6">
        <f t="shared" si="341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2">SUM(II97, -II104)</f>
        <v>0</v>
      </c>
      <c r="IJ108" s="6">
        <f t="shared" si="342"/>
        <v>0</v>
      </c>
      <c r="IK108" s="6">
        <f t="shared" si="342"/>
        <v>0</v>
      </c>
      <c r="IL108" s="6">
        <f t="shared" si="342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3">SUM(IO97, -IO104)</f>
        <v>0</v>
      </c>
      <c r="IP108" s="6">
        <f t="shared" si="343"/>
        <v>0</v>
      </c>
      <c r="IQ108" s="6">
        <f t="shared" si="343"/>
        <v>0</v>
      </c>
      <c r="IR108" s="6">
        <f t="shared" si="343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4">SUM(IU97, -IU104)</f>
        <v>0</v>
      </c>
      <c r="IV108" s="6">
        <f t="shared" si="344"/>
        <v>0</v>
      </c>
      <c r="IW108" s="6">
        <f t="shared" si="344"/>
        <v>0</v>
      </c>
      <c r="IX108" s="6">
        <f t="shared" si="344"/>
        <v>0</v>
      </c>
      <c r="IY108" s="6">
        <f>SUM(IY97, -IY104,)</f>
        <v>0</v>
      </c>
      <c r="IZ108" s="6">
        <f>SUM(IZ97, -IZ104,)</f>
        <v>0</v>
      </c>
      <c r="JA108" s="6">
        <f t="shared" ref="JA108:JD108" si="345">SUM(JA97, -JA104)</f>
        <v>0</v>
      </c>
      <c r="JB108" s="6">
        <f t="shared" si="345"/>
        <v>0</v>
      </c>
      <c r="JC108" s="6">
        <f t="shared" si="345"/>
        <v>0</v>
      </c>
      <c r="JD108" s="6">
        <f t="shared" si="345"/>
        <v>0</v>
      </c>
      <c r="JE108" s="6">
        <f>SUM(JE97, -JE104,)</f>
        <v>0</v>
      </c>
      <c r="JF108" s="6">
        <f>SUM(JF97, -JF104,)</f>
        <v>0</v>
      </c>
      <c r="JG108" s="6">
        <f t="shared" ref="JG108:JJ108" si="346">SUM(JG97, -JG104)</f>
        <v>0</v>
      </c>
      <c r="JH108" s="6">
        <f t="shared" si="346"/>
        <v>0</v>
      </c>
      <c r="JI108" s="6">
        <f t="shared" si="346"/>
        <v>0</v>
      </c>
      <c r="JJ108" s="6">
        <f t="shared" si="346"/>
        <v>0</v>
      </c>
      <c r="JK108" s="6">
        <f>SUM(JK97, -JK104,)</f>
        <v>0</v>
      </c>
      <c r="JL108" s="6">
        <f>SUM(JL97, -JL104,)</f>
        <v>0</v>
      </c>
      <c r="JM108" s="6">
        <f t="shared" ref="JM108:JS108" si="347">SUM(JM97, -JM104)</f>
        <v>0</v>
      </c>
      <c r="JN108" s="6">
        <f t="shared" si="347"/>
        <v>0</v>
      </c>
      <c r="JO108" s="6">
        <f t="shared" si="347"/>
        <v>0</v>
      </c>
      <c r="JP108" s="6">
        <f t="shared" si="347"/>
        <v>0</v>
      </c>
      <c r="JQ108" s="6">
        <f t="shared" si="347"/>
        <v>0</v>
      </c>
      <c r="JR108" s="6">
        <f t="shared" si="347"/>
        <v>0</v>
      </c>
      <c r="JS108" s="6">
        <f t="shared" si="347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43" t="s">
        <v>65</v>
      </c>
      <c r="BW109" s="120" t="s">
        <v>39</v>
      </c>
      <c r="BX109" s="181" t="s">
        <v>39</v>
      </c>
      <c r="BY109" s="224" t="s">
        <v>55</v>
      </c>
      <c r="BZ109" s="42" t="s">
        <v>68</v>
      </c>
      <c r="CA109" s="148" t="s">
        <v>68</v>
      </c>
      <c r="CB109" s="159" t="s">
        <v>39</v>
      </c>
      <c r="CC109" s="120" t="s">
        <v>39</v>
      </c>
      <c r="CD109" s="200" t="s">
        <v>53</v>
      </c>
      <c r="CE109" s="164" t="s">
        <v>64</v>
      </c>
      <c r="CF109" s="124" t="s">
        <v>64</v>
      </c>
      <c r="CG109" s="187" t="s">
        <v>48</v>
      </c>
      <c r="CH109" s="164" t="s">
        <v>40</v>
      </c>
      <c r="CI109" s="169" t="s">
        <v>48</v>
      </c>
      <c r="CJ109" s="183" t="s">
        <v>40</v>
      </c>
      <c r="CK109" s="189" t="s">
        <v>53</v>
      </c>
      <c r="CL109" s="120" t="s">
        <v>36</v>
      </c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47">
        <f>SUM(BV51, -BV53)</f>
        <v>6.1899999999999983E-2</v>
      </c>
      <c r="BW110" s="117">
        <f>SUM(BW56, -BW57)</f>
        <v>7.2899999999999993E-2</v>
      </c>
      <c r="BX110" s="177">
        <f>SUM(BX56, -BX57)</f>
        <v>7.3399999999999993E-2</v>
      </c>
      <c r="BY110" s="226">
        <f>SUM(BY51, -BY53)</f>
        <v>6.4599999999999991E-2</v>
      </c>
      <c r="BZ110" s="94">
        <f>SUM(BZ51, -BZ53)</f>
        <v>7.9999999999999988E-2</v>
      </c>
      <c r="CA110" s="151">
        <f>SUM(CA51, -CA53)</f>
        <v>7.5499999999999984E-2</v>
      </c>
      <c r="CB110" s="145">
        <f>SUM(CB55, -CB57)</f>
        <v>6.2299999999999994E-2</v>
      </c>
      <c r="CC110" s="117">
        <f>SUM(CC55, -CC57)</f>
        <v>6.7100000000000007E-2</v>
      </c>
      <c r="CD110" s="188">
        <f>SUM(CD52, -CD53)</f>
        <v>6.6200000000000009E-2</v>
      </c>
      <c r="CE110" s="147">
        <f>SUM(CE53, -CE54)</f>
        <v>5.62E-2</v>
      </c>
      <c r="CF110" s="121">
        <f>SUM(CF53, -CF54)</f>
        <v>5.8299999999999998E-2</v>
      </c>
      <c r="CG110" s="180">
        <f>SUM(CG54, -CG56)</f>
        <v>6.8699999999999997E-2</v>
      </c>
      <c r="CH110" s="147">
        <f>SUM(CH53, -CH55)</f>
        <v>6.8099999999999994E-2</v>
      </c>
      <c r="CI110" s="121">
        <f>SUM(CI54, -CI56)</f>
        <v>5.6800000000000003E-2</v>
      </c>
      <c r="CJ110" s="180">
        <f>SUM(CJ53, -CJ55)</f>
        <v>7.0599999999999996E-2</v>
      </c>
      <c r="CK110" s="209">
        <f>SUM(CK52, -CK53)</f>
        <v>6.7100000000000007E-2</v>
      </c>
      <c r="CL110" s="117">
        <f>SUM(CL55, -CL56)</f>
        <v>6.2300000000000008E-2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43" t="s">
        <v>55</v>
      </c>
      <c r="BW111" s="118" t="s">
        <v>55</v>
      </c>
      <c r="BX111" s="178" t="s">
        <v>65</v>
      </c>
      <c r="BY111" s="228" t="s">
        <v>64</v>
      </c>
      <c r="BZ111" s="32" t="s">
        <v>53</v>
      </c>
      <c r="CA111" s="158" t="s">
        <v>53</v>
      </c>
      <c r="CB111" s="155" t="s">
        <v>46</v>
      </c>
      <c r="CC111" s="123" t="s">
        <v>46</v>
      </c>
      <c r="CD111" s="178" t="s">
        <v>55</v>
      </c>
      <c r="CE111" s="201" t="s">
        <v>48</v>
      </c>
      <c r="CF111" s="118" t="s">
        <v>55</v>
      </c>
      <c r="CG111" s="183" t="s">
        <v>64</v>
      </c>
      <c r="CH111" s="159" t="s">
        <v>36</v>
      </c>
      <c r="CI111" s="124" t="s">
        <v>64</v>
      </c>
      <c r="CJ111" s="181" t="s">
        <v>36</v>
      </c>
      <c r="CK111" s="120" t="s">
        <v>36</v>
      </c>
      <c r="CL111" s="124" t="s">
        <v>40</v>
      </c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49">
        <f>SUM(BV51, -BV52)</f>
        <v>5.7900000000000007E-2</v>
      </c>
      <c r="BW112" s="119">
        <f>SUM(BW51, -BW52)</f>
        <v>6.5400000000000014E-2</v>
      </c>
      <c r="BX112" s="180">
        <f>SUM(BX51, -BX52)</f>
        <v>6.6399999999999987E-2</v>
      </c>
      <c r="BY112" s="225">
        <f>SUM(BY52, -BY54)</f>
        <v>5.5500000000000008E-2</v>
      </c>
      <c r="BZ112" s="220">
        <f>SUM(BZ52, -BZ54)</f>
        <v>0.05</v>
      </c>
      <c r="CA112" s="237">
        <f>SUM(CA52, -CA54)</f>
        <v>6.9100000000000009E-2</v>
      </c>
      <c r="CB112" s="247">
        <f>SUM(CB56, -CB57)</f>
        <v>5.0199999999999995E-2</v>
      </c>
      <c r="CC112" s="248">
        <f>SUM(CC56, -CC57)</f>
        <v>5.6700000000000007E-2</v>
      </c>
      <c r="CD112" s="179">
        <f>SUM(CD51, -CD52)</f>
        <v>6.4399999999999985E-2</v>
      </c>
      <c r="CE112" s="147">
        <f>SUM(CE54, -CE56)</f>
        <v>5.4100000000000002E-2</v>
      </c>
      <c r="CF112" s="119">
        <f>SUM(CF51, -CF52)</f>
        <v>5.8299999999999991E-2</v>
      </c>
      <c r="CG112" s="180">
        <f>SUM(CG53, -CG54)</f>
        <v>6.2700000000000006E-2</v>
      </c>
      <c r="CH112" s="145">
        <f>SUM(CH55, -CH56)</f>
        <v>4.5600000000000002E-2</v>
      </c>
      <c r="CI112" s="121">
        <f>SUM(CI53, -CI54)</f>
        <v>4.8000000000000001E-2</v>
      </c>
      <c r="CJ112" s="177">
        <f>SUM(CJ55, -CJ56)</f>
        <v>5.3699999999999998E-2</v>
      </c>
      <c r="CK112" s="117">
        <f>SUM(CK55, -CK56)</f>
        <v>5.33E-2</v>
      </c>
      <c r="CL112" s="121">
        <f>SUM(CL53, -CL55)</f>
        <v>5.4899999999999997E-2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162" t="s">
        <v>54</v>
      </c>
      <c r="BW113" s="261" t="s">
        <v>54</v>
      </c>
      <c r="BX113" s="183" t="s">
        <v>64</v>
      </c>
      <c r="BY113" s="228" t="s">
        <v>53</v>
      </c>
      <c r="BZ113" s="32" t="s">
        <v>64</v>
      </c>
      <c r="CA113" s="148" t="s">
        <v>65</v>
      </c>
      <c r="CB113" s="165" t="s">
        <v>53</v>
      </c>
      <c r="CC113" s="189" t="s">
        <v>53</v>
      </c>
      <c r="CD113" s="184" t="s">
        <v>46</v>
      </c>
      <c r="CE113" s="155" t="s">
        <v>46</v>
      </c>
      <c r="CF113" s="120" t="s">
        <v>36</v>
      </c>
      <c r="CG113" s="181" t="s">
        <v>36</v>
      </c>
      <c r="CH113" s="201" t="s">
        <v>41</v>
      </c>
      <c r="CI113" s="120" t="s">
        <v>36</v>
      </c>
      <c r="CJ113" s="183" t="s">
        <v>64</v>
      </c>
      <c r="CK113" s="169" t="s">
        <v>41</v>
      </c>
      <c r="CL113" s="118" t="s">
        <v>55</v>
      </c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48">SUM(BE55, -BE57)</f>
        <v>4.1400000000000006E-2</v>
      </c>
      <c r="BF114" s="145">
        <f t="shared" si="348"/>
        <v>3.209999999999999E-2</v>
      </c>
      <c r="BG114" s="117">
        <f t="shared" si="348"/>
        <v>3.8699999999999998E-2</v>
      </c>
      <c r="BH114" s="274">
        <f t="shared" si="348"/>
        <v>3.3799999999999997E-2</v>
      </c>
      <c r="BI114" s="247">
        <f t="shared" si="348"/>
        <v>3.5799999999999998E-2</v>
      </c>
      <c r="BJ114" s="248">
        <f t="shared" si="348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47">
        <f>SUM(BV52, -BV54)</f>
        <v>3.5199999999999995E-2</v>
      </c>
      <c r="BW114" s="121">
        <f>SUM(BW52, -BW54)</f>
        <v>4.0499999999999994E-2</v>
      </c>
      <c r="BX114" s="180">
        <f>SUM(BX52, -BX54)</f>
        <v>3.1400000000000011E-2</v>
      </c>
      <c r="BY114" s="235">
        <f>SUM(BY52, -BY53)</f>
        <v>3.8700000000000012E-2</v>
      </c>
      <c r="BZ114" s="15">
        <f>SUM(BZ52, -BZ53)</f>
        <v>4.2300000000000004E-2</v>
      </c>
      <c r="CA114" s="152">
        <f>SUM(CA51, -CA52)</f>
        <v>4.5299999999999979E-2</v>
      </c>
      <c r="CB114" s="167">
        <f>SUM(CB52, -CB54)</f>
        <v>3.3000000000000002E-2</v>
      </c>
      <c r="CC114" s="209">
        <f>SUM(CC52, -CC54)</f>
        <v>4.4300000000000006E-2</v>
      </c>
      <c r="CD114" s="274">
        <f>SUM(CD56, -CD57)</f>
        <v>5.6499999999999995E-2</v>
      </c>
      <c r="CE114" s="247">
        <f>SUM(CE56, -CE57)</f>
        <v>5.3199999999999997E-2</v>
      </c>
      <c r="CF114" s="117">
        <f>SUM(CF55, -CF56)</f>
        <v>4.3300000000000005E-2</v>
      </c>
      <c r="CG114" s="177">
        <f>SUM(CG55, -CG56)</f>
        <v>4.53E-2</v>
      </c>
      <c r="CH114" s="147">
        <f>SUM(CH54, -CH55)</f>
        <v>3.4099999999999998E-2</v>
      </c>
      <c r="CI114" s="117">
        <f>SUM(CI55, -CI56)</f>
        <v>4.1300000000000003E-2</v>
      </c>
      <c r="CJ114" s="180">
        <f>SUM(CJ53, -CJ54)</f>
        <v>4.9399999999999999E-2</v>
      </c>
      <c r="CK114" s="121">
        <f>SUM(CK54, -CK55)</f>
        <v>0.04</v>
      </c>
      <c r="CL114" s="119">
        <f>SUM(CL51, -CL52)</f>
        <v>4.930000000000001E-2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64" t="s">
        <v>64</v>
      </c>
      <c r="BW115" s="124" t="s">
        <v>64</v>
      </c>
      <c r="BX115" s="264" t="s">
        <v>54</v>
      </c>
      <c r="BY115" s="224" t="s">
        <v>65</v>
      </c>
      <c r="BZ115" s="42" t="s">
        <v>65</v>
      </c>
      <c r="CA115" s="161" t="s">
        <v>54</v>
      </c>
      <c r="CB115" s="201" t="s">
        <v>64</v>
      </c>
      <c r="CC115" s="169" t="s">
        <v>64</v>
      </c>
      <c r="CD115" s="187" t="s">
        <v>41</v>
      </c>
      <c r="CE115" s="143" t="s">
        <v>55</v>
      </c>
      <c r="CF115" s="189" t="s">
        <v>53</v>
      </c>
      <c r="CG115" s="184" t="s">
        <v>46</v>
      </c>
      <c r="CH115" s="164" t="s">
        <v>64</v>
      </c>
      <c r="CI115" s="123" t="s">
        <v>46</v>
      </c>
      <c r="CJ115" s="178" t="s">
        <v>55</v>
      </c>
      <c r="CK115" s="124" t="s">
        <v>64</v>
      </c>
      <c r="CL115" s="123" t="s">
        <v>46</v>
      </c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47">
        <f>SUM(BV53, -BV54)</f>
        <v>3.1200000000000019E-2</v>
      </c>
      <c r="BW116" s="121">
        <f>SUM(BW53, -BW54)</f>
        <v>3.15E-2</v>
      </c>
      <c r="BX116" s="180">
        <f>SUM(BX53, -BX54)</f>
        <v>2.2199999999999998E-2</v>
      </c>
      <c r="BY116" s="225">
        <f>SUM(BY51, -BY52)</f>
        <v>2.5899999999999979E-2</v>
      </c>
      <c r="BZ116" s="15">
        <f>SUM(BZ51, -BZ52)</f>
        <v>3.7699999999999984E-2</v>
      </c>
      <c r="CA116" s="152">
        <f>SUM(CA53, -CA54)</f>
        <v>3.8900000000000004E-2</v>
      </c>
      <c r="CB116" s="147">
        <f>SUM(CB53, -CB54)</f>
        <v>3.1800000000000009E-2</v>
      </c>
      <c r="CC116" s="121">
        <f>SUM(CC53, -CC54)</f>
        <v>3.2400000000000012E-2</v>
      </c>
      <c r="CD116" s="180">
        <f>SUM(CD54, -CD55)</f>
        <v>5.2900000000000003E-2</v>
      </c>
      <c r="CE116" s="149">
        <f>SUM(CE51, -CE52)</f>
        <v>4.6199999999999991E-2</v>
      </c>
      <c r="CF116" s="209">
        <f>SUM(CF52, -CF53)</f>
        <v>4.1400000000000006E-2</v>
      </c>
      <c r="CG116" s="274">
        <f>SUM(CG56, -CG57)</f>
        <v>2.8300000000000006E-2</v>
      </c>
      <c r="CH116" s="147">
        <f>SUM(CH53, -CH54)</f>
        <v>3.4000000000000002E-2</v>
      </c>
      <c r="CI116" s="248">
        <f>SUM(CI56, -CI57)</f>
        <v>3.0599999999999995E-2</v>
      </c>
      <c r="CJ116" s="179">
        <f>SUM(CJ51, -CJ52)</f>
        <v>2.5999999999999995E-2</v>
      </c>
      <c r="CK116" s="121">
        <f>SUM(CK53, -CK54)</f>
        <v>3.9599999999999996E-2</v>
      </c>
      <c r="CL116" s="248">
        <f>SUM(CL56, -CL57)</f>
        <v>4.5399999999999996E-2</v>
      </c>
      <c r="CM116" s="6">
        <f t="shared" ref="CM116:CP116" si="349">SUM(CM105, -CM112)</f>
        <v>0</v>
      </c>
      <c r="CN116" s="6">
        <f t="shared" si="349"/>
        <v>0</v>
      </c>
      <c r="CO116" s="6">
        <f t="shared" si="349"/>
        <v>0</v>
      </c>
      <c r="CP116" s="6">
        <f t="shared" si="349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50">SUM(CS105, -CS112)</f>
        <v>0</v>
      </c>
      <c r="CT116" s="6">
        <f t="shared" si="350"/>
        <v>0</v>
      </c>
      <c r="CU116" s="6">
        <f t="shared" si="350"/>
        <v>0</v>
      </c>
      <c r="CV116" s="6">
        <f t="shared" si="350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1">SUM(CY105, -CY112)</f>
        <v>0</v>
      </c>
      <c r="CZ116" s="6">
        <f t="shared" si="351"/>
        <v>0</v>
      </c>
      <c r="DA116" s="6">
        <f t="shared" si="351"/>
        <v>0</v>
      </c>
      <c r="DB116" s="6">
        <f t="shared" si="351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52">SUM(DE105, -DE112)</f>
        <v>0</v>
      </c>
      <c r="DF116" s="6">
        <f t="shared" si="352"/>
        <v>0</v>
      </c>
      <c r="DG116" s="6">
        <f t="shared" si="352"/>
        <v>0</v>
      </c>
      <c r="DH116" s="6">
        <f t="shared" si="352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53">SUM(DK105, -DK112)</f>
        <v>0</v>
      </c>
      <c r="DL116" s="6">
        <f t="shared" si="353"/>
        <v>0</v>
      </c>
      <c r="DM116" s="6">
        <f t="shared" si="353"/>
        <v>0</v>
      </c>
      <c r="DN116" s="6">
        <f t="shared" si="353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54">SUM(DQ105, -DQ112)</f>
        <v>0</v>
      </c>
      <c r="DR116" s="6">
        <f t="shared" si="354"/>
        <v>0</v>
      </c>
      <c r="DS116" s="6">
        <f t="shared" si="354"/>
        <v>0</v>
      </c>
      <c r="DT116" s="6">
        <f t="shared" si="354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55">SUM(DW105, -DW112)</f>
        <v>0</v>
      </c>
      <c r="DX116" s="6">
        <f t="shared" si="355"/>
        <v>0</v>
      </c>
      <c r="DY116" s="6">
        <f t="shared" si="355"/>
        <v>0</v>
      </c>
      <c r="DZ116" s="6">
        <f t="shared" si="355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56">SUM(EC105, -EC112)</f>
        <v>0</v>
      </c>
      <c r="ED116" s="6">
        <f t="shared" si="356"/>
        <v>0</v>
      </c>
      <c r="EE116" s="6">
        <f t="shared" si="356"/>
        <v>0</v>
      </c>
      <c r="EF116" s="6">
        <f t="shared" si="356"/>
        <v>0</v>
      </c>
      <c r="EG116" s="6">
        <f t="shared" si="356"/>
        <v>0</v>
      </c>
      <c r="EH116" s="6">
        <f t="shared" si="356"/>
        <v>0</v>
      </c>
      <c r="EI116" s="6">
        <f t="shared" si="356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57">SUM(EM105, -EM112)</f>
        <v>0</v>
      </c>
      <c r="EN116" s="6">
        <f t="shared" si="357"/>
        <v>0</v>
      </c>
      <c r="EO116" s="6">
        <f t="shared" si="357"/>
        <v>0</v>
      </c>
      <c r="EP116" s="6">
        <f t="shared" si="357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58">SUM(ES105, -ES112)</f>
        <v>0</v>
      </c>
      <c r="ET116" s="6">
        <f t="shared" si="358"/>
        <v>0</v>
      </c>
      <c r="EU116" s="6">
        <f t="shared" si="358"/>
        <v>0</v>
      </c>
      <c r="EV116" s="6">
        <f t="shared" si="358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59">SUM(EY105, -EY112)</f>
        <v>0</v>
      </c>
      <c r="EZ116" s="6">
        <f t="shared" si="359"/>
        <v>0</v>
      </c>
      <c r="FA116" s="6">
        <f t="shared" si="359"/>
        <v>0</v>
      </c>
      <c r="FB116" s="6">
        <f t="shared" si="359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0">SUM(FE105, -FE112)</f>
        <v>0</v>
      </c>
      <c r="FF116" s="6">
        <f t="shared" si="360"/>
        <v>0</v>
      </c>
      <c r="FG116" s="6">
        <f t="shared" si="360"/>
        <v>0</v>
      </c>
      <c r="FH116" s="6">
        <f t="shared" si="360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1">SUM(FK105, -FK112)</f>
        <v>0</v>
      </c>
      <c r="FL116" s="6">
        <f t="shared" si="361"/>
        <v>0</v>
      </c>
      <c r="FM116" s="6">
        <f t="shared" si="361"/>
        <v>0</v>
      </c>
      <c r="FN116" s="6">
        <f t="shared" si="361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62">SUM(FQ105, -FQ112)</f>
        <v>0</v>
      </c>
      <c r="FR116" s="6">
        <f t="shared" si="362"/>
        <v>0</v>
      </c>
      <c r="FS116" s="6">
        <f t="shared" si="362"/>
        <v>0</v>
      </c>
      <c r="FT116" s="6">
        <f t="shared" si="362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63">SUM(FW105, -FW112)</f>
        <v>0</v>
      </c>
      <c r="FX116" s="6">
        <f t="shared" si="363"/>
        <v>0</v>
      </c>
      <c r="FY116" s="6">
        <f t="shared" si="363"/>
        <v>0</v>
      </c>
      <c r="FZ116" s="6">
        <f t="shared" si="363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64">SUM(GC105, -GC112)</f>
        <v>0</v>
      </c>
      <c r="GD116" s="6">
        <f t="shared" si="364"/>
        <v>0</v>
      </c>
      <c r="GE116" s="6">
        <f t="shared" si="364"/>
        <v>0</v>
      </c>
      <c r="GF116" s="6">
        <f t="shared" si="364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65">SUM(GI105, -GI112)</f>
        <v>0</v>
      </c>
      <c r="GJ116" s="6">
        <f t="shared" si="365"/>
        <v>0</v>
      </c>
      <c r="GK116" s="6">
        <f t="shared" si="365"/>
        <v>0</v>
      </c>
      <c r="GL116" s="6">
        <f t="shared" si="365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66">SUM(GO105, -GO112)</f>
        <v>0</v>
      </c>
      <c r="GP116" s="6">
        <f t="shared" si="366"/>
        <v>0</v>
      </c>
      <c r="GQ116" s="6">
        <f t="shared" si="366"/>
        <v>0</v>
      </c>
      <c r="GR116" s="6">
        <f t="shared" si="366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67">SUM(GU105, -GU112)</f>
        <v>0</v>
      </c>
      <c r="GV116" s="6">
        <f t="shared" si="367"/>
        <v>0</v>
      </c>
      <c r="GW116" s="6">
        <f t="shared" si="367"/>
        <v>0</v>
      </c>
      <c r="GX116" s="6">
        <f t="shared" si="367"/>
        <v>0</v>
      </c>
      <c r="GY116" s="6">
        <f t="shared" si="367"/>
        <v>0</v>
      </c>
      <c r="GZ116" s="6">
        <f t="shared" si="367"/>
        <v>0</v>
      </c>
      <c r="HA116" s="6">
        <f t="shared" si="367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68">SUM(HE105, -HE112)</f>
        <v>0</v>
      </c>
      <c r="HF116" s="6">
        <f t="shared" si="368"/>
        <v>0</v>
      </c>
      <c r="HG116" s="6">
        <f t="shared" si="368"/>
        <v>0</v>
      </c>
      <c r="HH116" s="6">
        <f t="shared" si="368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69">SUM(HK105, -HK112)</f>
        <v>0</v>
      </c>
      <c r="HL116" s="6">
        <f t="shared" si="369"/>
        <v>0</v>
      </c>
      <c r="HM116" s="6">
        <f t="shared" si="369"/>
        <v>0</v>
      </c>
      <c r="HN116" s="6">
        <f t="shared" si="369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0">SUM(HQ105, -HQ112)</f>
        <v>0</v>
      </c>
      <c r="HR116" s="6">
        <f t="shared" si="370"/>
        <v>0</v>
      </c>
      <c r="HS116" s="6">
        <f t="shared" si="370"/>
        <v>0</v>
      </c>
      <c r="HT116" s="6">
        <f t="shared" si="370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1">SUM(HW105, -HW112)</f>
        <v>0</v>
      </c>
      <c r="HX116" s="6">
        <f t="shared" si="371"/>
        <v>0</v>
      </c>
      <c r="HY116" s="6">
        <f t="shared" si="371"/>
        <v>0</v>
      </c>
      <c r="HZ116" s="6">
        <f t="shared" si="371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72">SUM(IC105, -IC112)</f>
        <v>0</v>
      </c>
      <c r="ID116" s="6">
        <f t="shared" si="372"/>
        <v>0</v>
      </c>
      <c r="IE116" s="6">
        <f t="shared" si="372"/>
        <v>0</v>
      </c>
      <c r="IF116" s="6">
        <f t="shared" si="372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73">SUM(II105, -II112)</f>
        <v>0</v>
      </c>
      <c r="IJ116" s="6">
        <f t="shared" si="373"/>
        <v>0</v>
      </c>
      <c r="IK116" s="6">
        <f t="shared" si="373"/>
        <v>0</v>
      </c>
      <c r="IL116" s="6">
        <f t="shared" si="373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74">SUM(IO105, -IO112)</f>
        <v>0</v>
      </c>
      <c r="IP116" s="6">
        <f t="shared" si="374"/>
        <v>0</v>
      </c>
      <c r="IQ116" s="6">
        <f t="shared" si="374"/>
        <v>0</v>
      </c>
      <c r="IR116" s="6">
        <f t="shared" si="374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75">SUM(IU105, -IU112)</f>
        <v>0</v>
      </c>
      <c r="IV116" s="6">
        <f t="shared" si="375"/>
        <v>0</v>
      </c>
      <c r="IW116" s="6">
        <f t="shared" si="375"/>
        <v>0</v>
      </c>
      <c r="IX116" s="6">
        <f t="shared" si="375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76">SUM(JA105, -JA112)</f>
        <v>0</v>
      </c>
      <c r="JB116" s="6">
        <f t="shared" si="376"/>
        <v>0</v>
      </c>
      <c r="JC116" s="6">
        <f t="shared" si="376"/>
        <v>0</v>
      </c>
      <c r="JD116" s="6">
        <f t="shared" si="376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77">SUM(JG105, -JG112)</f>
        <v>0</v>
      </c>
      <c r="JH116" s="6">
        <f t="shared" si="377"/>
        <v>0</v>
      </c>
      <c r="JI116" s="6">
        <f t="shared" si="377"/>
        <v>0</v>
      </c>
      <c r="JJ116" s="6">
        <f t="shared" si="377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78">SUM(JM105, -JM112)</f>
        <v>0</v>
      </c>
      <c r="JN116" s="6">
        <f t="shared" si="378"/>
        <v>0</v>
      </c>
      <c r="JO116" s="6">
        <f t="shared" si="378"/>
        <v>0</v>
      </c>
      <c r="JP116" s="6">
        <f t="shared" si="378"/>
        <v>0</v>
      </c>
      <c r="JQ116" s="6">
        <f t="shared" si="378"/>
        <v>0</v>
      </c>
      <c r="JR116" s="6">
        <f t="shared" si="378"/>
        <v>0</v>
      </c>
      <c r="JS116" s="6">
        <f t="shared" si="378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55" t="s">
        <v>36</v>
      </c>
      <c r="BW117" s="123" t="s">
        <v>36</v>
      </c>
      <c r="BX117" s="184" t="s">
        <v>36</v>
      </c>
      <c r="BY117" s="271" t="s">
        <v>54</v>
      </c>
      <c r="BZ117" s="18" t="s">
        <v>36</v>
      </c>
      <c r="CA117" s="158" t="s">
        <v>64</v>
      </c>
      <c r="CB117" s="159" t="s">
        <v>36</v>
      </c>
      <c r="CC117" s="261" t="s">
        <v>54</v>
      </c>
      <c r="CD117" s="183" t="s">
        <v>64</v>
      </c>
      <c r="CE117" s="159" t="s">
        <v>36</v>
      </c>
      <c r="CF117" s="169" t="s">
        <v>41</v>
      </c>
      <c r="CG117" s="187" t="s">
        <v>41</v>
      </c>
      <c r="CH117" s="155" t="s">
        <v>46</v>
      </c>
      <c r="CI117" s="189" t="s">
        <v>55</v>
      </c>
      <c r="CJ117" s="187" t="s">
        <v>41</v>
      </c>
      <c r="CK117" s="123" t="s">
        <v>46</v>
      </c>
      <c r="CL117" s="124" t="s">
        <v>64</v>
      </c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45">
        <f>SUM(BV55, -BV56)</f>
        <v>2.4700000000000014E-2</v>
      </c>
      <c r="BW118" s="117">
        <f>SUM(BW55, -BW56)</f>
        <v>2.3800000000000002E-2</v>
      </c>
      <c r="BX118" s="177">
        <f>SUM(BX55, -BX56)</f>
        <v>1.8799999999999997E-2</v>
      </c>
      <c r="BY118" s="225">
        <f>SUM(BY53, -BY54)</f>
        <v>1.6799999999999995E-2</v>
      </c>
      <c r="BZ118" s="94">
        <f>SUM(BZ55, -BZ56)</f>
        <v>1.1699999999999988E-2</v>
      </c>
      <c r="CA118" s="152">
        <f>SUM(CA52, -CA53)</f>
        <v>3.0200000000000005E-2</v>
      </c>
      <c r="CB118" s="145">
        <f>SUM(CB55, -CB56)</f>
        <v>1.21E-2</v>
      </c>
      <c r="CC118" s="121">
        <f>SUM(CC52, -CC53)</f>
        <v>1.1899999999999994E-2</v>
      </c>
      <c r="CD118" s="180">
        <f>SUM(CD53, -CD54)</f>
        <v>3.4500000000000003E-2</v>
      </c>
      <c r="CE118" s="145">
        <f>SUM(CE55, -CE56)</f>
        <v>3.09E-2</v>
      </c>
      <c r="CF118" s="121">
        <f>SUM(CF54, -CF55)</f>
        <v>3.4500000000000003E-2</v>
      </c>
      <c r="CG118" s="180">
        <f>SUM(CG54, -CG55)</f>
        <v>2.3399999999999997E-2</v>
      </c>
      <c r="CH118" s="247">
        <f>SUM(CH56, -CH57)</f>
        <v>2.3599999999999996E-2</v>
      </c>
      <c r="CI118" s="119">
        <f>SUM(CI51, -CI52)</f>
        <v>1.7399999999999999E-2</v>
      </c>
      <c r="CJ118" s="180">
        <f>SUM(CJ54, -CJ55)</f>
        <v>2.12E-2</v>
      </c>
      <c r="CK118" s="248">
        <f>SUM(CK56, -CK57)</f>
        <v>3.8900000000000004E-2</v>
      </c>
      <c r="CL118" s="121">
        <f>SUM(CL53, -CL54)</f>
        <v>3.85E-2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65" t="s">
        <v>53</v>
      </c>
      <c r="BW119" s="189" t="s">
        <v>53</v>
      </c>
      <c r="BX119" s="183" t="s">
        <v>53</v>
      </c>
      <c r="BY119" s="233" t="s">
        <v>36</v>
      </c>
      <c r="BZ119" s="96" t="s">
        <v>54</v>
      </c>
      <c r="CA119" s="156" t="s">
        <v>36</v>
      </c>
      <c r="CB119" s="162" t="s">
        <v>54</v>
      </c>
      <c r="CC119" s="120" t="s">
        <v>36</v>
      </c>
      <c r="CD119" s="181" t="s">
        <v>36</v>
      </c>
      <c r="CE119" s="201" t="s">
        <v>41</v>
      </c>
      <c r="CF119" s="123" t="s">
        <v>46</v>
      </c>
      <c r="CG119" s="200" t="s">
        <v>55</v>
      </c>
      <c r="CH119" s="165" t="s">
        <v>55</v>
      </c>
      <c r="CI119" s="169" t="s">
        <v>41</v>
      </c>
      <c r="CJ119" s="184" t="s">
        <v>46</v>
      </c>
      <c r="CK119" s="118" t="s">
        <v>55</v>
      </c>
      <c r="CL119" s="169" t="s">
        <v>41</v>
      </c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79">SUM(AM56, -AM57)</f>
        <v>1.6199999999999992E-2</v>
      </c>
      <c r="AN120" s="247">
        <f t="shared" si="379"/>
        <v>1.1999999999999927E-3</v>
      </c>
      <c r="AO120" s="248">
        <f t="shared" si="379"/>
        <v>1.1200000000000002E-2</v>
      </c>
      <c r="AP120" s="274">
        <f t="shared" si="379"/>
        <v>5.3999999999999881E-3</v>
      </c>
      <c r="AQ120" s="247">
        <f t="shared" si="379"/>
        <v>8.3000000000000018E-3</v>
      </c>
      <c r="AR120" s="248">
        <f t="shared" si="379"/>
        <v>1.1000000000000038E-3</v>
      </c>
      <c r="AS120" s="274">
        <f t="shared" si="379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67">
        <f>SUM(BV52, -BV53)</f>
        <v>3.9999999999999758E-3</v>
      </c>
      <c r="BW120" s="209">
        <f>SUM(BW52, -BW53)</f>
        <v>8.9999999999999941E-3</v>
      </c>
      <c r="BX120" s="188">
        <f>SUM(BX52, -BX53)</f>
        <v>9.2000000000000137E-3</v>
      </c>
      <c r="BY120" s="235">
        <f>SUM(BY55, -BY56)</f>
        <v>1.2200000000000003E-2</v>
      </c>
      <c r="BZ120" s="97">
        <f>SUM(BZ53, -BZ54)</f>
        <v>7.6999999999999985E-3</v>
      </c>
      <c r="CA120" s="237">
        <f>SUM(CA55, -CA56)</f>
        <v>2.8999999999999998E-3</v>
      </c>
      <c r="CB120" s="149">
        <f>SUM(CB52, -CB53)</f>
        <v>1.1999999999999927E-3</v>
      </c>
      <c r="CC120" s="209">
        <f>SUM(CC55, -CC56)</f>
        <v>1.04E-2</v>
      </c>
      <c r="CD120" s="188">
        <f>SUM(CD55, -CD56)</f>
        <v>2.9400000000000003E-2</v>
      </c>
      <c r="CE120" s="149">
        <f>SUM(CE54, -CE55)</f>
        <v>2.3200000000000002E-2</v>
      </c>
      <c r="CF120" s="248">
        <f>SUM(CF56, -CF57)</f>
        <v>2.5700000000000001E-2</v>
      </c>
      <c r="CG120" s="179">
        <f>SUM(CG51, -CG52)</f>
        <v>4.7999999999999987E-3</v>
      </c>
      <c r="CH120" s="149">
        <f>SUM(CH51, -CH52)</f>
        <v>5.0999999999999934E-3</v>
      </c>
      <c r="CI120" s="119">
        <f>SUM(CI54, -CI55)</f>
        <v>1.55E-2</v>
      </c>
      <c r="CJ120" s="274">
        <f>SUM(CJ56, -CJ57)</f>
        <v>1.7199999999999993E-2</v>
      </c>
      <c r="CK120" s="119">
        <f>SUM(CK51, -CK52)</f>
        <v>3.2000000000000001E-2</v>
      </c>
      <c r="CL120" s="121">
        <f>SUM(CL54, -CL55)</f>
        <v>1.6399999999999998E-2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</row>
    <row r="123" spans="1:279" ht="15.75" thickBot="1" x14ac:dyDescent="0.3">
      <c r="BV123" s="49" t="s">
        <v>35</v>
      </c>
      <c r="BW123" s="49" t="s">
        <v>91</v>
      </c>
      <c r="BX123" s="49" t="s">
        <v>1</v>
      </c>
      <c r="BY123" s="50"/>
      <c r="BZ123" s="49"/>
      <c r="CA123" s="49" t="s">
        <v>4</v>
      </c>
      <c r="CB123" s="49" t="s">
        <v>5</v>
      </c>
      <c r="CC123" s="49" t="s">
        <v>6</v>
      </c>
      <c r="CD123" s="49" t="s">
        <v>7</v>
      </c>
      <c r="CE123" s="49" t="s">
        <v>8</v>
      </c>
      <c r="CF123" s="50"/>
      <c r="CG123" s="50"/>
      <c r="CH123" s="49" t="s">
        <v>11</v>
      </c>
      <c r="CI123" s="49" t="s">
        <v>12</v>
      </c>
      <c r="CJ123" s="49" t="s">
        <v>13</v>
      </c>
      <c r="CK123" s="49" t="s">
        <v>14</v>
      </c>
      <c r="CL123" s="49" t="s">
        <v>15</v>
      </c>
      <c r="CM123" s="50"/>
      <c r="CN123" s="50" t="s">
        <v>62</v>
      </c>
      <c r="CO123" s="49" t="s">
        <v>18</v>
      </c>
      <c r="CP123" s="49" t="s">
        <v>19</v>
      </c>
      <c r="CQ123" s="49" t="s">
        <v>20</v>
      </c>
      <c r="CR123" s="49" t="s">
        <v>21</v>
      </c>
      <c r="CS123" s="49" t="s">
        <v>22</v>
      </c>
      <c r="CT123" s="50"/>
      <c r="CU123" s="50"/>
      <c r="CV123" s="49" t="s">
        <v>25</v>
      </c>
      <c r="CW123" s="49" t="s">
        <v>26</v>
      </c>
      <c r="CX123" s="49" t="s">
        <v>27</v>
      </c>
      <c r="CY123" s="49" t="s">
        <v>28</v>
      </c>
      <c r="CZ123" s="50"/>
      <c r="DA123" s="50"/>
      <c r="DB123" s="50"/>
      <c r="DC123" s="50"/>
      <c r="DD123" s="50"/>
      <c r="DE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BW124" t="s">
        <v>62</v>
      </c>
      <c r="BX124" s="91">
        <v>3.0800000000000001E-2</v>
      </c>
      <c r="BY124" s="15"/>
      <c r="BZ124" s="15"/>
      <c r="CA124" s="91">
        <v>3.7900000000000003E-2</v>
      </c>
      <c r="CB124" s="7">
        <v>4.0899999999999999E-2</v>
      </c>
      <c r="CC124" s="7">
        <v>8.9599999999999999E-2</v>
      </c>
      <c r="CD124" s="7">
        <v>9.9299999999999999E-2</v>
      </c>
      <c r="CE124" s="7">
        <v>9.8400000000000001E-2</v>
      </c>
      <c r="CF124" s="15" t="s">
        <v>62</v>
      </c>
      <c r="CG124" s="15"/>
      <c r="CH124" s="15" t="s">
        <v>62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3" t="s">
        <v>32</v>
      </c>
      <c r="DD124" s="3" t="s">
        <v>33</v>
      </c>
      <c r="DE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X125" s="137">
        <v>1.77E-2</v>
      </c>
      <c r="BY125" s="6" t="s">
        <v>62</v>
      </c>
      <c r="BZ125" s="6"/>
      <c r="CA125" s="89">
        <v>2.9100000000000001E-2</v>
      </c>
      <c r="CB125" s="41">
        <v>3.6999999999999998E-2</v>
      </c>
      <c r="CC125" s="16">
        <v>3.5400000000000001E-2</v>
      </c>
      <c r="CD125" s="93">
        <v>3.0499999999999999E-2</v>
      </c>
      <c r="CE125" s="93">
        <v>4.5400000000000003E-2</v>
      </c>
      <c r="CF125" s="6"/>
      <c r="CG125" s="6" t="s">
        <v>62</v>
      </c>
      <c r="CH125" s="6"/>
      <c r="CI125" s="6"/>
      <c r="CJ125" s="6" t="s">
        <v>62</v>
      </c>
      <c r="CK125" s="6"/>
      <c r="CL125" s="6" t="s">
        <v>62</v>
      </c>
      <c r="CM125" s="6"/>
      <c r="CN125" s="6" t="s">
        <v>62</v>
      </c>
      <c r="CO125" s="6"/>
      <c r="CP125" s="6"/>
      <c r="CQ125" s="6" t="s">
        <v>62</v>
      </c>
      <c r="CR125" s="6"/>
      <c r="CS125" s="6" t="s">
        <v>62</v>
      </c>
      <c r="CT125" s="6"/>
      <c r="CU125" s="6" t="s">
        <v>62</v>
      </c>
      <c r="CV125" s="6"/>
      <c r="CW125" s="6"/>
      <c r="CX125" s="6" t="s">
        <v>62</v>
      </c>
      <c r="CY125" s="6"/>
      <c r="CZ125" s="6" t="s">
        <v>62</v>
      </c>
      <c r="DA125" s="6"/>
      <c r="DB125" s="6" t="s">
        <v>62</v>
      </c>
      <c r="DC125" s="52">
        <f>MIN(CZ87:CZ93,CZ95:CZ100,CZ102:CZ106,CZ108:CZ111,CZ113:CZ115,CZ117:CZ118,CZ120)</f>
        <v>0</v>
      </c>
      <c r="DD125" s="52">
        <f>AVERAGE(DA87:DA93,DA95:DA100,DA102:DA106,DA108:DA111,DA113:DA115,DA117:DA118,DA120)</f>
        <v>0</v>
      </c>
      <c r="DE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V126" t="s">
        <v>62</v>
      </c>
      <c r="BW126" t="s">
        <v>62</v>
      </c>
      <c r="BX126" s="89">
        <v>1.2699999999999999E-2</v>
      </c>
      <c r="BZ126" s="6"/>
      <c r="CA126" s="137">
        <v>2.3099999999999999E-2</v>
      </c>
      <c r="CB126" s="35">
        <v>1.49E-2</v>
      </c>
      <c r="CC126" s="41">
        <v>3.2399999999999998E-2</v>
      </c>
      <c r="CD126" s="16">
        <v>2.92E-2</v>
      </c>
      <c r="CE126" s="48">
        <v>2.1999999999999999E-2</v>
      </c>
      <c r="CF126" s="6"/>
      <c r="CH126" s="6"/>
      <c r="CI126" s="6"/>
      <c r="CK126" s="6"/>
      <c r="CM126" s="6"/>
      <c r="CO126" s="6"/>
      <c r="CP126" s="6"/>
      <c r="CR126" s="6"/>
      <c r="CT126" s="6"/>
      <c r="CV126" s="6"/>
      <c r="CW126" s="6"/>
      <c r="CY126" s="6"/>
      <c r="DA126" s="6"/>
      <c r="DB126" s="53"/>
      <c r="DC126" s="54"/>
      <c r="DD126" s="55" t="s">
        <v>73</v>
      </c>
      <c r="DE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V127" t="s">
        <v>62</v>
      </c>
      <c r="BX127" s="87">
        <v>4.7999999999999996E-3</v>
      </c>
      <c r="BY127" s="6" t="s">
        <v>62</v>
      </c>
      <c r="BZ127" s="6"/>
      <c r="CA127" s="87">
        <v>6.9999999999999999E-4</v>
      </c>
      <c r="CB127" s="16">
        <v>1.32E-2</v>
      </c>
      <c r="CC127" s="93">
        <v>2.2200000000000001E-2</v>
      </c>
      <c r="CD127" s="48">
        <v>2.0199999999999999E-2</v>
      </c>
      <c r="CE127" s="16">
        <v>1.9900000000000001E-2</v>
      </c>
      <c r="CF127" s="6"/>
      <c r="CG127" s="6" t="s">
        <v>62</v>
      </c>
      <c r="CH127" s="6"/>
      <c r="CI127" s="6"/>
      <c r="CJ127" s="6" t="s">
        <v>62</v>
      </c>
      <c r="CK127" s="6"/>
      <c r="CL127" s="6" t="s">
        <v>62</v>
      </c>
      <c r="CM127" s="6"/>
      <c r="CN127" s="6" t="s">
        <v>62</v>
      </c>
      <c r="CO127" s="6"/>
      <c r="CP127" s="6"/>
      <c r="CQ127" s="6" t="s">
        <v>62</v>
      </c>
      <c r="CR127" s="6"/>
      <c r="CS127" s="6" t="s">
        <v>62</v>
      </c>
      <c r="CT127" s="6"/>
      <c r="CU127" s="6" t="s">
        <v>62</v>
      </c>
      <c r="CV127" s="6"/>
      <c r="CW127" s="6"/>
      <c r="CX127" s="6" t="s">
        <v>62</v>
      </c>
      <c r="CY127" s="6"/>
      <c r="CZ127" s="6" t="s">
        <v>62</v>
      </c>
      <c r="DA127" s="6"/>
      <c r="DB127" s="6" t="s">
        <v>62</v>
      </c>
      <c r="DC127" s="55"/>
      <c r="DD127" s="55" t="s">
        <v>74</v>
      </c>
      <c r="DE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V128" t="s">
        <v>62</v>
      </c>
      <c r="BX128" s="88">
        <v>-2.3999999999999998E-3</v>
      </c>
      <c r="BY128" t="s">
        <v>62</v>
      </c>
      <c r="BZ128" s="6"/>
      <c r="CA128" s="90">
        <v>-6.4999999999999997E-3</v>
      </c>
      <c r="CB128" s="31">
        <v>-4.4999999999999997E-3</v>
      </c>
      <c r="CC128" s="48">
        <v>-1.8E-3</v>
      </c>
      <c r="CD128" s="22">
        <v>1.9300000000000001E-2</v>
      </c>
      <c r="CE128" s="22">
        <v>1.04E-2</v>
      </c>
      <c r="CF128" s="6"/>
      <c r="CG128" t="s">
        <v>62</v>
      </c>
      <c r="CH128" s="6"/>
      <c r="CI128" s="6"/>
      <c r="CJ128" t="s">
        <v>62</v>
      </c>
      <c r="CK128" s="6"/>
      <c r="CL128" t="s">
        <v>62</v>
      </c>
      <c r="CM128" s="6"/>
      <c r="CN128" t="s">
        <v>62</v>
      </c>
      <c r="CO128" s="6"/>
      <c r="CP128" s="6"/>
      <c r="CQ128" t="s">
        <v>62</v>
      </c>
      <c r="CR128" s="6"/>
      <c r="CS128" t="s">
        <v>62</v>
      </c>
      <c r="CT128" s="6"/>
      <c r="CU128" t="s">
        <v>62</v>
      </c>
      <c r="CV128" s="6"/>
      <c r="CW128" s="6"/>
      <c r="CX128" t="s">
        <v>62</v>
      </c>
      <c r="CY128" s="6"/>
      <c r="CZ128" t="s">
        <v>62</v>
      </c>
      <c r="DA128" s="6"/>
      <c r="DB128" s="53" t="s">
        <v>62</v>
      </c>
      <c r="DC128" s="3" t="s">
        <v>32</v>
      </c>
      <c r="DD128" s="3" t="s">
        <v>33</v>
      </c>
      <c r="DE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V129" t="s">
        <v>62</v>
      </c>
      <c r="BX129" s="90">
        <v>-1.23E-2</v>
      </c>
      <c r="BY129" s="6"/>
      <c r="BZ129" s="6"/>
      <c r="CA129" s="88">
        <v>-9.7999999999999997E-3</v>
      </c>
      <c r="CB129" s="93">
        <v>-5.7999999999999996E-3</v>
      </c>
      <c r="CC129" s="22">
        <v>-4.1000000000000003E-3</v>
      </c>
      <c r="CD129" s="41">
        <v>-1.34E-2</v>
      </c>
      <c r="CE129" s="41">
        <v>8.5000000000000006E-3</v>
      </c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52">
        <f>MIN(CZ94,CZ101,CZ107,CZ112,CZ116,CZ119,CZ121,CZ122)</f>
        <v>0</v>
      </c>
      <c r="DD129" s="52">
        <f>AVERAGE(DA94,DA101,DA107,DA112,DA116,DA119,DA121,DA122)</f>
        <v>0</v>
      </c>
      <c r="DE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V130" t="s">
        <v>62</v>
      </c>
      <c r="BX130" s="92">
        <v>-1.78E-2</v>
      </c>
      <c r="BY130" s="6"/>
      <c r="BZ130" s="6" t="s">
        <v>62</v>
      </c>
      <c r="CA130" s="92">
        <v>-2.47E-2</v>
      </c>
      <c r="CB130" s="48">
        <v>-4.6199999999999998E-2</v>
      </c>
      <c r="CC130" s="35">
        <v>-7.9299999999999995E-2</v>
      </c>
      <c r="CD130" s="31">
        <v>-8.5999999999999993E-2</v>
      </c>
      <c r="CE130" s="35">
        <v>-0.1022</v>
      </c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54"/>
      <c r="DD130" s="55" t="s">
        <v>75</v>
      </c>
      <c r="DE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W131" t="s">
        <v>62</v>
      </c>
      <c r="BX131" s="86">
        <v>-3.3500000000000002E-2</v>
      </c>
      <c r="BY131" s="10" t="s">
        <v>62</v>
      </c>
      <c r="BZ131" s="10" t="s">
        <v>62</v>
      </c>
      <c r="CA131" s="86">
        <v>-4.9799999999999997E-2</v>
      </c>
      <c r="CB131" s="22">
        <v>-4.9500000000000002E-2</v>
      </c>
      <c r="CC131" s="31">
        <v>-9.4399999999999998E-2</v>
      </c>
      <c r="CD131" s="35">
        <v>-9.9099999999999994E-2</v>
      </c>
      <c r="CE131" s="31">
        <v>-0.1024</v>
      </c>
      <c r="CF131" s="10"/>
      <c r="CG131" s="6" t="s">
        <v>62</v>
      </c>
      <c r="CH131" s="6" t="s">
        <v>62</v>
      </c>
      <c r="CI131" s="10"/>
      <c r="CJ131" s="10" t="s">
        <v>62</v>
      </c>
      <c r="CK131" s="10" t="s">
        <v>62</v>
      </c>
      <c r="CL131" s="10" t="s">
        <v>62</v>
      </c>
      <c r="CM131" s="10"/>
      <c r="CN131" s="10" t="s">
        <v>62</v>
      </c>
      <c r="CO131" s="10" t="s">
        <v>62</v>
      </c>
      <c r="CP131" s="10"/>
      <c r="CQ131" s="10" t="s">
        <v>62</v>
      </c>
      <c r="CR131" s="10"/>
      <c r="CS131" s="10" t="s">
        <v>62</v>
      </c>
      <c r="CT131" s="10"/>
      <c r="CU131" s="10" t="s">
        <v>62</v>
      </c>
      <c r="CV131" s="10"/>
      <c r="CW131" s="10"/>
      <c r="CX131" s="10" t="s">
        <v>62</v>
      </c>
      <c r="CY131" s="10"/>
      <c r="CZ131" s="10" t="s">
        <v>62</v>
      </c>
      <c r="DA131" s="10"/>
      <c r="DB131" s="10" t="s">
        <v>62</v>
      </c>
      <c r="DC131" s="63"/>
      <c r="DD131" s="63" t="s">
        <v>76</v>
      </c>
      <c r="DE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8" customFormat="1" ht="15.75" thickBot="1" x14ac:dyDescent="0.3">
      <c r="A132" s="297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253"/>
      <c r="BW133" s="70">
        <v>43135</v>
      </c>
      <c r="BX133" s="300"/>
      <c r="BY133" s="253"/>
      <c r="BZ133" s="70">
        <v>43136</v>
      </c>
      <c r="CA133" s="255"/>
      <c r="CB133" s="253"/>
      <c r="CC133" s="70">
        <v>43137</v>
      </c>
      <c r="CD133" s="305"/>
      <c r="CE133" s="253"/>
      <c r="CF133" s="70">
        <v>43138</v>
      </c>
      <c r="CG133" s="254"/>
      <c r="CH133" s="253"/>
      <c r="CI133" s="70">
        <v>43108</v>
      </c>
      <c r="CJ133" s="255"/>
      <c r="CK133" s="280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126" t="s">
        <v>78</v>
      </c>
      <c r="BW134" s="56" t="s">
        <v>79</v>
      </c>
      <c r="BX134" s="127" t="s">
        <v>80</v>
      </c>
      <c r="BY134" s="126" t="s">
        <v>78</v>
      </c>
      <c r="BZ134" s="56" t="s">
        <v>79</v>
      </c>
      <c r="CA134" s="127" t="s">
        <v>80</v>
      </c>
      <c r="CB134" s="126" t="s">
        <v>78</v>
      </c>
      <c r="CC134" s="56" t="s">
        <v>79</v>
      </c>
      <c r="CD134" s="127" t="s">
        <v>80</v>
      </c>
      <c r="CE134" s="126" t="s">
        <v>78</v>
      </c>
      <c r="CF134" s="56" t="s">
        <v>79</v>
      </c>
      <c r="CG134" s="127" t="s">
        <v>80</v>
      </c>
      <c r="CH134" s="126" t="s">
        <v>78</v>
      </c>
      <c r="CI134" s="56" t="s">
        <v>79</v>
      </c>
      <c r="CJ134" s="127" t="s">
        <v>80</v>
      </c>
      <c r="CK134" s="267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28" t="s">
        <v>81</v>
      </c>
      <c r="BW135" s="55" t="s">
        <v>82</v>
      </c>
      <c r="BX135" s="129" t="s">
        <v>83</v>
      </c>
      <c r="BY135" s="128" t="s">
        <v>81</v>
      </c>
      <c r="BZ135" s="55" t="s">
        <v>82</v>
      </c>
      <c r="CA135" s="129" t="s">
        <v>83</v>
      </c>
      <c r="CB135" s="128" t="s">
        <v>81</v>
      </c>
      <c r="CC135" s="55" t="s">
        <v>82</v>
      </c>
      <c r="CD135" s="129" t="s">
        <v>83</v>
      </c>
      <c r="CE135" s="128" t="s">
        <v>81</v>
      </c>
      <c r="CF135" s="55" t="s">
        <v>82</v>
      </c>
      <c r="CG135" s="129" t="s">
        <v>83</v>
      </c>
      <c r="CH135" s="128" t="s">
        <v>81</v>
      </c>
      <c r="CI135" s="55" t="s">
        <v>82</v>
      </c>
      <c r="CJ135" s="129" t="s">
        <v>83</v>
      </c>
      <c r="CK135" s="10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30">
        <v>3.5400000000000001E-2</v>
      </c>
      <c r="BW136" s="41">
        <v>3.8600000000000002E-2</v>
      </c>
      <c r="BX136" s="91">
        <v>3.7900000000000003E-2</v>
      </c>
      <c r="BY136" s="130">
        <v>2.8899999999999999E-2</v>
      </c>
      <c r="BZ136" s="41">
        <v>3.7499999999999999E-2</v>
      </c>
      <c r="CA136" s="89">
        <v>4.0899999999999999E-2</v>
      </c>
      <c r="CB136" s="134">
        <v>6.4600000000000005E-2</v>
      </c>
      <c r="CC136" s="7">
        <v>6.3700000000000007E-2</v>
      </c>
      <c r="CD136" s="89">
        <v>8.9599999999999999E-2</v>
      </c>
      <c r="CE136" s="134">
        <v>9.69E-2</v>
      </c>
      <c r="CF136" s="7">
        <v>9.5699999999999993E-2</v>
      </c>
      <c r="CG136" s="89">
        <v>9.9299999999999999E-2</v>
      </c>
      <c r="CH136" s="134">
        <v>0.1009</v>
      </c>
      <c r="CI136" s="7">
        <v>0.1012</v>
      </c>
      <c r="CJ136" s="89">
        <v>9.8400000000000001E-2</v>
      </c>
      <c r="CK136" s="108">
        <v>0.10009999999999999</v>
      </c>
      <c r="CL136" s="7">
        <v>0.11360000000000001</v>
      </c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34">
        <v>1.9800000000000002E-2</v>
      </c>
      <c r="BW137" s="7">
        <v>2.8299999999999999E-2</v>
      </c>
      <c r="BX137" s="89">
        <v>2.9100000000000001E-2</v>
      </c>
      <c r="BY137" s="134">
        <v>2.4799999999999999E-2</v>
      </c>
      <c r="BZ137" s="7">
        <v>3.1899999999999998E-2</v>
      </c>
      <c r="CA137" s="91">
        <v>3.6999999999999998E-2</v>
      </c>
      <c r="CB137" s="132">
        <v>2.7699999999999999E-2</v>
      </c>
      <c r="CC137" s="16">
        <v>2.8500000000000001E-2</v>
      </c>
      <c r="CD137" s="137">
        <v>3.5400000000000001E-2</v>
      </c>
      <c r="CE137" s="132">
        <v>4.1200000000000001E-2</v>
      </c>
      <c r="CF137" s="93">
        <v>3.44E-2</v>
      </c>
      <c r="CG137" s="87">
        <v>3.0499999999999999E-2</v>
      </c>
      <c r="CH137" s="133">
        <v>3.4200000000000001E-2</v>
      </c>
      <c r="CI137" s="16">
        <v>3.5099999999999999E-2</v>
      </c>
      <c r="CJ137" s="87">
        <v>4.5400000000000003E-2</v>
      </c>
      <c r="CK137" s="109">
        <v>4.58E-2</v>
      </c>
      <c r="CL137" s="93">
        <v>3.1199999999999999E-2</v>
      </c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32">
        <v>1.9699999999999999E-2</v>
      </c>
      <c r="BW138" s="16">
        <v>2.7300000000000001E-2</v>
      </c>
      <c r="BX138" s="137">
        <v>2.3099999999999999E-2</v>
      </c>
      <c r="BY138" s="132">
        <v>1.2200000000000001E-2</v>
      </c>
      <c r="BZ138" s="16">
        <v>1.8800000000000001E-2</v>
      </c>
      <c r="CA138" s="90">
        <v>1.49E-2</v>
      </c>
      <c r="CB138" s="130">
        <v>2.3199999999999998E-2</v>
      </c>
      <c r="CC138" s="41">
        <v>2.0899999999999998E-2</v>
      </c>
      <c r="CD138" s="91">
        <v>3.2399999999999998E-2</v>
      </c>
      <c r="CE138" s="133">
        <v>2.9100000000000001E-2</v>
      </c>
      <c r="CF138" s="16">
        <v>2.76E-2</v>
      </c>
      <c r="CG138" s="137">
        <v>2.92E-2</v>
      </c>
      <c r="CH138" s="132">
        <v>3.0499999999999999E-2</v>
      </c>
      <c r="CI138" s="93">
        <v>3.4200000000000001E-2</v>
      </c>
      <c r="CJ138" s="86">
        <v>2.1999999999999999E-2</v>
      </c>
      <c r="CK138" s="110">
        <v>2.1999999999999999E-2</v>
      </c>
      <c r="CL138" s="16">
        <v>2.6499999999999999E-2</v>
      </c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35">
        <v>5.4000000000000003E-3</v>
      </c>
      <c r="BW139" s="22">
        <v>1.1000000000000001E-3</v>
      </c>
      <c r="BX139" s="87">
        <v>6.9999999999999999E-4</v>
      </c>
      <c r="BY139" s="136">
        <v>6.7999999999999996E-3</v>
      </c>
      <c r="BZ139" s="35">
        <v>1.09E-2</v>
      </c>
      <c r="CA139" s="137">
        <v>1.32E-2</v>
      </c>
      <c r="CB139" s="133">
        <v>9.2999999999999992E-3</v>
      </c>
      <c r="CC139" s="93">
        <v>1.18E-2</v>
      </c>
      <c r="CD139" s="87">
        <v>2.2200000000000001E-2</v>
      </c>
      <c r="CE139" s="130">
        <v>2.0299999999999999E-2</v>
      </c>
      <c r="CF139" s="48">
        <v>2.12E-2</v>
      </c>
      <c r="CG139" s="86">
        <v>2.0199999999999999E-2</v>
      </c>
      <c r="CH139" s="131">
        <v>2.6200000000000001E-2</v>
      </c>
      <c r="CI139" s="22">
        <v>3.1399999999999997E-2</v>
      </c>
      <c r="CJ139" s="137">
        <v>1.9900000000000001E-2</v>
      </c>
      <c r="CK139" s="107">
        <v>3.5999999999999999E-3</v>
      </c>
      <c r="CL139" s="41">
        <v>2.2200000000000001E-2</v>
      </c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33">
        <v>5.0000000000000001E-4</v>
      </c>
      <c r="BW140" s="93">
        <v>6.9999999999999999E-4</v>
      </c>
      <c r="BX140" s="90">
        <v>-6.4999999999999997E-3</v>
      </c>
      <c r="BY140" s="138">
        <v>8.9999999999999998E-4</v>
      </c>
      <c r="BZ140" s="31">
        <v>3.5999999999999999E-3</v>
      </c>
      <c r="CA140" s="92">
        <v>-4.4999999999999997E-3</v>
      </c>
      <c r="CB140" s="131">
        <v>-3.2000000000000002E-3</v>
      </c>
      <c r="CC140" s="35">
        <v>-6.7999999999999996E-3</v>
      </c>
      <c r="CD140" s="86">
        <v>-1.8E-3</v>
      </c>
      <c r="CE140" s="131">
        <v>7.3000000000000001E-3</v>
      </c>
      <c r="CF140" s="41">
        <v>1.2999999999999999E-2</v>
      </c>
      <c r="CG140" s="88">
        <v>1.9300000000000001E-2</v>
      </c>
      <c r="CH140" s="135">
        <v>1.52E-2</v>
      </c>
      <c r="CI140" s="48">
        <v>2.3800000000000002E-2</v>
      </c>
      <c r="CJ140" s="88">
        <v>1.04E-2</v>
      </c>
      <c r="CK140" s="106">
        <v>2.3999999999999998E-3</v>
      </c>
      <c r="CL140" s="22">
        <v>8.0000000000000004E-4</v>
      </c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38">
        <v>-4.3E-3</v>
      </c>
      <c r="BW141" s="35">
        <v>-1.3899999999999999E-2</v>
      </c>
      <c r="BX141" s="88">
        <v>-9.7999999999999997E-3</v>
      </c>
      <c r="BY141" s="135">
        <v>-7.7999999999999996E-3</v>
      </c>
      <c r="BZ141" s="22">
        <v>-2.23E-2</v>
      </c>
      <c r="CA141" s="87">
        <v>-5.7999999999999996E-3</v>
      </c>
      <c r="CB141" s="138">
        <v>-5.3E-3</v>
      </c>
      <c r="CC141" s="48">
        <v>-8.8999999999999999E-3</v>
      </c>
      <c r="CD141" s="88">
        <v>-4.1000000000000003E-3</v>
      </c>
      <c r="CE141" s="135">
        <v>2E-3</v>
      </c>
      <c r="CF141" s="22">
        <v>-1.7399999999999999E-2</v>
      </c>
      <c r="CG141" s="91">
        <v>-1.34E-2</v>
      </c>
      <c r="CH141" s="130">
        <v>-1.78E-2</v>
      </c>
      <c r="CI141" s="41">
        <v>-1.3899999999999999E-2</v>
      </c>
      <c r="CJ141" s="91">
        <v>8.5000000000000006E-3</v>
      </c>
      <c r="CK141" s="113">
        <v>-5.0000000000000001E-4</v>
      </c>
      <c r="CL141" s="48">
        <v>4.0000000000000002E-4</v>
      </c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36">
        <v>-2.2700000000000001E-2</v>
      </c>
      <c r="BW142" s="31">
        <v>-3.2000000000000001E-2</v>
      </c>
      <c r="BX142" s="92">
        <v>-2.47E-2</v>
      </c>
      <c r="BY142" s="133">
        <v>-1.23E-2</v>
      </c>
      <c r="BZ142" s="93">
        <v>-2.63E-2</v>
      </c>
      <c r="CA142" s="86">
        <v>-4.6199999999999998E-2</v>
      </c>
      <c r="CB142" s="135">
        <v>-2.9600000000000001E-2</v>
      </c>
      <c r="CC142" s="22">
        <v>-2.0400000000000001E-2</v>
      </c>
      <c r="CD142" s="90">
        <v>-7.9299999999999995E-2</v>
      </c>
      <c r="CE142" s="136">
        <v>-9.5100000000000004E-2</v>
      </c>
      <c r="CF142" s="31">
        <v>-8.2900000000000001E-2</v>
      </c>
      <c r="CG142" s="92">
        <v>-8.5999999999999993E-2</v>
      </c>
      <c r="CH142" s="138">
        <v>-8.6800000000000002E-2</v>
      </c>
      <c r="CI142" s="35">
        <v>-0.1051</v>
      </c>
      <c r="CJ142" s="90">
        <v>-0.1022</v>
      </c>
      <c r="CK142" s="112">
        <v>-8.1699999999999995E-2</v>
      </c>
      <c r="CL142" s="35">
        <v>-9.1800000000000007E-2</v>
      </c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31">
        <v>-5.3800000000000001E-2</v>
      </c>
      <c r="BW143" s="48">
        <v>-5.0099999999999999E-2</v>
      </c>
      <c r="BX143" s="86">
        <v>-4.9799999999999997E-2</v>
      </c>
      <c r="BY143" s="131">
        <v>-5.3499999999999999E-2</v>
      </c>
      <c r="BZ143" s="48">
        <v>-5.4100000000000002E-2</v>
      </c>
      <c r="CA143" s="88">
        <v>-4.9500000000000002E-2</v>
      </c>
      <c r="CB143" s="136">
        <v>-8.6699999999999999E-2</v>
      </c>
      <c r="CC143" s="31">
        <v>-8.8800000000000004E-2</v>
      </c>
      <c r="CD143" s="92">
        <v>-9.4399999999999998E-2</v>
      </c>
      <c r="CE143" s="138">
        <v>-0.1017</v>
      </c>
      <c r="CF143" s="35">
        <v>-9.1600000000000001E-2</v>
      </c>
      <c r="CG143" s="90">
        <v>-9.9099999999999994E-2</v>
      </c>
      <c r="CH143" s="136">
        <v>-0.1024</v>
      </c>
      <c r="CI143" s="31">
        <v>-0.1067</v>
      </c>
      <c r="CJ143" s="92">
        <v>-0.1024</v>
      </c>
      <c r="CK143" s="111">
        <v>-9.1700000000000004E-2</v>
      </c>
      <c r="CL143" s="31">
        <v>-0.10290000000000001</v>
      </c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8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11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5">
        <v>8.0000000000000002E-3</v>
      </c>
      <c r="BW145" s="246">
        <v>8.5000000000000006E-3</v>
      </c>
      <c r="BX145" s="223">
        <v>7.4000000000000003E-3</v>
      </c>
      <c r="BY145" s="213">
        <v>3.15E-2</v>
      </c>
      <c r="BZ145" s="215">
        <v>0.01</v>
      </c>
      <c r="CA145" s="243">
        <v>2.0500000000000001E-2</v>
      </c>
      <c r="CB145" s="216">
        <v>4.2999999999999997E-2</v>
      </c>
      <c r="CC145" s="268">
        <v>9.1999999999999998E-3</v>
      </c>
      <c r="CD145" s="221">
        <v>2.5899999999999999E-2</v>
      </c>
      <c r="CE145" s="216">
        <v>9.1000000000000004E-3</v>
      </c>
      <c r="CF145" s="216">
        <v>1.3899999999999999E-2</v>
      </c>
      <c r="CG145" s="211">
        <v>3.6700000000000003E-2</v>
      </c>
      <c r="CH145" s="215">
        <v>1.23E-2</v>
      </c>
      <c r="CI145" s="268">
        <v>1.6199999999999999E-2</v>
      </c>
      <c r="CJ145" s="205">
        <v>2.24E-2</v>
      </c>
      <c r="CK145" s="217">
        <v>2.0500000000000001E-2</v>
      </c>
      <c r="CL145" s="212">
        <v>1.8599999999999998E-2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16">
        <v>-2.0299999999999999E-2</v>
      </c>
      <c r="BW146" s="215">
        <v>-9.5999999999999992E-3</v>
      </c>
      <c r="BX146" s="211">
        <v>-1.09E-2</v>
      </c>
      <c r="BY146" s="240">
        <v>-1.2999999999999999E-2</v>
      </c>
      <c r="BZ146" s="268">
        <v>-1.4500000000000001E-2</v>
      </c>
      <c r="CA146" s="211">
        <v>-2.7199999999999998E-2</v>
      </c>
      <c r="CB146" s="213">
        <v>-8.2199999999999995E-2</v>
      </c>
      <c r="CC146" s="216">
        <v>-5.7000000000000002E-3</v>
      </c>
      <c r="CD146" s="223">
        <v>-7.2499999999999995E-2</v>
      </c>
      <c r="CE146" s="215">
        <v>-2.24E-2</v>
      </c>
      <c r="CF146" s="268">
        <v>-1.9400000000000001E-2</v>
      </c>
      <c r="CG146" s="205">
        <v>-2.64E-2</v>
      </c>
      <c r="CH146" s="213">
        <v>-1.6400000000000001E-2</v>
      </c>
      <c r="CI146" s="215">
        <v>-1.83E-2</v>
      </c>
      <c r="CJ146" s="211">
        <v>-2.1000000000000001E-2</v>
      </c>
      <c r="CK146" s="203">
        <v>-1.9599999999999999E-2</v>
      </c>
      <c r="CL146" s="240">
        <v>-1.46E-2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  <c r="BV147" s="139"/>
      <c r="BW147" s="140"/>
      <c r="BX147" s="221">
        <v>1.6400000000000001E-2</v>
      </c>
      <c r="BY147" s="139"/>
      <c r="BZ147" s="140"/>
      <c r="CA147" s="223">
        <v>2.1399999999999999E-2</v>
      </c>
      <c r="CB147" s="139"/>
      <c r="CC147" s="140"/>
      <c r="CD147" s="221">
        <v>4.87E-2</v>
      </c>
      <c r="CE147" s="139"/>
      <c r="CF147" s="140"/>
      <c r="CG147" s="211">
        <v>2.3400000000000001E-2</v>
      </c>
      <c r="CH147" s="139"/>
      <c r="CI147" s="140"/>
      <c r="CJ147" s="205">
        <v>2.1899999999999999E-2</v>
      </c>
      <c r="CK147" t="s">
        <v>62</v>
      </c>
    </row>
    <row r="148" spans="71:209" ht="15.75" thickBot="1" x14ac:dyDescent="0.3">
      <c r="BS148" s="139"/>
      <c r="BT148" s="140"/>
      <c r="BU148" s="204">
        <v>-3.3500000000000002E-2</v>
      </c>
      <c r="BV148" s="139" t="s">
        <v>62</v>
      </c>
      <c r="BW148" s="140"/>
      <c r="BX148" s="204">
        <v>-1.6299999999999999E-2</v>
      </c>
      <c r="BY148" s="139"/>
      <c r="BZ148" s="140" t="s">
        <v>62</v>
      </c>
      <c r="CA148" s="211">
        <v>-3.9699999999999999E-2</v>
      </c>
      <c r="CB148" s="139"/>
      <c r="CC148" s="140" t="s">
        <v>62</v>
      </c>
      <c r="CD148" s="223">
        <v>-9.4200000000000006E-2</v>
      </c>
      <c r="CE148" s="139"/>
      <c r="CF148" s="140" t="s">
        <v>62</v>
      </c>
      <c r="CG148" s="205">
        <v>-4.58E-2</v>
      </c>
      <c r="CH148" s="139"/>
      <c r="CI148" s="140" t="s">
        <v>62</v>
      </c>
      <c r="CJ148" s="222">
        <v>-1.6400000000000001E-2</v>
      </c>
      <c r="CL148" t="s">
        <v>62</v>
      </c>
      <c r="CM148" s="59" t="s">
        <v>62</v>
      </c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191"/>
      <c r="BW149" s="299"/>
      <c r="BX149" s="294"/>
      <c r="BY149" s="191"/>
      <c r="BZ149" s="299"/>
      <c r="CA149" s="294"/>
      <c r="CB149" s="191"/>
      <c r="CC149" s="299"/>
      <c r="CD149" s="294"/>
      <c r="CE149" s="262">
        <v>0.67449999999999999</v>
      </c>
      <c r="CF149" s="258">
        <v>0.67630000000000001</v>
      </c>
      <c r="CG149" s="263">
        <v>0.67490000000000006</v>
      </c>
      <c r="CH149" s="262">
        <v>0.70850000000000002</v>
      </c>
      <c r="CI149" s="258">
        <v>0.70809999999999995</v>
      </c>
      <c r="CJ149" s="263">
        <v>0.70879999999999999</v>
      </c>
      <c r="CK149" s="258">
        <v>0.70960000000000001</v>
      </c>
      <c r="CL149" s="258">
        <v>0.70730000000000004</v>
      </c>
      <c r="CM149" s="192"/>
      <c r="CN149" s="50"/>
      <c r="CO149" s="50"/>
      <c r="CP149" s="192"/>
      <c r="CQ149" s="50"/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43" t="s">
        <v>70</v>
      </c>
      <c r="BW150" s="118" t="s">
        <v>70</v>
      </c>
      <c r="BX150" s="178" t="s">
        <v>70</v>
      </c>
      <c r="BY150" s="224" t="s">
        <v>70</v>
      </c>
      <c r="BZ150" s="42" t="s">
        <v>70</v>
      </c>
      <c r="CA150" s="156" t="s">
        <v>37</v>
      </c>
      <c r="CB150" s="159" t="s">
        <v>40</v>
      </c>
      <c r="CC150" s="120" t="s">
        <v>40</v>
      </c>
      <c r="CD150" s="181" t="s">
        <v>40</v>
      </c>
      <c r="CE150" s="159" t="s">
        <v>41</v>
      </c>
      <c r="CF150" s="120" t="s">
        <v>41</v>
      </c>
      <c r="CG150" s="181" t="s">
        <v>41</v>
      </c>
      <c r="CH150" s="159" t="s">
        <v>40</v>
      </c>
      <c r="CI150" s="120" t="s">
        <v>40</v>
      </c>
      <c r="CJ150" s="181" t="s">
        <v>40</v>
      </c>
      <c r="CK150" s="120" t="s">
        <v>40</v>
      </c>
      <c r="CL150" s="120" t="s">
        <v>40</v>
      </c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 t="shared" ref="BS151:CK151" si="380">SUM(BS136, -BS143)</f>
        <v>3.2199999999999999E-2</v>
      </c>
      <c r="BT151" s="121">
        <f t="shared" si="380"/>
        <v>4.6799999999999994E-2</v>
      </c>
      <c r="BU151" s="180">
        <f t="shared" si="380"/>
        <v>6.4299999999999996E-2</v>
      </c>
      <c r="BV151" s="147">
        <f t="shared" si="380"/>
        <v>8.9200000000000002E-2</v>
      </c>
      <c r="BW151" s="121">
        <f t="shared" si="380"/>
        <v>8.8700000000000001E-2</v>
      </c>
      <c r="BX151" s="180">
        <f t="shared" si="380"/>
        <v>8.77E-2</v>
      </c>
      <c r="BY151" s="225">
        <f t="shared" si="380"/>
        <v>8.2400000000000001E-2</v>
      </c>
      <c r="BZ151" s="15">
        <f t="shared" si="380"/>
        <v>9.1600000000000001E-2</v>
      </c>
      <c r="CA151" s="152">
        <f t="shared" si="380"/>
        <v>9.0400000000000008E-2</v>
      </c>
      <c r="CB151" s="147">
        <f t="shared" si="380"/>
        <v>0.15129999999999999</v>
      </c>
      <c r="CC151" s="121">
        <f t="shared" si="380"/>
        <v>0.15250000000000002</v>
      </c>
      <c r="CD151" s="180">
        <f t="shared" si="380"/>
        <v>0.184</v>
      </c>
      <c r="CE151" s="147">
        <f t="shared" si="380"/>
        <v>0.1986</v>
      </c>
      <c r="CF151" s="121">
        <f t="shared" si="380"/>
        <v>0.18729999999999999</v>
      </c>
      <c r="CG151" s="180">
        <f t="shared" si="380"/>
        <v>0.19839999999999999</v>
      </c>
      <c r="CH151" s="147">
        <f t="shared" si="380"/>
        <v>0.20330000000000001</v>
      </c>
      <c r="CI151" s="121">
        <f t="shared" si="380"/>
        <v>0.2079</v>
      </c>
      <c r="CJ151" s="180">
        <f t="shared" si="380"/>
        <v>0.20080000000000001</v>
      </c>
      <c r="CK151" s="121">
        <f t="shared" si="380"/>
        <v>0.1918</v>
      </c>
      <c r="CL151" s="121">
        <f t="shared" ref="CL151" si="381">SUM(CL136, -CL143)</f>
        <v>0.21650000000000003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2">SUM(EC136, -EC143)</f>
        <v>0</v>
      </c>
      <c r="ED151" s="6">
        <f t="shared" si="382"/>
        <v>0</v>
      </c>
      <c r="EE151" s="6">
        <f t="shared" si="382"/>
        <v>0</v>
      </c>
      <c r="EF151" s="6">
        <f t="shared" si="382"/>
        <v>0</v>
      </c>
      <c r="EG151" s="6">
        <f t="shared" si="382"/>
        <v>0</v>
      </c>
      <c r="EH151" s="6">
        <f t="shared" si="382"/>
        <v>0</v>
      </c>
      <c r="EI151" s="6">
        <f t="shared" si="382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3">SUM(GU136, -GU143)</f>
        <v>0</v>
      </c>
      <c r="GV151" s="6">
        <f t="shared" si="383"/>
        <v>0</v>
      </c>
      <c r="GW151" s="6">
        <f t="shared" si="383"/>
        <v>0</v>
      </c>
      <c r="GX151" s="6">
        <f t="shared" si="383"/>
        <v>0</v>
      </c>
      <c r="GY151" s="6">
        <f t="shared" si="383"/>
        <v>0</v>
      </c>
      <c r="GZ151" s="6">
        <f t="shared" si="383"/>
        <v>0</v>
      </c>
      <c r="HA151" s="6">
        <f t="shared" si="383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59" t="s">
        <v>39</v>
      </c>
      <c r="BW152" s="120" t="s">
        <v>39</v>
      </c>
      <c r="BX152" s="181" t="s">
        <v>39</v>
      </c>
      <c r="BY152" s="260" t="s">
        <v>39</v>
      </c>
      <c r="BZ152" s="11" t="s">
        <v>39</v>
      </c>
      <c r="CA152" s="156" t="s">
        <v>39</v>
      </c>
      <c r="CB152" s="155" t="s">
        <v>47</v>
      </c>
      <c r="CC152" s="123" t="s">
        <v>47</v>
      </c>
      <c r="CD152" s="181" t="s">
        <v>41</v>
      </c>
      <c r="CE152" s="159" t="s">
        <v>40</v>
      </c>
      <c r="CF152" s="120" t="s">
        <v>40</v>
      </c>
      <c r="CG152" s="181" t="s">
        <v>40</v>
      </c>
      <c r="CH152" s="159" t="s">
        <v>41</v>
      </c>
      <c r="CI152" s="120" t="s">
        <v>41</v>
      </c>
      <c r="CJ152" s="181" t="s">
        <v>41</v>
      </c>
      <c r="CK152" s="120" t="s">
        <v>41</v>
      </c>
      <c r="CL152" s="120" t="s">
        <v>41</v>
      </c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 t="shared" ref="BS153:BZ153" si="384">SUM(BS137, -BS143)</f>
        <v>3.0700000000000002E-2</v>
      </c>
      <c r="BT153" s="121">
        <f t="shared" si="384"/>
        <v>0.04</v>
      </c>
      <c r="BU153" s="274">
        <f t="shared" si="384"/>
        <v>5.1200000000000002E-2</v>
      </c>
      <c r="BV153" s="145">
        <f t="shared" si="384"/>
        <v>7.3599999999999999E-2</v>
      </c>
      <c r="BW153" s="117">
        <f t="shared" si="384"/>
        <v>7.8399999999999997E-2</v>
      </c>
      <c r="BX153" s="177">
        <f t="shared" si="384"/>
        <v>7.8899999999999998E-2</v>
      </c>
      <c r="BY153" s="227">
        <f t="shared" si="384"/>
        <v>7.8299999999999995E-2</v>
      </c>
      <c r="BZ153" s="94">
        <f t="shared" si="384"/>
        <v>8.5999999999999993E-2</v>
      </c>
      <c r="CA153" s="151">
        <f>SUM(CA136, -CA142)</f>
        <v>8.7099999999999997E-2</v>
      </c>
      <c r="CB153" s="147">
        <f>SUM(CB137, -CB143)</f>
        <v>0.1144</v>
      </c>
      <c r="CC153" s="121">
        <f>SUM(CC137, -CC143)</f>
        <v>0.1173</v>
      </c>
      <c r="CD153" s="180">
        <f t="shared" ref="CD153:CM153" si="385">SUM(CD136, -CD142)</f>
        <v>0.16889999999999999</v>
      </c>
      <c r="CE153" s="147">
        <f t="shared" si="385"/>
        <v>0.192</v>
      </c>
      <c r="CF153" s="121">
        <f t="shared" si="385"/>
        <v>0.17859999999999998</v>
      </c>
      <c r="CG153" s="180">
        <f t="shared" si="385"/>
        <v>0.18529999999999999</v>
      </c>
      <c r="CH153" s="147">
        <f t="shared" si="385"/>
        <v>0.18770000000000001</v>
      </c>
      <c r="CI153" s="121">
        <f t="shared" si="385"/>
        <v>0.20629999999999998</v>
      </c>
      <c r="CJ153" s="180">
        <f t="shared" si="385"/>
        <v>0.2006</v>
      </c>
      <c r="CK153" s="121">
        <f t="shared" si="385"/>
        <v>0.18179999999999999</v>
      </c>
      <c r="CL153" s="121">
        <f t="shared" ref="CL153" si="386">SUM(CL136, -CL142)</f>
        <v>0.20540000000000003</v>
      </c>
      <c r="CM153" s="6">
        <f t="shared" si="385"/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55" t="s">
        <v>46</v>
      </c>
      <c r="BW154" s="123" t="s">
        <v>46</v>
      </c>
      <c r="BX154" s="184" t="s">
        <v>46</v>
      </c>
      <c r="BY154" s="233" t="s">
        <v>46</v>
      </c>
      <c r="BZ154" s="18" t="s">
        <v>46</v>
      </c>
      <c r="CA154" s="148" t="s">
        <v>55</v>
      </c>
      <c r="CB154" s="143" t="s">
        <v>65</v>
      </c>
      <c r="CC154" s="118" t="s">
        <v>65</v>
      </c>
      <c r="CD154" s="184" t="s">
        <v>47</v>
      </c>
      <c r="CE154" s="155" t="s">
        <v>48</v>
      </c>
      <c r="CF154" s="122" t="s">
        <v>59</v>
      </c>
      <c r="CG154" s="185" t="s">
        <v>59</v>
      </c>
      <c r="CH154" s="157" t="s">
        <v>84</v>
      </c>
      <c r="CI154" s="123" t="s">
        <v>47</v>
      </c>
      <c r="CJ154" s="185" t="s">
        <v>84</v>
      </c>
      <c r="CK154" s="122" t="s">
        <v>84</v>
      </c>
      <c r="CL154" s="122" t="s">
        <v>84</v>
      </c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7">
        <f>SUM(BV138, -BV143)</f>
        <v>7.3499999999999996E-2</v>
      </c>
      <c r="BW155" s="248">
        <f>SUM(BW138, -BW143)</f>
        <v>7.7399999999999997E-2</v>
      </c>
      <c r="BX155" s="274">
        <f>SUM(BX138, -BX143)</f>
        <v>7.2899999999999993E-2</v>
      </c>
      <c r="BY155" s="239">
        <f>SUM(BY138, -BY143)</f>
        <v>6.5699999999999995E-2</v>
      </c>
      <c r="BZ155" s="278">
        <f>SUM(BZ138, -BZ143)</f>
        <v>7.2900000000000006E-2</v>
      </c>
      <c r="CA155" s="150">
        <f>SUM(CA137, -CA143)</f>
        <v>8.6499999999999994E-2</v>
      </c>
      <c r="CB155" s="147">
        <f>SUM(CB138, -CB143)</f>
        <v>0.1099</v>
      </c>
      <c r="CC155" s="121">
        <f>SUM(CC138, -CC143)</f>
        <v>0.10970000000000001</v>
      </c>
      <c r="CD155" s="180">
        <f t="shared" ref="CD155:CN155" si="387">SUM(CD137, -CD143)</f>
        <v>0.1298</v>
      </c>
      <c r="CE155" s="147">
        <f t="shared" si="387"/>
        <v>0.1429</v>
      </c>
      <c r="CF155" s="116">
        <f t="shared" si="387"/>
        <v>0.126</v>
      </c>
      <c r="CG155" s="176">
        <f t="shared" si="387"/>
        <v>0.12959999999999999</v>
      </c>
      <c r="CH155" s="145">
        <f t="shared" si="387"/>
        <v>0.1366</v>
      </c>
      <c r="CI155" s="121">
        <f t="shared" si="387"/>
        <v>0.14180000000000001</v>
      </c>
      <c r="CJ155" s="177">
        <f t="shared" si="387"/>
        <v>0.14780000000000001</v>
      </c>
      <c r="CK155" s="117">
        <f t="shared" si="387"/>
        <v>0.13750000000000001</v>
      </c>
      <c r="CL155" s="117">
        <f t="shared" ref="CL155" si="388">SUM(CL137, -CL143)</f>
        <v>0.1341</v>
      </c>
      <c r="CM155" s="6">
        <f t="shared" si="387"/>
        <v>0</v>
      </c>
      <c r="CN155" s="6">
        <f t="shared" si="387"/>
        <v>0</v>
      </c>
      <c r="CO155" s="6">
        <f>SUM(CO136, -CO142)</f>
        <v>0</v>
      </c>
      <c r="CP155" s="6">
        <f>SUM(CP137, -CP143)</f>
        <v>0</v>
      </c>
      <c r="CQ155" s="6">
        <f>SUM(CQ136, -CQ139)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-CW139)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65" t="s">
        <v>52</v>
      </c>
      <c r="BW156" s="118" t="s">
        <v>65</v>
      </c>
      <c r="BX156" s="178" t="s">
        <v>65</v>
      </c>
      <c r="BY156" s="228" t="s">
        <v>63</v>
      </c>
      <c r="BZ156" s="36" t="s">
        <v>67</v>
      </c>
      <c r="CA156" s="148" t="s">
        <v>70</v>
      </c>
      <c r="CB156" s="157" t="s">
        <v>84</v>
      </c>
      <c r="CC156" s="122" t="s">
        <v>84</v>
      </c>
      <c r="CD156" s="178" t="s">
        <v>65</v>
      </c>
      <c r="CE156" s="155" t="s">
        <v>47</v>
      </c>
      <c r="CF156" s="123" t="s">
        <v>48</v>
      </c>
      <c r="CG156" s="184" t="s">
        <v>48</v>
      </c>
      <c r="CH156" s="155" t="s">
        <v>47</v>
      </c>
      <c r="CI156" s="122" t="s">
        <v>84</v>
      </c>
      <c r="CJ156" s="185" t="s">
        <v>59</v>
      </c>
      <c r="CK156" s="122" t="s">
        <v>59</v>
      </c>
      <c r="CL156" s="123" t="s">
        <v>47</v>
      </c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54">
        <f>SUM(BV139, -BV143)</f>
        <v>5.9200000000000003E-2</v>
      </c>
      <c r="BW157" s="121">
        <f>SUM(BW136, -BW142)</f>
        <v>7.0599999999999996E-2</v>
      </c>
      <c r="BX157" s="180">
        <f>SUM(BX136, -BX142)</f>
        <v>6.2600000000000003E-2</v>
      </c>
      <c r="BY157" s="227">
        <f>SUM(BY139, -BY143)</f>
        <v>6.0299999999999999E-2</v>
      </c>
      <c r="BZ157" s="220">
        <f>SUM(BZ139, -BZ143)</f>
        <v>6.5000000000000002E-2</v>
      </c>
      <c r="CA157" s="152">
        <f>SUM(CA137, -CA142)</f>
        <v>8.3199999999999996E-2</v>
      </c>
      <c r="CB157" s="145">
        <f>SUM(CB139, -CB143)</f>
        <v>9.6000000000000002E-2</v>
      </c>
      <c r="CC157" s="117">
        <f>SUM(CC139, -CC143)</f>
        <v>0.10060000000000001</v>
      </c>
      <c r="CD157" s="180">
        <f>SUM(CD138, -CD143)</f>
        <v>0.1268</v>
      </c>
      <c r="CE157" s="147">
        <f>SUM(CE137, -CE142)</f>
        <v>0.1363</v>
      </c>
      <c r="CF157" s="121">
        <f>SUM(CF138, -CF143)</f>
        <v>0.1192</v>
      </c>
      <c r="CG157" s="180">
        <f>SUM(CG138, -CG143)</f>
        <v>0.1283</v>
      </c>
      <c r="CH157" s="147">
        <f>SUM(CH138, -CH143)</f>
        <v>0.13290000000000002</v>
      </c>
      <c r="CI157" s="117">
        <f>SUM(CI138, -CI143)</f>
        <v>0.1409</v>
      </c>
      <c r="CJ157" s="176">
        <f>SUM(CJ137, -CJ142)</f>
        <v>0.14760000000000001</v>
      </c>
      <c r="CK157" s="116">
        <f>SUM(CK137, -CK142)</f>
        <v>0.1275</v>
      </c>
      <c r="CL157" s="121">
        <f>SUM(CL138, -CL143)</f>
        <v>0.12940000000000002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89">SUM(EC142, -EC153)</f>
        <v>0</v>
      </c>
      <c r="ED157" s="6">
        <f t="shared" si="389"/>
        <v>0</v>
      </c>
      <c r="EE157" s="6">
        <f t="shared" si="389"/>
        <v>0</v>
      </c>
      <c r="EF157" s="6">
        <f t="shared" si="389"/>
        <v>0</v>
      </c>
      <c r="EG157" s="6">
        <f t="shared" si="389"/>
        <v>0</v>
      </c>
      <c r="EH157" s="6">
        <f t="shared" si="389"/>
        <v>0</v>
      </c>
      <c r="EI157" s="6">
        <f t="shared" si="389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90">SUM(GU142, -GU153)</f>
        <v>0</v>
      </c>
      <c r="GV157" s="6">
        <f t="shared" si="390"/>
        <v>0</v>
      </c>
      <c r="GW157" s="6">
        <f t="shared" si="390"/>
        <v>0</v>
      </c>
      <c r="GX157" s="6">
        <f t="shared" si="390"/>
        <v>0</v>
      </c>
      <c r="GY157" s="6">
        <f t="shared" si="390"/>
        <v>0</v>
      </c>
      <c r="GZ157" s="6">
        <f t="shared" si="390"/>
        <v>0</v>
      </c>
      <c r="HA157" s="6">
        <f t="shared" si="390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43" t="s">
        <v>65</v>
      </c>
      <c r="BW158" s="120" t="s">
        <v>40</v>
      </c>
      <c r="BX158" s="181" t="s">
        <v>40</v>
      </c>
      <c r="BY158" s="229" t="s">
        <v>67</v>
      </c>
      <c r="BZ158" s="42" t="s">
        <v>60</v>
      </c>
      <c r="CA158" s="270" t="s">
        <v>54</v>
      </c>
      <c r="CB158" s="159" t="s">
        <v>37</v>
      </c>
      <c r="CC158" s="120" t="s">
        <v>37</v>
      </c>
      <c r="CD158" s="185" t="s">
        <v>84</v>
      </c>
      <c r="CE158" s="157" t="s">
        <v>59</v>
      </c>
      <c r="CF158" s="122" t="s">
        <v>84</v>
      </c>
      <c r="CG158" s="175" t="s">
        <v>67</v>
      </c>
      <c r="CH158" s="153" t="s">
        <v>63</v>
      </c>
      <c r="CI158" s="123" t="s">
        <v>48</v>
      </c>
      <c r="CJ158" s="175" t="s">
        <v>63</v>
      </c>
      <c r="CK158" s="123" t="s">
        <v>47</v>
      </c>
      <c r="CL158" s="118" t="s">
        <v>65</v>
      </c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47">
        <f>SUM(BV136, -BV142)</f>
        <v>5.8099999999999999E-2</v>
      </c>
      <c r="BW159" s="121">
        <f>SUM(BW137, -BW142)</f>
        <v>6.0299999999999999E-2</v>
      </c>
      <c r="BX159" s="180">
        <f>SUM(BX137, -BX142)</f>
        <v>5.3800000000000001E-2</v>
      </c>
      <c r="BY159" s="235">
        <f>SUM(BY140, -BY143)</f>
        <v>5.4399999999999997E-2</v>
      </c>
      <c r="BZ159" s="15">
        <f>SUM(BZ136, -BZ142)</f>
        <v>6.3799999999999996E-2</v>
      </c>
      <c r="CA159" s="150">
        <f>SUM(CA138, -CA143)</f>
        <v>6.4399999999999999E-2</v>
      </c>
      <c r="CB159" s="147">
        <f>SUM(CB136, -CB142)</f>
        <v>9.4200000000000006E-2</v>
      </c>
      <c r="CC159" s="121">
        <f>SUM(CC136, -CC142)</f>
        <v>8.4100000000000008E-2</v>
      </c>
      <c r="CD159" s="177">
        <f>SUM(CD139, -CD143)</f>
        <v>0.1166</v>
      </c>
      <c r="CE159" s="154">
        <f>SUM(CE138, -CE143)</f>
        <v>0.1308</v>
      </c>
      <c r="CF159" s="117">
        <f>SUM(CF137, -CF142)</f>
        <v>0.1173</v>
      </c>
      <c r="CG159" s="188">
        <f>SUM(CG139, -CG143)</f>
        <v>0.11929999999999999</v>
      </c>
      <c r="CH159" s="145">
        <f>SUM(CH139, -CH143)</f>
        <v>0.12859999999999999</v>
      </c>
      <c r="CI159" s="121">
        <f>SUM(CI137, -CI142)</f>
        <v>0.14019999999999999</v>
      </c>
      <c r="CJ159" s="177">
        <f>SUM(CJ138, -CJ143)</f>
        <v>0.12440000000000001</v>
      </c>
      <c r="CK159" s="121">
        <f>SUM(CK138, -CK143)</f>
        <v>0.1137</v>
      </c>
      <c r="CL159" s="121">
        <f>SUM(CL139, -CL143)</f>
        <v>0.12510000000000002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57" t="s">
        <v>57</v>
      </c>
      <c r="BW160" s="123" t="s">
        <v>47</v>
      </c>
      <c r="BX160" s="185" t="s">
        <v>57</v>
      </c>
      <c r="BY160" s="238" t="s">
        <v>52</v>
      </c>
      <c r="BZ160" s="42" t="s">
        <v>55</v>
      </c>
      <c r="CA160" s="163" t="s">
        <v>44</v>
      </c>
      <c r="CB160" s="153" t="s">
        <v>63</v>
      </c>
      <c r="CC160" s="115" t="s">
        <v>63</v>
      </c>
      <c r="CD160" s="184" t="s">
        <v>48</v>
      </c>
      <c r="CE160" s="157" t="s">
        <v>84</v>
      </c>
      <c r="CF160" s="120" t="s">
        <v>37</v>
      </c>
      <c r="CG160" s="264" t="s">
        <v>54</v>
      </c>
      <c r="CH160" s="157" t="s">
        <v>59</v>
      </c>
      <c r="CI160" s="122" t="s">
        <v>59</v>
      </c>
      <c r="CJ160" s="175" t="s">
        <v>67</v>
      </c>
      <c r="CK160" s="123" t="s">
        <v>48</v>
      </c>
      <c r="CL160" s="122" t="s">
        <v>59</v>
      </c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45">
        <f>SUM(BV140, -BV143)</f>
        <v>5.4300000000000001E-2</v>
      </c>
      <c r="BW161" s="121">
        <f>SUM(BW138, -BW142)</f>
        <v>5.9300000000000005E-2</v>
      </c>
      <c r="BX161" s="177">
        <f>SUM(BX139, -BX143)</f>
        <v>5.0499999999999996E-2</v>
      </c>
      <c r="BY161" s="231">
        <f>SUM(BY141, -BY143)</f>
        <v>4.5699999999999998E-2</v>
      </c>
      <c r="BZ161" s="97">
        <f>SUM(BZ136, -BZ141)</f>
        <v>5.9799999999999999E-2</v>
      </c>
      <c r="CA161" s="152">
        <f>SUM(CA139, -CA143)</f>
        <v>6.2700000000000006E-2</v>
      </c>
      <c r="CB161" s="145">
        <f>SUM(CB140, -CB143)</f>
        <v>8.3500000000000005E-2</v>
      </c>
      <c r="CC161" s="117">
        <f>SUM(CC141, -CC143)</f>
        <v>7.9899999999999999E-2</v>
      </c>
      <c r="CD161" s="180">
        <f>SUM(CD137, -CD142)</f>
        <v>0.1147</v>
      </c>
      <c r="CE161" s="145">
        <f>SUM(CE138, -CE142)</f>
        <v>0.1242</v>
      </c>
      <c r="CF161" s="121">
        <f>SUM(CF136, -CF141)</f>
        <v>0.11309999999999999</v>
      </c>
      <c r="CG161" s="179">
        <f>SUM(CG140, -CG143)</f>
        <v>0.11839999999999999</v>
      </c>
      <c r="CH161" s="154">
        <f>SUM(CH137, -CH142)</f>
        <v>0.121</v>
      </c>
      <c r="CI161" s="116">
        <f>SUM(CI138, -CI142)</f>
        <v>0.13930000000000001</v>
      </c>
      <c r="CJ161" s="188">
        <f>SUM(CJ138, -CJ142)</f>
        <v>0.1242</v>
      </c>
      <c r="CK161" s="121">
        <f>SUM(CK138, -CK142)</f>
        <v>0.10369999999999999</v>
      </c>
      <c r="CL161" s="116">
        <f>SUM(CL137, -CL142)</f>
        <v>0.123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201" t="s">
        <v>67</v>
      </c>
      <c r="BW162" s="118" t="s">
        <v>68</v>
      </c>
      <c r="BX162" s="184" t="s">
        <v>47</v>
      </c>
      <c r="BY162" s="224" t="s">
        <v>60</v>
      </c>
      <c r="BZ162" s="11" t="s">
        <v>38</v>
      </c>
      <c r="CA162" s="166" t="s">
        <v>67</v>
      </c>
      <c r="CB162" s="201" t="s">
        <v>64</v>
      </c>
      <c r="CC162" s="169" t="s">
        <v>64</v>
      </c>
      <c r="CD162" s="178" t="s">
        <v>68</v>
      </c>
      <c r="CE162" s="143" t="s">
        <v>68</v>
      </c>
      <c r="CF162" s="115" t="s">
        <v>67</v>
      </c>
      <c r="CG162" s="185" t="s">
        <v>84</v>
      </c>
      <c r="CH162" s="159" t="s">
        <v>42</v>
      </c>
      <c r="CI162" s="189" t="s">
        <v>53</v>
      </c>
      <c r="CJ162" s="184" t="s">
        <v>47</v>
      </c>
      <c r="CK162" s="120" t="s">
        <v>37</v>
      </c>
      <c r="CL162" s="123" t="s">
        <v>48</v>
      </c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167">
        <f>SUM(BV141, -BV143)</f>
        <v>4.9500000000000002E-2</v>
      </c>
      <c r="BW163" s="117">
        <f>SUM(BW136, -BW141)</f>
        <v>5.2500000000000005E-2</v>
      </c>
      <c r="BX163" s="180">
        <f>SUM(BX138, -BX142)</f>
        <v>4.7799999999999995E-2</v>
      </c>
      <c r="BY163" s="225">
        <f>SUM(BY136, -BY142)</f>
        <v>4.1200000000000001E-2</v>
      </c>
      <c r="BZ163" s="97">
        <f>SUM(BZ137, -BZ142)</f>
        <v>5.8200000000000002E-2</v>
      </c>
      <c r="CA163" s="237">
        <f>SUM(CA138, -CA142)</f>
        <v>6.1100000000000002E-2</v>
      </c>
      <c r="CB163" s="147">
        <f>SUM(CB141, -CB143)</f>
        <v>8.14E-2</v>
      </c>
      <c r="CC163" s="121">
        <f>SUM(CC140, -CC143)</f>
        <v>8.2000000000000003E-2</v>
      </c>
      <c r="CD163" s="177">
        <f>SUM(CD138, -CD142)</f>
        <v>0.11169999999999999</v>
      </c>
      <c r="CE163" s="145">
        <f>SUM(CE139, -CE143)</f>
        <v>0.122</v>
      </c>
      <c r="CF163" s="209">
        <f>SUM(CF139, -CF143)</f>
        <v>0.1128</v>
      </c>
      <c r="CG163" s="177">
        <f>SUM(CG137, -CG142)</f>
        <v>0.11649999999999999</v>
      </c>
      <c r="CH163" s="147">
        <f>SUM(CH136, -CH141)</f>
        <v>0.1187</v>
      </c>
      <c r="CI163" s="117">
        <f>SUM(CI139, -CI143)</f>
        <v>0.1381</v>
      </c>
      <c r="CJ163" s="180">
        <f>SUM(CJ139, -CJ143)</f>
        <v>0.12230000000000001</v>
      </c>
      <c r="CK163" s="121">
        <f>SUM(CK136, -CK141)</f>
        <v>0.10059999999999999</v>
      </c>
      <c r="CL163" s="121">
        <f>SUM(CL138, -CL142)</f>
        <v>0.1183</v>
      </c>
      <c r="CM163" s="6">
        <f t="shared" ref="CM163:CP163" si="391">SUM(CM152, -CM159)</f>
        <v>0</v>
      </c>
      <c r="CN163" s="6">
        <f t="shared" si="391"/>
        <v>0</v>
      </c>
      <c r="CO163" s="6">
        <f t="shared" si="391"/>
        <v>0</v>
      </c>
      <c r="CP163" s="6">
        <f t="shared" si="391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92">SUM(CS152, -CS159)</f>
        <v>0</v>
      </c>
      <c r="CT163" s="6">
        <f t="shared" si="392"/>
        <v>0</v>
      </c>
      <c r="CU163" s="6">
        <f t="shared" si="392"/>
        <v>0</v>
      </c>
      <c r="CV163" s="6">
        <f t="shared" si="392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93">SUM(CY152, -CY159)</f>
        <v>0</v>
      </c>
      <c r="CZ163" s="6">
        <f t="shared" si="393"/>
        <v>0</v>
      </c>
      <c r="DA163" s="6">
        <f t="shared" si="393"/>
        <v>0</v>
      </c>
      <c r="DB163" s="6">
        <f t="shared" si="393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4">SUM(DE152, -DE159)</f>
        <v>0</v>
      </c>
      <c r="DF163" s="6">
        <f t="shared" si="394"/>
        <v>0</v>
      </c>
      <c r="DG163" s="6">
        <f t="shared" si="394"/>
        <v>0</v>
      </c>
      <c r="DH163" s="6">
        <f t="shared" si="394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5">SUM(DK152, -DK159)</f>
        <v>0</v>
      </c>
      <c r="DL163" s="6">
        <f t="shared" si="395"/>
        <v>0</v>
      </c>
      <c r="DM163" s="6">
        <f t="shared" si="395"/>
        <v>0</v>
      </c>
      <c r="DN163" s="6">
        <f t="shared" si="395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396">SUM(DQ152, -DQ159)</f>
        <v>0</v>
      </c>
      <c r="DR163" s="6">
        <f t="shared" si="396"/>
        <v>0</v>
      </c>
      <c r="DS163" s="6">
        <f t="shared" si="396"/>
        <v>0</v>
      </c>
      <c r="DT163" s="6">
        <f t="shared" si="396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397">SUM(DW152, -DW159)</f>
        <v>0</v>
      </c>
      <c r="DX163" s="6">
        <f t="shared" si="397"/>
        <v>0</v>
      </c>
      <c r="DY163" s="6">
        <f t="shared" si="397"/>
        <v>0</v>
      </c>
      <c r="DZ163" s="6">
        <f t="shared" si="397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398">SUM(EC152, -EC159)</f>
        <v>0</v>
      </c>
      <c r="ED163" s="6">
        <f t="shared" si="398"/>
        <v>0</v>
      </c>
      <c r="EE163" s="6">
        <f t="shared" si="398"/>
        <v>0</v>
      </c>
      <c r="EF163" s="6">
        <f t="shared" si="398"/>
        <v>0</v>
      </c>
      <c r="EG163" s="6">
        <f t="shared" si="398"/>
        <v>0</v>
      </c>
      <c r="EH163" s="6">
        <f t="shared" si="398"/>
        <v>0</v>
      </c>
      <c r="EI163" s="6">
        <f t="shared" si="398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399">SUM(EM152, -EM159)</f>
        <v>0</v>
      </c>
      <c r="EN163" s="6">
        <f t="shared" si="399"/>
        <v>0</v>
      </c>
      <c r="EO163" s="6">
        <f t="shared" si="399"/>
        <v>0</v>
      </c>
      <c r="EP163" s="6">
        <f t="shared" si="399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400">SUM(ES152, -ES159)</f>
        <v>0</v>
      </c>
      <c r="ET163" s="6">
        <f t="shared" si="400"/>
        <v>0</v>
      </c>
      <c r="EU163" s="6">
        <f t="shared" si="400"/>
        <v>0</v>
      </c>
      <c r="EV163" s="6">
        <f t="shared" si="400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401">SUM(EY152, -EY159)</f>
        <v>0</v>
      </c>
      <c r="EZ163" s="6">
        <f t="shared" si="401"/>
        <v>0</v>
      </c>
      <c r="FA163" s="6">
        <f t="shared" si="401"/>
        <v>0</v>
      </c>
      <c r="FB163" s="6">
        <f t="shared" si="401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2">SUM(FE152, -FE159)</f>
        <v>0</v>
      </c>
      <c r="FF163" s="6">
        <f t="shared" si="402"/>
        <v>0</v>
      </c>
      <c r="FG163" s="6">
        <f t="shared" si="402"/>
        <v>0</v>
      </c>
      <c r="FH163" s="6">
        <f t="shared" si="402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3">SUM(FK152, -FK159)</f>
        <v>0</v>
      </c>
      <c r="FL163" s="6">
        <f t="shared" si="403"/>
        <v>0</v>
      </c>
      <c r="FM163" s="6">
        <f t="shared" si="403"/>
        <v>0</v>
      </c>
      <c r="FN163" s="6">
        <f t="shared" si="403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4">SUM(FQ152, -FQ159)</f>
        <v>0</v>
      </c>
      <c r="FR163" s="6">
        <f t="shared" si="404"/>
        <v>0</v>
      </c>
      <c r="FS163" s="6">
        <f t="shared" si="404"/>
        <v>0</v>
      </c>
      <c r="FT163" s="6">
        <f t="shared" si="404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5">SUM(FW152, -FW159)</f>
        <v>0</v>
      </c>
      <c r="FX163" s="6">
        <f t="shared" si="405"/>
        <v>0</v>
      </c>
      <c r="FY163" s="6">
        <f t="shared" si="405"/>
        <v>0</v>
      </c>
      <c r="FZ163" s="6">
        <f t="shared" si="405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06">SUM(GC152, -GC159)</f>
        <v>0</v>
      </c>
      <c r="GD163" s="6">
        <f t="shared" si="406"/>
        <v>0</v>
      </c>
      <c r="GE163" s="6">
        <f t="shared" si="406"/>
        <v>0</v>
      </c>
      <c r="GF163" s="6">
        <f t="shared" si="406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07">SUM(GI152, -GI159)</f>
        <v>0</v>
      </c>
      <c r="GJ163" s="6">
        <f t="shared" si="407"/>
        <v>0</v>
      </c>
      <c r="GK163" s="6">
        <f t="shared" si="407"/>
        <v>0</v>
      </c>
      <c r="GL163" s="6">
        <f t="shared" si="407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08">SUM(GO152, -GO159)</f>
        <v>0</v>
      </c>
      <c r="GP163" s="6">
        <f t="shared" si="408"/>
        <v>0</v>
      </c>
      <c r="GQ163" s="6">
        <f t="shared" si="408"/>
        <v>0</v>
      </c>
      <c r="GR163" s="6">
        <f t="shared" si="408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09">SUM(GU152, -GU159)</f>
        <v>0</v>
      </c>
      <c r="GV163" s="6">
        <f t="shared" si="409"/>
        <v>0</v>
      </c>
      <c r="GW163" s="6">
        <f t="shared" si="409"/>
        <v>0</v>
      </c>
      <c r="GX163" s="6">
        <f t="shared" si="409"/>
        <v>0</v>
      </c>
      <c r="GY163" s="6">
        <f t="shared" si="409"/>
        <v>0</v>
      </c>
      <c r="GZ163" s="6">
        <f t="shared" si="409"/>
        <v>0</v>
      </c>
      <c r="HA163" s="6">
        <f t="shared" si="409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59" t="s">
        <v>40</v>
      </c>
      <c r="BW164" s="189" t="s">
        <v>52</v>
      </c>
      <c r="BX164" s="178" t="s">
        <v>55</v>
      </c>
      <c r="BY164" s="236" t="s">
        <v>57</v>
      </c>
      <c r="BZ164" s="32" t="s">
        <v>63</v>
      </c>
      <c r="CA164" s="163" t="s">
        <v>46</v>
      </c>
      <c r="CB164" s="159" t="s">
        <v>41</v>
      </c>
      <c r="CC164" s="120" t="s">
        <v>41</v>
      </c>
      <c r="CD164" s="185" t="s">
        <v>59</v>
      </c>
      <c r="CE164" s="143" t="s">
        <v>65</v>
      </c>
      <c r="CF164" s="123" t="s">
        <v>47</v>
      </c>
      <c r="CG164" s="184" t="s">
        <v>47</v>
      </c>
      <c r="CH164" s="165" t="s">
        <v>53</v>
      </c>
      <c r="CI164" s="261" t="s">
        <v>54</v>
      </c>
      <c r="CJ164" s="184" t="s">
        <v>48</v>
      </c>
      <c r="CK164" s="120" t="s">
        <v>42</v>
      </c>
      <c r="CL164" s="118" t="s">
        <v>68</v>
      </c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47">
        <f>SUM(BV137, -BV142)</f>
        <v>4.2500000000000003E-2</v>
      </c>
      <c r="BW165" s="116">
        <f>SUM(BW139, -BW143)</f>
        <v>5.1199999999999996E-2</v>
      </c>
      <c r="BX165" s="179">
        <f>SUM(BX136, -BX141)</f>
        <v>4.7700000000000006E-2</v>
      </c>
      <c r="BY165" s="227">
        <f>SUM(BY142, -BY143)</f>
        <v>4.1200000000000001E-2</v>
      </c>
      <c r="BZ165" s="94">
        <f>SUM(BZ140, -BZ143)</f>
        <v>5.7700000000000001E-2</v>
      </c>
      <c r="CA165" s="272">
        <f>SUM(CA139, -CA142)</f>
        <v>5.9399999999999994E-2</v>
      </c>
      <c r="CB165" s="147">
        <f>SUM(CB136, -CB141)</f>
        <v>6.9900000000000004E-2</v>
      </c>
      <c r="CC165" s="121">
        <f>SUM(CC136, -CC140)</f>
        <v>7.0500000000000007E-2</v>
      </c>
      <c r="CD165" s="176">
        <f>SUM(CD139, -CD142)</f>
        <v>0.10149999999999999</v>
      </c>
      <c r="CE165" s="147">
        <f>SUM(CE139, -CE142)</f>
        <v>0.1154</v>
      </c>
      <c r="CF165" s="121">
        <f>SUM(CF138, -CF142)</f>
        <v>0.1105</v>
      </c>
      <c r="CG165" s="180">
        <f>SUM(CG138, -CG142)</f>
        <v>0.1152</v>
      </c>
      <c r="CH165" s="145">
        <f>SUM(CH140, -CH143)</f>
        <v>0.11760000000000001</v>
      </c>
      <c r="CI165" s="119">
        <f>SUM(CI139, -CI142)</f>
        <v>0.13650000000000001</v>
      </c>
      <c r="CJ165" s="180">
        <f>SUM(CJ139, -CJ142)</f>
        <v>0.1221</v>
      </c>
      <c r="CK165" s="121">
        <f>SUM(CK136, -CK139)</f>
        <v>9.6499999999999989E-2</v>
      </c>
      <c r="CL165" s="117">
        <f>SUM(CL139, -CL142)</f>
        <v>0.114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55" t="s">
        <v>47</v>
      </c>
      <c r="BW166" s="122" t="s">
        <v>57</v>
      </c>
      <c r="BX166" s="178" t="s">
        <v>68</v>
      </c>
      <c r="BY166" s="260" t="s">
        <v>38</v>
      </c>
      <c r="BZ166" s="11" t="s">
        <v>37</v>
      </c>
      <c r="CA166" s="156" t="s">
        <v>38</v>
      </c>
      <c r="CB166" s="159" t="s">
        <v>39</v>
      </c>
      <c r="CC166" s="120" t="s">
        <v>39</v>
      </c>
      <c r="CD166" s="181" t="s">
        <v>37</v>
      </c>
      <c r="CE166" s="153" t="s">
        <v>67</v>
      </c>
      <c r="CF166" s="118" t="s">
        <v>68</v>
      </c>
      <c r="CG166" s="181" t="s">
        <v>42</v>
      </c>
      <c r="CH166" s="155" t="s">
        <v>48</v>
      </c>
      <c r="CI166" s="115" t="s">
        <v>63</v>
      </c>
      <c r="CJ166" s="200" t="s">
        <v>53</v>
      </c>
      <c r="CK166" s="118" t="s">
        <v>65</v>
      </c>
      <c r="CL166" s="120" t="s">
        <v>39</v>
      </c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47">
        <f>SUM(BV138, -BV142)</f>
        <v>4.24E-2</v>
      </c>
      <c r="BW167" s="117">
        <f>SUM(BW140, -BW143)</f>
        <v>5.0799999999999998E-2</v>
      </c>
      <c r="BX167" s="177">
        <f>SUM(BX136, -BX140)</f>
        <v>4.4400000000000002E-2</v>
      </c>
      <c r="BY167" s="226">
        <f>SUM(BY137, -BY142)</f>
        <v>3.7100000000000001E-2</v>
      </c>
      <c r="BZ167" s="15">
        <f>SUM(BZ137, -BZ141)</f>
        <v>5.4199999999999998E-2</v>
      </c>
      <c r="CA167" s="150">
        <f>SUM(CA136, -CA141)</f>
        <v>4.6699999999999998E-2</v>
      </c>
      <c r="CB167" s="145">
        <f>SUM(CB136, -CB140)</f>
        <v>6.7799999999999999E-2</v>
      </c>
      <c r="CC167" s="117">
        <f>SUM(CC136, -CC141)</f>
        <v>7.2600000000000012E-2</v>
      </c>
      <c r="CD167" s="180">
        <f>SUM(CD136, -CD141)</f>
        <v>9.3700000000000006E-2</v>
      </c>
      <c r="CE167" s="167">
        <f>SUM(CE140, -CE143)</f>
        <v>0.109</v>
      </c>
      <c r="CF167" s="117">
        <f>SUM(CF140, -CF143)</f>
        <v>0.1046</v>
      </c>
      <c r="CG167" s="180">
        <f>SUM(CG136, -CG141)</f>
        <v>0.11269999999999999</v>
      </c>
      <c r="CH167" s="147">
        <f>SUM(CH138, -CH142)</f>
        <v>0.1173</v>
      </c>
      <c r="CI167" s="117">
        <f>SUM(CI140, -CI143)</f>
        <v>0.1305</v>
      </c>
      <c r="CJ167" s="177">
        <f>SUM(CJ140, -CJ143)</f>
        <v>0.11280000000000001</v>
      </c>
      <c r="CK167" s="121">
        <f>SUM(CK139, -CK143)</f>
        <v>9.530000000000001E-2</v>
      </c>
      <c r="CL167" s="117">
        <f>SUM(CL136, -CL141)</f>
        <v>0.11320000000000001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43" t="s">
        <v>68</v>
      </c>
      <c r="BW168" s="120" t="s">
        <v>41</v>
      </c>
      <c r="BX168" s="187" t="s">
        <v>67</v>
      </c>
      <c r="BY168" s="224" t="s">
        <v>55</v>
      </c>
      <c r="BZ168" s="18" t="s">
        <v>45</v>
      </c>
      <c r="CA168" s="156" t="s">
        <v>40</v>
      </c>
      <c r="CB168" s="155" t="s">
        <v>44</v>
      </c>
      <c r="CC168" s="123" t="s">
        <v>44</v>
      </c>
      <c r="CD168" s="175" t="s">
        <v>63</v>
      </c>
      <c r="CE168" s="162" t="s">
        <v>54</v>
      </c>
      <c r="CF168" s="115" t="s">
        <v>63</v>
      </c>
      <c r="CG168" s="175" t="s">
        <v>63</v>
      </c>
      <c r="CH168" s="153" t="s">
        <v>67</v>
      </c>
      <c r="CI168" s="115" t="s">
        <v>67</v>
      </c>
      <c r="CJ168" s="264" t="s">
        <v>54</v>
      </c>
      <c r="CK168" s="120" t="s">
        <v>39</v>
      </c>
      <c r="CL168" s="120" t="s">
        <v>37</v>
      </c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45">
        <f>SUM(BV136, -BV141)</f>
        <v>3.9699999999999999E-2</v>
      </c>
      <c r="BW169" s="121">
        <f>SUM(BW137, -BW141)</f>
        <v>4.2200000000000001E-2</v>
      </c>
      <c r="BX169" s="188">
        <f>SUM(BX140, -BX143)</f>
        <v>4.3299999999999998E-2</v>
      </c>
      <c r="BY169" s="226">
        <f>SUM(BY136, -BY141)</f>
        <v>3.6699999999999997E-2</v>
      </c>
      <c r="BZ169" s="220">
        <f>SUM(BZ138, -BZ142)</f>
        <v>4.5100000000000001E-2</v>
      </c>
      <c r="CA169" s="152">
        <f>SUM(CA136, -CA140)</f>
        <v>4.5399999999999996E-2</v>
      </c>
      <c r="CB169" s="147">
        <f>SUM(CB137, -CB142)</f>
        <v>5.7300000000000004E-2</v>
      </c>
      <c r="CC169" s="121">
        <f>SUM(CC137, -CC142)</f>
        <v>4.8899999999999999E-2</v>
      </c>
      <c r="CD169" s="177">
        <f>SUM(CD140, -CD143)</f>
        <v>9.2600000000000002E-2</v>
      </c>
      <c r="CE169" s="149">
        <f>SUM(CE141, -CE143)</f>
        <v>0.1037</v>
      </c>
      <c r="CF169" s="117">
        <f>SUM(CF139, -CF142)</f>
        <v>0.1041</v>
      </c>
      <c r="CG169" s="177">
        <f>SUM(CG139, -CG142)</f>
        <v>0.10619999999999999</v>
      </c>
      <c r="CH169" s="167">
        <f>SUM(CH139, -CH142)</f>
        <v>0.113</v>
      </c>
      <c r="CI169" s="209">
        <f>SUM(CI140, -CI142)</f>
        <v>0.12890000000000001</v>
      </c>
      <c r="CJ169" s="179">
        <f>SUM(CJ140, -CJ142)</f>
        <v>0.11260000000000001</v>
      </c>
      <c r="CK169" s="117">
        <f>SUM(CK136, -CK140)</f>
        <v>9.7699999999999995E-2</v>
      </c>
      <c r="CL169" s="121">
        <f>SUM(CL136, -CL140)</f>
        <v>0.11280000000000001</v>
      </c>
      <c r="CM169" s="6">
        <f t="shared" ref="CM169:CP169" si="410">SUM(CM158, -CM165)</f>
        <v>0</v>
      </c>
      <c r="CN169" s="6">
        <f t="shared" si="410"/>
        <v>0</v>
      </c>
      <c r="CO169" s="6">
        <f t="shared" si="410"/>
        <v>0</v>
      </c>
      <c r="CP169" s="6">
        <f t="shared" si="410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411">SUM(CS158, -CS165)</f>
        <v>0</v>
      </c>
      <c r="CT169" s="6">
        <f t="shared" si="411"/>
        <v>0</v>
      </c>
      <c r="CU169" s="6">
        <f t="shared" si="411"/>
        <v>0</v>
      </c>
      <c r="CV169" s="6">
        <f t="shared" si="411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12">SUM(CY158, -CY165)</f>
        <v>0</v>
      </c>
      <c r="CZ169" s="6">
        <f t="shared" si="412"/>
        <v>0</v>
      </c>
      <c r="DA169" s="6">
        <f t="shared" si="412"/>
        <v>0</v>
      </c>
      <c r="DB169" s="6">
        <f t="shared" si="412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13">SUM(DE158, -DE165)</f>
        <v>0</v>
      </c>
      <c r="DF169" s="6">
        <f t="shared" si="413"/>
        <v>0</v>
      </c>
      <c r="DG169" s="6">
        <f t="shared" si="413"/>
        <v>0</v>
      </c>
      <c r="DH169" s="6">
        <f t="shared" si="413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14">SUM(DK158, -DK165)</f>
        <v>0</v>
      </c>
      <c r="DL169" s="6">
        <f t="shared" si="414"/>
        <v>0</v>
      </c>
      <c r="DM169" s="6">
        <f t="shared" si="414"/>
        <v>0</v>
      </c>
      <c r="DN169" s="6">
        <f t="shared" si="414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15">SUM(DQ158, -DQ165)</f>
        <v>0</v>
      </c>
      <c r="DR169" s="6">
        <f t="shared" si="415"/>
        <v>0</v>
      </c>
      <c r="DS169" s="6">
        <f t="shared" si="415"/>
        <v>0</v>
      </c>
      <c r="DT169" s="6">
        <f t="shared" si="415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16">SUM(DW158, -DW165)</f>
        <v>0</v>
      </c>
      <c r="DX169" s="6">
        <f t="shared" si="416"/>
        <v>0</v>
      </c>
      <c r="DY169" s="6">
        <f t="shared" si="416"/>
        <v>0</v>
      </c>
      <c r="DZ169" s="6">
        <f t="shared" si="416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17">SUM(EC158, -EC165)</f>
        <v>0</v>
      </c>
      <c r="ED169" s="6">
        <f t="shared" si="417"/>
        <v>0</v>
      </c>
      <c r="EE169" s="6">
        <f t="shared" si="417"/>
        <v>0</v>
      </c>
      <c r="EF169" s="6">
        <f t="shared" si="417"/>
        <v>0</v>
      </c>
      <c r="EG169" s="6">
        <f t="shared" si="417"/>
        <v>0</v>
      </c>
      <c r="EH169" s="6">
        <f t="shared" si="417"/>
        <v>0</v>
      </c>
      <c r="EI169" s="6">
        <f t="shared" si="417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18">SUM(EM158, -EM165)</f>
        <v>0</v>
      </c>
      <c r="EN169" s="6">
        <f t="shared" si="418"/>
        <v>0</v>
      </c>
      <c r="EO169" s="6">
        <f t="shared" si="418"/>
        <v>0</v>
      </c>
      <c r="EP169" s="6">
        <f t="shared" si="418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19">SUM(ES158, -ES165)</f>
        <v>0</v>
      </c>
      <c r="ET169" s="6">
        <f t="shared" si="419"/>
        <v>0</v>
      </c>
      <c r="EU169" s="6">
        <f t="shared" si="419"/>
        <v>0</v>
      </c>
      <c r="EV169" s="6">
        <f t="shared" si="419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20">SUM(EY158, -EY165)</f>
        <v>0</v>
      </c>
      <c r="EZ169" s="6">
        <f t="shared" si="420"/>
        <v>0</v>
      </c>
      <c r="FA169" s="6">
        <f t="shared" si="420"/>
        <v>0</v>
      </c>
      <c r="FB169" s="6">
        <f t="shared" si="420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1">SUM(FE158, -FE165)</f>
        <v>0</v>
      </c>
      <c r="FF169" s="6">
        <f t="shared" si="421"/>
        <v>0</v>
      </c>
      <c r="FG169" s="6">
        <f t="shared" si="421"/>
        <v>0</v>
      </c>
      <c r="FH169" s="6">
        <f t="shared" si="421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2">SUM(FK158, -FK165)</f>
        <v>0</v>
      </c>
      <c r="FL169" s="6">
        <f t="shared" si="422"/>
        <v>0</v>
      </c>
      <c r="FM169" s="6">
        <f t="shared" si="422"/>
        <v>0</v>
      </c>
      <c r="FN169" s="6">
        <f t="shared" si="422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23">SUM(FQ158, -FQ165)</f>
        <v>0</v>
      </c>
      <c r="FR169" s="6">
        <f t="shared" si="423"/>
        <v>0</v>
      </c>
      <c r="FS169" s="6">
        <f t="shared" si="423"/>
        <v>0</v>
      </c>
      <c r="FT169" s="6">
        <f t="shared" si="423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24">SUM(FW158, -FW165)</f>
        <v>0</v>
      </c>
      <c r="FX169" s="6">
        <f t="shared" si="424"/>
        <v>0</v>
      </c>
      <c r="FY169" s="6">
        <f t="shared" si="424"/>
        <v>0</v>
      </c>
      <c r="FZ169" s="6">
        <f t="shared" si="424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25">SUM(GC158, -GC165)</f>
        <v>0</v>
      </c>
      <c r="GD169" s="6">
        <f t="shared" si="425"/>
        <v>0</v>
      </c>
      <c r="GE169" s="6">
        <f t="shared" si="425"/>
        <v>0</v>
      </c>
      <c r="GF169" s="6">
        <f t="shared" si="425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26">SUM(GI158, -GI165)</f>
        <v>0</v>
      </c>
      <c r="GJ169" s="6">
        <f t="shared" si="426"/>
        <v>0</v>
      </c>
      <c r="GK169" s="6">
        <f t="shared" si="426"/>
        <v>0</v>
      </c>
      <c r="GL169" s="6">
        <f t="shared" si="426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27">SUM(GO158, -GO165)</f>
        <v>0</v>
      </c>
      <c r="GP169" s="6">
        <f t="shared" si="427"/>
        <v>0</v>
      </c>
      <c r="GQ169" s="6">
        <f t="shared" si="427"/>
        <v>0</v>
      </c>
      <c r="GR169" s="6">
        <f t="shared" si="427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28">SUM(GU158, -GU165)</f>
        <v>0</v>
      </c>
      <c r="GV169" s="6">
        <f t="shared" si="428"/>
        <v>0</v>
      </c>
      <c r="GW169" s="6">
        <f t="shared" si="428"/>
        <v>0</v>
      </c>
      <c r="GX169" s="6">
        <f t="shared" si="428"/>
        <v>0</v>
      </c>
      <c r="GY169" s="6">
        <f t="shared" si="428"/>
        <v>0</v>
      </c>
      <c r="GZ169" s="6">
        <f t="shared" si="428"/>
        <v>0</v>
      </c>
      <c r="HA169" s="6">
        <f t="shared" si="428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43" t="s">
        <v>60</v>
      </c>
      <c r="BW170" s="123" t="s">
        <v>48</v>
      </c>
      <c r="BX170" s="200" t="s">
        <v>52</v>
      </c>
      <c r="BY170" s="260" t="s">
        <v>37</v>
      </c>
      <c r="BZ170" s="18" t="s">
        <v>44</v>
      </c>
      <c r="CA170" s="158" t="s">
        <v>53</v>
      </c>
      <c r="CB170" s="165" t="s">
        <v>53</v>
      </c>
      <c r="CC170" s="189" t="s">
        <v>53</v>
      </c>
      <c r="CD170" s="181" t="s">
        <v>39</v>
      </c>
      <c r="CE170" s="153" t="s">
        <v>63</v>
      </c>
      <c r="CF170" s="118" t="s">
        <v>65</v>
      </c>
      <c r="CG170" s="200" t="s">
        <v>53</v>
      </c>
      <c r="CH170" s="162" t="s">
        <v>54</v>
      </c>
      <c r="CI170" s="120" t="s">
        <v>42</v>
      </c>
      <c r="CJ170" s="178" t="s">
        <v>65</v>
      </c>
      <c r="CK170" s="115" t="s">
        <v>63</v>
      </c>
      <c r="CL170" s="189" t="s">
        <v>53</v>
      </c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47">
        <f>SUM(BV136, -BV140)</f>
        <v>3.49E-2</v>
      </c>
      <c r="BW171" s="121">
        <f>SUM(BW138, -BW141)</f>
        <v>4.1200000000000001E-2</v>
      </c>
      <c r="BX171" s="176">
        <f>SUM(BX141, -BX143)</f>
        <v>3.9999999999999994E-2</v>
      </c>
      <c r="BY171" s="225">
        <f>SUM(BY137, -BY141)</f>
        <v>3.2599999999999997E-2</v>
      </c>
      <c r="BZ171" s="15">
        <f>SUM(BZ138, -BZ141)</f>
        <v>4.1099999999999998E-2</v>
      </c>
      <c r="CA171" s="151">
        <f>SUM(CA140, -CA143)</f>
        <v>4.5000000000000005E-2</v>
      </c>
      <c r="CB171" s="145">
        <f>SUM(CB142, -CB143)</f>
        <v>5.7099999999999998E-2</v>
      </c>
      <c r="CC171" s="117">
        <f>SUM(CC142, -CC143)</f>
        <v>6.8400000000000002E-2</v>
      </c>
      <c r="CD171" s="177">
        <f>SUM(CD136, -CD140)</f>
        <v>9.1399999999999995E-2</v>
      </c>
      <c r="CE171" s="145">
        <f>SUM(CE140, -CE142)</f>
        <v>0.1024</v>
      </c>
      <c r="CF171" s="121">
        <f>SUM(CF140, -CF142)</f>
        <v>9.5899999999999999E-2</v>
      </c>
      <c r="CG171" s="177">
        <f>SUM(CG140, -CG142)</f>
        <v>0.10529999999999999</v>
      </c>
      <c r="CH171" s="149">
        <f>SUM(CH140, -CH142)</f>
        <v>0.10200000000000001</v>
      </c>
      <c r="CI171" s="121">
        <f>SUM(CI136, -CI141)</f>
        <v>0.11509999999999999</v>
      </c>
      <c r="CJ171" s="180">
        <f>SUM(CJ141, -CJ143)</f>
        <v>0.1109</v>
      </c>
      <c r="CK171" s="117">
        <f>SUM(CK140, -CK143)</f>
        <v>9.4100000000000003E-2</v>
      </c>
      <c r="CL171" s="117">
        <f>SUM(CL140, -CL143)</f>
        <v>0.1037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64" t="s">
        <v>63</v>
      </c>
      <c r="BW172" s="118" t="s">
        <v>60</v>
      </c>
      <c r="BX172" s="181" t="s">
        <v>37</v>
      </c>
      <c r="BY172" s="224" t="s">
        <v>68</v>
      </c>
      <c r="BZ172" s="36" t="s">
        <v>59</v>
      </c>
      <c r="CA172" s="160" t="s">
        <v>51</v>
      </c>
      <c r="CB172" s="159" t="s">
        <v>38</v>
      </c>
      <c r="CC172" s="120" t="s">
        <v>38</v>
      </c>
      <c r="CD172" s="200" t="s">
        <v>53</v>
      </c>
      <c r="CE172" s="165" t="s">
        <v>53</v>
      </c>
      <c r="CF172" s="120" t="s">
        <v>42</v>
      </c>
      <c r="CG172" s="178" t="s">
        <v>68</v>
      </c>
      <c r="CH172" s="159" t="s">
        <v>37</v>
      </c>
      <c r="CI172" s="118" t="s">
        <v>65</v>
      </c>
      <c r="CJ172" s="178" t="s">
        <v>68</v>
      </c>
      <c r="CK172" s="189" t="s">
        <v>53</v>
      </c>
      <c r="CL172" s="115" t="s">
        <v>63</v>
      </c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45">
        <f>SUM(BV142, -BV143)</f>
        <v>3.1099999999999999E-2</v>
      </c>
      <c r="BW173" s="121">
        <f>SUM(BW136, -BW140)</f>
        <v>3.7900000000000003E-2</v>
      </c>
      <c r="BX173" s="180">
        <f>SUM(BX137, -BX141)</f>
        <v>3.8900000000000004E-2</v>
      </c>
      <c r="BY173" s="227">
        <f>SUM(BY136, -BY140)</f>
        <v>2.7999999999999997E-2</v>
      </c>
      <c r="BZ173" s="95">
        <f>SUM(BZ139, -BZ142)</f>
        <v>3.7199999999999997E-2</v>
      </c>
      <c r="CA173" s="152">
        <f>SUM(CA141, -CA143)</f>
        <v>4.3700000000000003E-2</v>
      </c>
      <c r="CB173" s="149">
        <f>SUM(CB136, -CB139)</f>
        <v>5.5300000000000002E-2</v>
      </c>
      <c r="CC173" s="119">
        <f>SUM(CC136, -CC139)</f>
        <v>5.1900000000000009E-2</v>
      </c>
      <c r="CD173" s="177">
        <f>SUM(CD141, -CD143)</f>
        <v>9.0299999999999991E-2</v>
      </c>
      <c r="CE173" s="145">
        <f>SUM(CE141, -CE142)</f>
        <v>9.7100000000000006E-2</v>
      </c>
      <c r="CF173" s="121">
        <f>SUM(CF136, -CF140)</f>
        <v>8.2699999999999996E-2</v>
      </c>
      <c r="CG173" s="177">
        <f>SUM(CG141, -CG143)</f>
        <v>8.5699999999999998E-2</v>
      </c>
      <c r="CH173" s="147">
        <f>SUM(CH136, -CH140)</f>
        <v>8.5699999999999998E-2</v>
      </c>
      <c r="CI173" s="121">
        <f>SUM(CI141, -CI143)</f>
        <v>9.2800000000000007E-2</v>
      </c>
      <c r="CJ173" s="177">
        <f>SUM(CJ141, -CJ142)</f>
        <v>0.11069999999999999</v>
      </c>
      <c r="CK173" s="117">
        <f>SUM(CK141, -CK143)</f>
        <v>9.1200000000000003E-2</v>
      </c>
      <c r="CL173" s="117">
        <f>SUM(CL141, -CL143)</f>
        <v>0.1033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43" t="s">
        <v>55</v>
      </c>
      <c r="BW174" s="118" t="s">
        <v>55</v>
      </c>
      <c r="BX174" s="178" t="s">
        <v>60</v>
      </c>
      <c r="BY174" s="233" t="s">
        <v>45</v>
      </c>
      <c r="BZ174" s="42" t="s">
        <v>65</v>
      </c>
      <c r="CA174" s="148" t="s">
        <v>60</v>
      </c>
      <c r="CB174" s="143" t="s">
        <v>55</v>
      </c>
      <c r="CC174" s="118" t="s">
        <v>55</v>
      </c>
      <c r="CD174" s="175" t="s">
        <v>67</v>
      </c>
      <c r="CE174" s="159" t="s">
        <v>37</v>
      </c>
      <c r="CF174" s="120" t="s">
        <v>39</v>
      </c>
      <c r="CG174" s="181" t="s">
        <v>37</v>
      </c>
      <c r="CH174" s="143" t="s">
        <v>65</v>
      </c>
      <c r="CI174" s="118" t="s">
        <v>68</v>
      </c>
      <c r="CJ174" s="181" t="s">
        <v>42</v>
      </c>
      <c r="CK174" s="118" t="s">
        <v>68</v>
      </c>
      <c r="CL174" s="261" t="s">
        <v>54</v>
      </c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49">
        <f>SUM(BV136, -BV139)</f>
        <v>0.03</v>
      </c>
      <c r="BW175" s="119">
        <f>SUM(BW136, -BW139)</f>
        <v>3.7500000000000006E-2</v>
      </c>
      <c r="BX175" s="180">
        <f>SUM(BX136, -BX139)</f>
        <v>3.7200000000000004E-2</v>
      </c>
      <c r="BY175" s="235">
        <f>SUM(BY138, -BY142)</f>
        <v>2.4500000000000001E-2</v>
      </c>
      <c r="BZ175" s="15">
        <f>SUM(BZ136, -BZ140)</f>
        <v>3.39E-2</v>
      </c>
      <c r="CA175" s="152">
        <f>SUM(CA137, -CA141)</f>
        <v>4.2799999999999998E-2</v>
      </c>
      <c r="CB175" s="149">
        <f>SUM(CB138, -CB142)</f>
        <v>5.28E-2</v>
      </c>
      <c r="CC175" s="119">
        <f>SUM(CC138, -CC142)</f>
        <v>4.1300000000000003E-2</v>
      </c>
      <c r="CD175" s="188">
        <f>SUM(CD140, -CD142)</f>
        <v>7.7499999999999999E-2</v>
      </c>
      <c r="CE175" s="147">
        <f>SUM(CE136, -CE141)</f>
        <v>9.4899999999999998E-2</v>
      </c>
      <c r="CF175" s="117">
        <f>SUM(CF136, -CF139)</f>
        <v>7.4499999999999997E-2</v>
      </c>
      <c r="CG175" s="180">
        <f>SUM(CG136, -CG140)</f>
        <v>0.08</v>
      </c>
      <c r="CH175" s="147">
        <f>SUM(CH141, -CH143)</f>
        <v>8.4600000000000009E-2</v>
      </c>
      <c r="CI175" s="117">
        <f>SUM(CI141, -CI142)</f>
        <v>9.1200000000000003E-2</v>
      </c>
      <c r="CJ175" s="180">
        <f>SUM(CJ136, -CJ141)</f>
        <v>8.9900000000000008E-2</v>
      </c>
      <c r="CK175" s="117">
        <f>SUM(CK139, -CK142)</f>
        <v>8.5300000000000001E-2</v>
      </c>
      <c r="CL175" s="119">
        <f>SUM(CL140, -CL142)</f>
        <v>9.2600000000000002E-2</v>
      </c>
      <c r="CM175" s="6">
        <f t="shared" ref="CM175:CP175" si="429">SUM(CM164, -CM171)</f>
        <v>0</v>
      </c>
      <c r="CN175" s="6">
        <f t="shared" si="429"/>
        <v>0</v>
      </c>
      <c r="CO175" s="6">
        <f t="shared" si="429"/>
        <v>0</v>
      </c>
      <c r="CP175" s="6">
        <f t="shared" si="42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30">SUM(CS164, -CS171)</f>
        <v>0</v>
      </c>
      <c r="CT175" s="6">
        <f t="shared" si="430"/>
        <v>0</v>
      </c>
      <c r="CU175" s="6">
        <f t="shared" si="430"/>
        <v>0</v>
      </c>
      <c r="CV175" s="6">
        <f t="shared" si="43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31">SUM(CY164, -CY171)</f>
        <v>0</v>
      </c>
      <c r="CZ175" s="6">
        <f t="shared" si="431"/>
        <v>0</v>
      </c>
      <c r="DA175" s="6">
        <f t="shared" si="431"/>
        <v>0</v>
      </c>
      <c r="DB175" s="6">
        <f t="shared" si="43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32">SUM(DE164, -DE171)</f>
        <v>0</v>
      </c>
      <c r="DF175" s="6">
        <f t="shared" si="432"/>
        <v>0</v>
      </c>
      <c r="DG175" s="6">
        <f t="shared" si="432"/>
        <v>0</v>
      </c>
      <c r="DH175" s="6">
        <f t="shared" si="43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33">SUM(DK164, -DK171)</f>
        <v>0</v>
      </c>
      <c r="DL175" s="6">
        <f t="shared" si="433"/>
        <v>0</v>
      </c>
      <c r="DM175" s="6">
        <f t="shared" si="433"/>
        <v>0</v>
      </c>
      <c r="DN175" s="6">
        <f t="shared" si="43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34">SUM(DQ164, -DQ171)</f>
        <v>0</v>
      </c>
      <c r="DR175" s="6">
        <f t="shared" si="434"/>
        <v>0</v>
      </c>
      <c r="DS175" s="6">
        <f t="shared" si="434"/>
        <v>0</v>
      </c>
      <c r="DT175" s="6">
        <f t="shared" si="43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35">SUM(DW164, -DW171)</f>
        <v>0</v>
      </c>
      <c r="DX175" s="6">
        <f t="shared" si="435"/>
        <v>0</v>
      </c>
      <c r="DY175" s="6">
        <f t="shared" si="435"/>
        <v>0</v>
      </c>
      <c r="DZ175" s="6">
        <f t="shared" si="43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36">SUM(EC164, -EC171)</f>
        <v>0</v>
      </c>
      <c r="ED175" s="6">
        <f t="shared" si="436"/>
        <v>0</v>
      </c>
      <c r="EE175" s="6">
        <f t="shared" si="436"/>
        <v>0</v>
      </c>
      <c r="EF175" s="6">
        <f t="shared" si="436"/>
        <v>0</v>
      </c>
      <c r="EG175" s="6">
        <f t="shared" si="436"/>
        <v>0</v>
      </c>
      <c r="EH175" s="6">
        <f t="shared" si="436"/>
        <v>0</v>
      </c>
      <c r="EI175" s="6">
        <f t="shared" si="43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37">SUM(EM164, -EM171)</f>
        <v>0</v>
      </c>
      <c r="EN175" s="6">
        <f t="shared" si="437"/>
        <v>0</v>
      </c>
      <c r="EO175" s="6">
        <f t="shared" si="437"/>
        <v>0</v>
      </c>
      <c r="EP175" s="6">
        <f t="shared" si="43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38">SUM(ES164, -ES171)</f>
        <v>0</v>
      </c>
      <c r="ET175" s="6">
        <f t="shared" si="438"/>
        <v>0</v>
      </c>
      <c r="EU175" s="6">
        <f t="shared" si="438"/>
        <v>0</v>
      </c>
      <c r="EV175" s="6">
        <f t="shared" si="43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39">SUM(EY164, -EY171)</f>
        <v>0</v>
      </c>
      <c r="EZ175" s="6">
        <f t="shared" si="439"/>
        <v>0</v>
      </c>
      <c r="FA175" s="6">
        <f t="shared" si="439"/>
        <v>0</v>
      </c>
      <c r="FB175" s="6">
        <f t="shared" si="43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40">SUM(FE164, -FE171)</f>
        <v>0</v>
      </c>
      <c r="FF175" s="6">
        <f t="shared" si="440"/>
        <v>0</v>
      </c>
      <c r="FG175" s="6">
        <f t="shared" si="440"/>
        <v>0</v>
      </c>
      <c r="FH175" s="6">
        <f t="shared" si="44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41">SUM(FK164, -FK171)</f>
        <v>0</v>
      </c>
      <c r="FL175" s="6">
        <f t="shared" si="441"/>
        <v>0</v>
      </c>
      <c r="FM175" s="6">
        <f t="shared" si="441"/>
        <v>0</v>
      </c>
      <c r="FN175" s="6">
        <f t="shared" si="44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42">SUM(FQ164, -FQ171)</f>
        <v>0</v>
      </c>
      <c r="FR175" s="6">
        <f t="shared" si="442"/>
        <v>0</v>
      </c>
      <c r="FS175" s="6">
        <f t="shared" si="442"/>
        <v>0</v>
      </c>
      <c r="FT175" s="6">
        <f t="shared" si="44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43">SUM(FW164, -FW171)</f>
        <v>0</v>
      </c>
      <c r="FX175" s="6">
        <f t="shared" si="443"/>
        <v>0</v>
      </c>
      <c r="FY175" s="6">
        <f t="shared" si="443"/>
        <v>0</v>
      </c>
      <c r="FZ175" s="6">
        <f t="shared" si="44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44">SUM(GC164, -GC171)</f>
        <v>0</v>
      </c>
      <c r="GD175" s="6">
        <f t="shared" si="444"/>
        <v>0</v>
      </c>
      <c r="GE175" s="6">
        <f t="shared" si="444"/>
        <v>0</v>
      </c>
      <c r="GF175" s="6">
        <f t="shared" si="44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45">SUM(GI164, -GI171)</f>
        <v>0</v>
      </c>
      <c r="GJ175" s="6">
        <f t="shared" si="445"/>
        <v>0</v>
      </c>
      <c r="GK175" s="6">
        <f t="shared" si="445"/>
        <v>0</v>
      </c>
      <c r="GL175" s="6">
        <f t="shared" si="44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46">SUM(GO164, -GO171)</f>
        <v>0</v>
      </c>
      <c r="GP175" s="6">
        <f t="shared" si="446"/>
        <v>0</v>
      </c>
      <c r="GQ175" s="6">
        <f t="shared" si="446"/>
        <v>0</v>
      </c>
      <c r="GR175" s="6">
        <f t="shared" si="44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47">SUM(GU164, -GU171)</f>
        <v>0</v>
      </c>
      <c r="GV175" s="6">
        <f t="shared" si="447"/>
        <v>0</v>
      </c>
      <c r="GW175" s="6">
        <f t="shared" si="447"/>
        <v>0</v>
      </c>
      <c r="GX175" s="6">
        <f t="shared" si="447"/>
        <v>0</v>
      </c>
      <c r="GY175" s="6">
        <f t="shared" si="447"/>
        <v>0</v>
      </c>
      <c r="GZ175" s="6">
        <f t="shared" si="447"/>
        <v>0</v>
      </c>
      <c r="HA175" s="6">
        <f t="shared" si="447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65" t="s">
        <v>53</v>
      </c>
      <c r="BW176" s="169" t="s">
        <v>67</v>
      </c>
      <c r="BX176" s="181" t="s">
        <v>41</v>
      </c>
      <c r="BY176" s="260" t="s">
        <v>41</v>
      </c>
      <c r="BZ176" s="265" t="s">
        <v>54</v>
      </c>
      <c r="CA176" s="158" t="s">
        <v>63</v>
      </c>
      <c r="CB176" s="159" t="s">
        <v>42</v>
      </c>
      <c r="CC176" s="120" t="s">
        <v>42</v>
      </c>
      <c r="CD176" s="264" t="s">
        <v>54</v>
      </c>
      <c r="CE176" s="159" t="s">
        <v>39</v>
      </c>
      <c r="CF176" s="261" t="s">
        <v>54</v>
      </c>
      <c r="CG176" s="181" t="s">
        <v>39</v>
      </c>
      <c r="CH176" s="159" t="s">
        <v>39</v>
      </c>
      <c r="CI176" s="120" t="s">
        <v>39</v>
      </c>
      <c r="CJ176" s="181" t="s">
        <v>37</v>
      </c>
      <c r="CK176" s="115" t="s">
        <v>67</v>
      </c>
      <c r="CL176" s="115" t="s">
        <v>67</v>
      </c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45">
        <f>SUM(BV139, -BV142)</f>
        <v>2.81E-2</v>
      </c>
      <c r="BW177" s="209">
        <f>SUM(BW141, -BW143)</f>
        <v>3.6199999999999996E-2</v>
      </c>
      <c r="BX177" s="180">
        <f>SUM(BX137, -BX140)</f>
        <v>3.56E-2</v>
      </c>
      <c r="BY177" s="225">
        <f>SUM(BY137, -BY140)</f>
        <v>2.3899999999999998E-2</v>
      </c>
      <c r="BZ177" s="97">
        <f>SUM(BZ139, -BZ141)</f>
        <v>3.32E-2</v>
      </c>
      <c r="CA177" s="151">
        <f>SUM(CA140, -CA142)</f>
        <v>4.1700000000000001E-2</v>
      </c>
      <c r="CB177" s="147">
        <f>SUM(CB136, -CB138)</f>
        <v>4.1400000000000006E-2</v>
      </c>
      <c r="CC177" s="121">
        <f>SUM(CC136, -CC138)</f>
        <v>4.2800000000000005E-2</v>
      </c>
      <c r="CD177" s="179">
        <f>SUM(CD141, -CD142)</f>
        <v>7.5199999999999989E-2</v>
      </c>
      <c r="CE177" s="145">
        <f>SUM(CE136, -CE140)</f>
        <v>8.9599999999999999E-2</v>
      </c>
      <c r="CF177" s="119">
        <f>SUM(CF141, -CF143)</f>
        <v>7.4200000000000002E-2</v>
      </c>
      <c r="CG177" s="177">
        <f>SUM(CG136, -CG139)</f>
        <v>7.9100000000000004E-2</v>
      </c>
      <c r="CH177" s="145">
        <f>SUM(CH136, -CH139)</f>
        <v>7.4700000000000003E-2</v>
      </c>
      <c r="CI177" s="117">
        <f>SUM(CI136, -CI140)</f>
        <v>7.7399999999999997E-2</v>
      </c>
      <c r="CJ177" s="180">
        <f>SUM(CJ136, -CJ140)</f>
        <v>8.7999999999999995E-2</v>
      </c>
      <c r="CK177" s="209">
        <f>SUM(CK140, -CK142)</f>
        <v>8.4099999999999994E-2</v>
      </c>
      <c r="CL177" s="209">
        <f>SUM(CL141, -CL142)</f>
        <v>9.2200000000000004E-2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59" t="s">
        <v>41</v>
      </c>
      <c r="BW178" s="189" t="s">
        <v>53</v>
      </c>
      <c r="BX178" s="184" t="s">
        <v>44</v>
      </c>
      <c r="BY178" s="224" t="s">
        <v>65</v>
      </c>
      <c r="BZ178" s="23" t="s">
        <v>52</v>
      </c>
      <c r="CA178" s="148" t="s">
        <v>65</v>
      </c>
      <c r="CB178" s="157" t="s">
        <v>51</v>
      </c>
      <c r="CC178" s="122" t="s">
        <v>51</v>
      </c>
      <c r="CD178" s="181" t="s">
        <v>38</v>
      </c>
      <c r="CE178" s="159" t="s">
        <v>42</v>
      </c>
      <c r="CF178" s="120" t="s">
        <v>36</v>
      </c>
      <c r="CG178" s="178" t="s">
        <v>65</v>
      </c>
      <c r="CH178" s="159" t="s">
        <v>36</v>
      </c>
      <c r="CI178" s="120" t="s">
        <v>37</v>
      </c>
      <c r="CJ178" s="181" t="s">
        <v>36</v>
      </c>
      <c r="CK178" s="261" t="s">
        <v>54</v>
      </c>
      <c r="CL178" s="120" t="s">
        <v>42</v>
      </c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47">
        <f>SUM(BV137, -BV141)</f>
        <v>2.4100000000000003E-2</v>
      </c>
      <c r="BW179" s="117">
        <f>SUM(BW139, -BW142)</f>
        <v>3.3099999999999997E-2</v>
      </c>
      <c r="BX179" s="180">
        <f>SUM(BX138, -BX141)</f>
        <v>3.2899999999999999E-2</v>
      </c>
      <c r="BY179" s="225">
        <f>SUM(BY136, -BY139)</f>
        <v>2.2099999999999998E-2</v>
      </c>
      <c r="BZ179" s="95">
        <f>SUM(BZ141, -BZ143)</f>
        <v>3.1800000000000002E-2</v>
      </c>
      <c r="CA179" s="152">
        <f>SUM(CA137, -CA140)</f>
        <v>4.1499999999999995E-2</v>
      </c>
      <c r="CB179" s="147">
        <f>SUM(CB139, -CB142)</f>
        <v>3.8900000000000004E-2</v>
      </c>
      <c r="CC179" s="121">
        <f>SUM(CC139, -CC142)</f>
        <v>3.2199999999999999E-2</v>
      </c>
      <c r="CD179" s="179">
        <f>SUM(CD136, -CD139)</f>
        <v>6.7400000000000002E-2</v>
      </c>
      <c r="CE179" s="147">
        <f>SUM(CE136, -CE139)</f>
        <v>7.6600000000000001E-2</v>
      </c>
      <c r="CF179" s="117">
        <f>SUM(CF136, -CF138)</f>
        <v>6.8099999999999994E-2</v>
      </c>
      <c r="CG179" s="180">
        <f>SUM(CG141, -CG142)</f>
        <v>7.2599999999999998E-2</v>
      </c>
      <c r="CH179" s="145">
        <f>SUM(CH136, -CH138)</f>
        <v>7.0400000000000004E-2</v>
      </c>
      <c r="CI179" s="121">
        <f>SUM(CI136, -CI139)</f>
        <v>6.9800000000000001E-2</v>
      </c>
      <c r="CJ179" s="177">
        <f>SUM(CJ136, -CJ139)</f>
        <v>7.85E-2</v>
      </c>
      <c r="CK179" s="119">
        <f>SUM(CK141, -CK142)</f>
        <v>8.1199999999999994E-2</v>
      </c>
      <c r="CL179" s="121">
        <f>SUM(CL136, -CL139)</f>
        <v>9.1400000000000009E-2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55" t="s">
        <v>48</v>
      </c>
      <c r="BW180" s="122" t="s">
        <v>84</v>
      </c>
      <c r="BX180" s="184" t="s">
        <v>48</v>
      </c>
      <c r="BY180" s="233" t="s">
        <v>44</v>
      </c>
      <c r="BZ180" s="32" t="s">
        <v>84</v>
      </c>
      <c r="CA180" s="160" t="s">
        <v>57</v>
      </c>
      <c r="CB180" s="159" t="s">
        <v>36</v>
      </c>
      <c r="CC180" s="120" t="s">
        <v>36</v>
      </c>
      <c r="CD180" s="181" t="s">
        <v>42</v>
      </c>
      <c r="CE180" s="159" t="s">
        <v>38</v>
      </c>
      <c r="CF180" s="189" t="s">
        <v>53</v>
      </c>
      <c r="CG180" s="181" t="s">
        <v>36</v>
      </c>
      <c r="CH180" s="143" t="s">
        <v>68</v>
      </c>
      <c r="CI180" s="120" t="s">
        <v>38</v>
      </c>
      <c r="CJ180" s="181" t="s">
        <v>39</v>
      </c>
      <c r="CK180" s="120" t="s">
        <v>36</v>
      </c>
      <c r="CL180" s="120" t="s">
        <v>36</v>
      </c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47">
        <f>SUM(BV138, -BV141)</f>
        <v>2.4E-2</v>
      </c>
      <c r="BW181" s="117">
        <f>SUM(BW140, -BW142)</f>
        <v>3.27E-2</v>
      </c>
      <c r="BX181" s="180">
        <f>SUM(BX138, -BX140)</f>
        <v>2.9599999999999998E-2</v>
      </c>
      <c r="BY181" s="225">
        <f>SUM(BY138, -BY141)</f>
        <v>0.02</v>
      </c>
      <c r="BZ181" s="94">
        <f>SUM(BZ140, -BZ142)</f>
        <v>2.9899999999999999E-2</v>
      </c>
      <c r="CA181" s="151">
        <f>SUM(CA141, -CA142)</f>
        <v>4.0399999999999998E-2</v>
      </c>
      <c r="CB181" s="145">
        <f>SUM(CB136, -CB137)</f>
        <v>3.6900000000000002E-2</v>
      </c>
      <c r="CC181" s="117">
        <f>SUM(CC136, -CC137)</f>
        <v>3.5200000000000009E-2</v>
      </c>
      <c r="CD181" s="180">
        <f>SUM(CD136, -CD138)</f>
        <v>5.7200000000000001E-2</v>
      </c>
      <c r="CE181" s="149">
        <f>SUM(CE136, -CE138)</f>
        <v>6.7799999999999999E-2</v>
      </c>
      <c r="CF181" s="117">
        <f>SUM(CF141, -CF142)</f>
        <v>6.5500000000000003E-2</v>
      </c>
      <c r="CG181" s="177">
        <f>SUM(CG136, -CG138)</f>
        <v>7.0099999999999996E-2</v>
      </c>
      <c r="CH181" s="145">
        <f>SUM(CH141, -CH142)</f>
        <v>6.9000000000000006E-2</v>
      </c>
      <c r="CI181" s="119">
        <f>SUM(CI136, -CI138)</f>
        <v>6.7000000000000004E-2</v>
      </c>
      <c r="CJ181" s="177">
        <f>SUM(CJ136, -CJ138)</f>
        <v>7.6399999999999996E-2</v>
      </c>
      <c r="CK181" s="117">
        <f>SUM(CK136, -CK138)</f>
        <v>7.8100000000000003E-2</v>
      </c>
      <c r="CL181" s="117">
        <f>SUM(CL136, -CL138)</f>
        <v>8.7100000000000011E-2</v>
      </c>
      <c r="CM181" s="6">
        <f t="shared" ref="CM181:CP181" si="448">SUM(CM170, -CM177)</f>
        <v>0</v>
      </c>
      <c r="CN181" s="6">
        <f t="shared" si="448"/>
        <v>0</v>
      </c>
      <c r="CO181" s="6">
        <f t="shared" si="448"/>
        <v>0</v>
      </c>
      <c r="CP181" s="6">
        <f t="shared" si="448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49">SUM(CS170, -CS177)</f>
        <v>0</v>
      </c>
      <c r="CT181" s="6">
        <f t="shared" si="449"/>
        <v>0</v>
      </c>
      <c r="CU181" s="6">
        <f t="shared" si="449"/>
        <v>0</v>
      </c>
      <c r="CV181" s="6">
        <f t="shared" si="449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50">SUM(CY170, -CY177)</f>
        <v>0</v>
      </c>
      <c r="CZ181" s="6">
        <f t="shared" si="450"/>
        <v>0</v>
      </c>
      <c r="DA181" s="6">
        <f t="shared" si="450"/>
        <v>0</v>
      </c>
      <c r="DB181" s="6">
        <f t="shared" si="450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51">SUM(DE170, -DE177)</f>
        <v>0</v>
      </c>
      <c r="DF181" s="6">
        <f t="shared" si="451"/>
        <v>0</v>
      </c>
      <c r="DG181" s="6">
        <f t="shared" si="451"/>
        <v>0</v>
      </c>
      <c r="DH181" s="6">
        <f t="shared" si="451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52">SUM(DK170, -DK177)</f>
        <v>0</v>
      </c>
      <c r="DL181" s="6">
        <f t="shared" si="452"/>
        <v>0</v>
      </c>
      <c r="DM181" s="6">
        <f t="shared" si="452"/>
        <v>0</v>
      </c>
      <c r="DN181" s="6">
        <f t="shared" si="452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53">SUM(DQ170, -DQ177)</f>
        <v>0</v>
      </c>
      <c r="DR181" s="6">
        <f t="shared" si="453"/>
        <v>0</v>
      </c>
      <c r="DS181" s="6">
        <f t="shared" si="453"/>
        <v>0</v>
      </c>
      <c r="DT181" s="6">
        <f t="shared" si="453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54">SUM(DW170, -DW177)</f>
        <v>0</v>
      </c>
      <c r="DX181" s="6">
        <f t="shared" si="454"/>
        <v>0</v>
      </c>
      <c r="DY181" s="6">
        <f t="shared" si="454"/>
        <v>0</v>
      </c>
      <c r="DZ181" s="6">
        <f t="shared" si="454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55">SUM(EC170, -EC177)</f>
        <v>0</v>
      </c>
      <c r="ED181" s="6">
        <f t="shared" si="455"/>
        <v>0</v>
      </c>
      <c r="EE181" s="6">
        <f t="shared" si="455"/>
        <v>0</v>
      </c>
      <c r="EF181" s="6">
        <f t="shared" si="455"/>
        <v>0</v>
      </c>
      <c r="EG181" s="6">
        <f t="shared" si="455"/>
        <v>0</v>
      </c>
      <c r="EH181" s="6">
        <f t="shared" si="455"/>
        <v>0</v>
      </c>
      <c r="EI181" s="6">
        <f t="shared" si="455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56">SUM(EM170, -EM177)</f>
        <v>0</v>
      </c>
      <c r="EN181" s="6">
        <f t="shared" si="456"/>
        <v>0</v>
      </c>
      <c r="EO181" s="6">
        <f t="shared" si="456"/>
        <v>0</v>
      </c>
      <c r="EP181" s="6">
        <f t="shared" si="456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57">SUM(ES170, -ES177)</f>
        <v>0</v>
      </c>
      <c r="ET181" s="6">
        <f t="shared" si="457"/>
        <v>0</v>
      </c>
      <c r="EU181" s="6">
        <f t="shared" si="457"/>
        <v>0</v>
      </c>
      <c r="EV181" s="6">
        <f t="shared" si="457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58">SUM(EY170, -EY177)</f>
        <v>0</v>
      </c>
      <c r="EZ181" s="6">
        <f t="shared" si="458"/>
        <v>0</v>
      </c>
      <c r="FA181" s="6">
        <f t="shared" si="458"/>
        <v>0</v>
      </c>
      <c r="FB181" s="6">
        <f t="shared" si="458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59">SUM(FE170, -FE177)</f>
        <v>0</v>
      </c>
      <c r="FF181" s="6">
        <f t="shared" si="459"/>
        <v>0</v>
      </c>
      <c r="FG181" s="6">
        <f t="shared" si="459"/>
        <v>0</v>
      </c>
      <c r="FH181" s="6">
        <f t="shared" si="459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60">SUM(FK170, -FK177)</f>
        <v>0</v>
      </c>
      <c r="FL181" s="6">
        <f t="shared" si="460"/>
        <v>0</v>
      </c>
      <c r="FM181" s="6">
        <f t="shared" si="460"/>
        <v>0</v>
      </c>
      <c r="FN181" s="6">
        <f t="shared" si="460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61">SUM(FQ170, -FQ177)</f>
        <v>0</v>
      </c>
      <c r="FR181" s="6">
        <f t="shared" si="461"/>
        <v>0</v>
      </c>
      <c r="FS181" s="6">
        <f t="shared" si="461"/>
        <v>0</v>
      </c>
      <c r="FT181" s="6">
        <f t="shared" si="461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62">SUM(FW170, -FW177)</f>
        <v>0</v>
      </c>
      <c r="FX181" s="6">
        <f t="shared" si="462"/>
        <v>0</v>
      </c>
      <c r="FY181" s="6">
        <f t="shared" si="462"/>
        <v>0</v>
      </c>
      <c r="FZ181" s="6">
        <f t="shared" si="462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63">SUM(GC170, -GC177)</f>
        <v>0</v>
      </c>
      <c r="GD181" s="6">
        <f t="shared" si="463"/>
        <v>0</v>
      </c>
      <c r="GE181" s="6">
        <f t="shared" si="463"/>
        <v>0</v>
      </c>
      <c r="GF181" s="6">
        <f t="shared" si="463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64">SUM(GI170, -GI177)</f>
        <v>0</v>
      </c>
      <c r="GJ181" s="6">
        <f t="shared" si="464"/>
        <v>0</v>
      </c>
      <c r="GK181" s="6">
        <f t="shared" si="464"/>
        <v>0</v>
      </c>
      <c r="GL181" s="6">
        <f t="shared" si="464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65">SUM(GO170, -GO177)</f>
        <v>0</v>
      </c>
      <c r="GP181" s="6">
        <f t="shared" si="465"/>
        <v>0</v>
      </c>
      <c r="GQ181" s="6">
        <f t="shared" si="465"/>
        <v>0</v>
      </c>
      <c r="GR181" s="6">
        <f t="shared" si="465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66">SUM(GU170, -GU177)</f>
        <v>0</v>
      </c>
      <c r="GV181" s="6">
        <f t="shared" si="466"/>
        <v>0</v>
      </c>
      <c r="GW181" s="6">
        <f t="shared" si="466"/>
        <v>0</v>
      </c>
      <c r="GX181" s="6">
        <f t="shared" si="466"/>
        <v>0</v>
      </c>
      <c r="GY181" s="6">
        <f t="shared" si="466"/>
        <v>0</v>
      </c>
      <c r="GZ181" s="6">
        <f t="shared" si="466"/>
        <v>0</v>
      </c>
      <c r="HA181" s="6">
        <f t="shared" si="466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57" t="s">
        <v>84</v>
      </c>
      <c r="BW182" s="120" t="s">
        <v>38</v>
      </c>
      <c r="BX182" s="181" t="s">
        <v>38</v>
      </c>
      <c r="BY182" s="228" t="s">
        <v>84</v>
      </c>
      <c r="BZ182" s="11" t="s">
        <v>40</v>
      </c>
      <c r="CA182" s="156" t="s">
        <v>36</v>
      </c>
      <c r="CB182" s="155" t="s">
        <v>48</v>
      </c>
      <c r="CC182" s="123" t="s">
        <v>48</v>
      </c>
      <c r="CD182" s="181" t="s">
        <v>36</v>
      </c>
      <c r="CE182" s="159" t="s">
        <v>36</v>
      </c>
      <c r="CF182" s="120" t="s">
        <v>38</v>
      </c>
      <c r="CG182" s="181" t="s">
        <v>38</v>
      </c>
      <c r="CH182" s="159" t="s">
        <v>38</v>
      </c>
      <c r="CI182" s="120" t="s">
        <v>36</v>
      </c>
      <c r="CJ182" s="181" t="s">
        <v>38</v>
      </c>
      <c r="CK182" s="120" t="s">
        <v>38</v>
      </c>
      <c r="CL182" s="120" t="s">
        <v>38</v>
      </c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45">
        <f>SUM(BV140, -BV142)</f>
        <v>2.3200000000000002E-2</v>
      </c>
      <c r="BW183" s="119">
        <f>SUM(BW137, -BW140)</f>
        <v>2.76E-2</v>
      </c>
      <c r="BX183" s="179">
        <f>SUM(BX137, -BX139)</f>
        <v>2.8400000000000002E-2</v>
      </c>
      <c r="BY183" s="227">
        <f>SUM(BY139, -BY142)</f>
        <v>1.9099999999999999E-2</v>
      </c>
      <c r="BZ183" s="15">
        <f>SUM(BZ137, -BZ140)</f>
        <v>2.8299999999999999E-2</v>
      </c>
      <c r="CA183" s="151">
        <f>SUM(CA136, -CA139)</f>
        <v>2.7699999999999999E-2</v>
      </c>
      <c r="CB183" s="147">
        <f>SUM(CB137, -CB141)</f>
        <v>3.3000000000000002E-2</v>
      </c>
      <c r="CC183" s="121">
        <f>SUM(CC137, -CC140)</f>
        <v>3.5299999999999998E-2</v>
      </c>
      <c r="CD183" s="177">
        <f t="shared" ref="CD183:CK183" si="467">SUM(CD136, -CD137)</f>
        <v>5.4199999999999998E-2</v>
      </c>
      <c r="CE183" s="145">
        <f t="shared" si="467"/>
        <v>5.57E-2</v>
      </c>
      <c r="CF183" s="119">
        <f t="shared" si="467"/>
        <v>6.1299999999999993E-2</v>
      </c>
      <c r="CG183" s="179">
        <f t="shared" si="467"/>
        <v>6.88E-2</v>
      </c>
      <c r="CH183" s="149">
        <f t="shared" si="467"/>
        <v>6.6700000000000009E-2</v>
      </c>
      <c r="CI183" s="117">
        <f t="shared" si="467"/>
        <v>6.6099999999999992E-2</v>
      </c>
      <c r="CJ183" s="179">
        <f t="shared" si="467"/>
        <v>5.2999999999999999E-2</v>
      </c>
      <c r="CK183" s="119">
        <f t="shared" si="467"/>
        <v>5.4299999999999994E-2</v>
      </c>
      <c r="CL183" s="119">
        <f>SUM(CL136, -CL137)</f>
        <v>8.2400000000000001E-2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59" t="s">
        <v>38</v>
      </c>
      <c r="BW184" s="120" t="s">
        <v>37</v>
      </c>
      <c r="BX184" s="185" t="s">
        <v>84</v>
      </c>
      <c r="BY184" s="260" t="s">
        <v>40</v>
      </c>
      <c r="BZ184" s="27" t="s">
        <v>57</v>
      </c>
      <c r="CA184" s="156" t="s">
        <v>41</v>
      </c>
      <c r="CB184" s="155" t="s">
        <v>46</v>
      </c>
      <c r="CC184" s="123" t="s">
        <v>46</v>
      </c>
      <c r="CD184" s="184" t="s">
        <v>44</v>
      </c>
      <c r="CE184" s="155" t="s">
        <v>44</v>
      </c>
      <c r="CF184" s="122" t="s">
        <v>51</v>
      </c>
      <c r="CG184" s="185" t="s">
        <v>60</v>
      </c>
      <c r="CH184" s="157" t="s">
        <v>60</v>
      </c>
      <c r="CI184" s="123" t="s">
        <v>49</v>
      </c>
      <c r="CJ184" s="185" t="s">
        <v>60</v>
      </c>
      <c r="CK184" s="122" t="s">
        <v>51</v>
      </c>
      <c r="CL184" s="122" t="s">
        <v>57</v>
      </c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49">
        <f>SUM(BV137, -BV140)</f>
        <v>1.9300000000000001E-2</v>
      </c>
      <c r="BW185" s="121">
        <f>SUM(BW137, -BW139)</f>
        <v>2.7199999999999998E-2</v>
      </c>
      <c r="BX185" s="177">
        <f>SUM(BX139, -BX142)</f>
        <v>2.5399999999999999E-2</v>
      </c>
      <c r="BY185" s="225">
        <f>SUM(BY137, -BY139)</f>
        <v>1.7999999999999999E-2</v>
      </c>
      <c r="BZ185" s="94">
        <f>SUM(BZ142, -BZ143)</f>
        <v>2.7800000000000002E-2</v>
      </c>
      <c r="CA185" s="152">
        <f>SUM(CA136, -CA138)</f>
        <v>2.5999999999999999E-2</v>
      </c>
      <c r="CB185" s="247">
        <f>SUM(CB137, -CB140)</f>
        <v>3.09E-2</v>
      </c>
      <c r="CC185" s="248">
        <f t="shared" ref="CC185:CK185" si="468">SUM(CC137, -CC141)</f>
        <v>3.7400000000000003E-2</v>
      </c>
      <c r="CD185" s="180">
        <f t="shared" si="468"/>
        <v>3.95E-2</v>
      </c>
      <c r="CE185" s="147">
        <f t="shared" si="468"/>
        <v>3.9199999999999999E-2</v>
      </c>
      <c r="CF185" s="121">
        <f t="shared" si="468"/>
        <v>5.1799999999999999E-2</v>
      </c>
      <c r="CG185" s="180">
        <f t="shared" si="468"/>
        <v>4.3900000000000002E-2</v>
      </c>
      <c r="CH185" s="147">
        <f t="shared" si="468"/>
        <v>5.2000000000000005E-2</v>
      </c>
      <c r="CI185" s="121">
        <f t="shared" si="468"/>
        <v>4.9000000000000002E-2</v>
      </c>
      <c r="CJ185" s="180">
        <f t="shared" si="468"/>
        <v>3.6900000000000002E-2</v>
      </c>
      <c r="CK185" s="121">
        <f t="shared" si="468"/>
        <v>4.6300000000000001E-2</v>
      </c>
      <c r="CL185" s="117">
        <f>SUM(CL137, -CL141)</f>
        <v>3.0799999999999998E-2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55" t="s">
        <v>45</v>
      </c>
      <c r="BW186" s="123" t="s">
        <v>45</v>
      </c>
      <c r="BX186" s="183" t="s">
        <v>63</v>
      </c>
      <c r="BY186" s="224" t="s">
        <v>49</v>
      </c>
      <c r="BZ186" s="42" t="s">
        <v>68</v>
      </c>
      <c r="CA186" s="148" t="s">
        <v>49</v>
      </c>
      <c r="CB186" s="143" t="s">
        <v>68</v>
      </c>
      <c r="CC186" s="118" t="s">
        <v>68</v>
      </c>
      <c r="CD186" s="184" t="s">
        <v>46</v>
      </c>
      <c r="CE186" s="155" t="s">
        <v>46</v>
      </c>
      <c r="CF186" s="123" t="s">
        <v>44</v>
      </c>
      <c r="CG186" s="184" t="s">
        <v>49</v>
      </c>
      <c r="CH186" s="155" t="s">
        <v>49</v>
      </c>
      <c r="CI186" s="122" t="s">
        <v>60</v>
      </c>
      <c r="CJ186" s="185" t="s">
        <v>51</v>
      </c>
      <c r="CK186" s="122" t="s">
        <v>57</v>
      </c>
      <c r="CL186" s="122" t="s">
        <v>51</v>
      </c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167">
        <f>SUM(BV138, -BV140)</f>
        <v>1.9199999999999998E-2</v>
      </c>
      <c r="BW187" s="209">
        <f>SUM(BW138, -BW140)</f>
        <v>2.6600000000000002E-2</v>
      </c>
      <c r="BX187" s="177">
        <f>SUM(BX142, -BX143)</f>
        <v>2.5099999999999997E-2</v>
      </c>
      <c r="BY187" s="225">
        <f>SUM(BY136, -BY138)</f>
        <v>1.67E-2</v>
      </c>
      <c r="BZ187" s="94">
        <f>SUM(BZ136, -BZ139)</f>
        <v>2.6599999999999999E-2</v>
      </c>
      <c r="CA187" s="152">
        <f>SUM(CA137, -CA139)</f>
        <v>2.3799999999999998E-2</v>
      </c>
      <c r="CB187" s="145">
        <f>SUM(CB138, -CB141)</f>
        <v>2.8499999999999998E-2</v>
      </c>
      <c r="CC187" s="117">
        <f>SUM(CC138, -CC140)</f>
        <v>2.7699999999999999E-2</v>
      </c>
      <c r="CD187" s="274">
        <f>SUM(CD137, -CD140)</f>
        <v>3.7200000000000004E-2</v>
      </c>
      <c r="CE187" s="247">
        <f>SUM(CE137, -CE140)</f>
        <v>3.39E-2</v>
      </c>
      <c r="CF187" s="121">
        <f>SUM(CF138, -CF141)</f>
        <v>4.4999999999999998E-2</v>
      </c>
      <c r="CG187" s="180">
        <f>SUM(CG138, -CG141)</f>
        <v>4.2599999999999999E-2</v>
      </c>
      <c r="CH187" s="147">
        <f>SUM(CH138, -CH141)</f>
        <v>4.8299999999999996E-2</v>
      </c>
      <c r="CI187" s="121">
        <f>SUM(CI138, -CI141)</f>
        <v>4.8100000000000004E-2</v>
      </c>
      <c r="CJ187" s="180">
        <f>SUM(CJ137, -CJ140)</f>
        <v>3.5000000000000003E-2</v>
      </c>
      <c r="CK187" s="117">
        <f>SUM(CK137, -CK140)</f>
        <v>4.3400000000000001E-2</v>
      </c>
      <c r="CL187" s="121">
        <f>SUM(CL137, -CL140)</f>
        <v>3.04E-2</v>
      </c>
      <c r="CM187" s="6">
        <f t="shared" ref="CM187:CP187" si="469">SUM(CM176, -CM183)</f>
        <v>0</v>
      </c>
      <c r="CN187" s="6">
        <f t="shared" si="469"/>
        <v>0</v>
      </c>
      <c r="CO187" s="6">
        <f t="shared" si="469"/>
        <v>0</v>
      </c>
      <c r="CP187" s="6">
        <f t="shared" si="469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70">SUM(CS176, -CS183)</f>
        <v>0</v>
      </c>
      <c r="CT187" s="6">
        <f t="shared" si="470"/>
        <v>0</v>
      </c>
      <c r="CU187" s="6">
        <f t="shared" si="470"/>
        <v>0</v>
      </c>
      <c r="CV187" s="6">
        <f t="shared" si="470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71">SUM(CY176, -CY183)</f>
        <v>0</v>
      </c>
      <c r="CZ187" s="6">
        <f t="shared" si="471"/>
        <v>0</v>
      </c>
      <c r="DA187" s="6">
        <f t="shared" si="471"/>
        <v>0</v>
      </c>
      <c r="DB187" s="6">
        <f t="shared" si="471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72">SUM(DE176, -DE183)</f>
        <v>0</v>
      </c>
      <c r="DF187" s="6">
        <f t="shared" si="472"/>
        <v>0</v>
      </c>
      <c r="DG187" s="6">
        <f t="shared" si="472"/>
        <v>0</v>
      </c>
      <c r="DH187" s="6">
        <f t="shared" si="472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73">SUM(DK176, -DK183)</f>
        <v>0</v>
      </c>
      <c r="DL187" s="6">
        <f t="shared" si="473"/>
        <v>0</v>
      </c>
      <c r="DM187" s="6">
        <f t="shared" si="473"/>
        <v>0</v>
      </c>
      <c r="DN187" s="6">
        <f t="shared" si="473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74">SUM(DQ176, -DQ183)</f>
        <v>0</v>
      </c>
      <c r="DR187" s="6">
        <f t="shared" si="474"/>
        <v>0</v>
      </c>
      <c r="DS187" s="6">
        <f t="shared" si="474"/>
        <v>0</v>
      </c>
      <c r="DT187" s="6">
        <f t="shared" si="474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75">SUM(DW176, -DW183)</f>
        <v>0</v>
      </c>
      <c r="DX187" s="6">
        <f t="shared" si="475"/>
        <v>0</v>
      </c>
      <c r="DY187" s="6">
        <f t="shared" si="475"/>
        <v>0</v>
      </c>
      <c r="DZ187" s="6">
        <f t="shared" si="475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76">SUM(EC176, -EC183)</f>
        <v>0</v>
      </c>
      <c r="ED187" s="6">
        <f t="shared" si="476"/>
        <v>0</v>
      </c>
      <c r="EE187" s="6">
        <f t="shared" si="476"/>
        <v>0</v>
      </c>
      <c r="EF187" s="6">
        <f t="shared" si="476"/>
        <v>0</v>
      </c>
      <c r="EG187" s="6">
        <f t="shared" si="476"/>
        <v>0</v>
      </c>
      <c r="EH187" s="6">
        <f t="shared" si="476"/>
        <v>0</v>
      </c>
      <c r="EI187" s="6">
        <f t="shared" si="476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77">SUM(EM176, -EM183)</f>
        <v>0</v>
      </c>
      <c r="EN187" s="6">
        <f t="shared" si="477"/>
        <v>0</v>
      </c>
      <c r="EO187" s="6">
        <f t="shared" si="477"/>
        <v>0</v>
      </c>
      <c r="EP187" s="6">
        <f t="shared" si="477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78">SUM(ES176, -ES183)</f>
        <v>0</v>
      </c>
      <c r="ET187" s="6">
        <f t="shared" si="478"/>
        <v>0</v>
      </c>
      <c r="EU187" s="6">
        <f t="shared" si="478"/>
        <v>0</v>
      </c>
      <c r="EV187" s="6">
        <f t="shared" si="478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79">SUM(EY176, -EY183)</f>
        <v>0</v>
      </c>
      <c r="EZ187" s="6">
        <f t="shared" si="479"/>
        <v>0</v>
      </c>
      <c r="FA187" s="6">
        <f t="shared" si="479"/>
        <v>0</v>
      </c>
      <c r="FB187" s="6">
        <f t="shared" si="479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80">SUM(FE176, -FE183)</f>
        <v>0</v>
      </c>
      <c r="FF187" s="6">
        <f t="shared" si="480"/>
        <v>0</v>
      </c>
      <c r="FG187" s="6">
        <f t="shared" si="480"/>
        <v>0</v>
      </c>
      <c r="FH187" s="6">
        <f t="shared" si="480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81">SUM(FK176, -FK183)</f>
        <v>0</v>
      </c>
      <c r="FL187" s="6">
        <f t="shared" si="481"/>
        <v>0</v>
      </c>
      <c r="FM187" s="6">
        <f t="shared" si="481"/>
        <v>0</v>
      </c>
      <c r="FN187" s="6">
        <f t="shared" si="481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82">SUM(FQ176, -FQ183)</f>
        <v>0</v>
      </c>
      <c r="FR187" s="6">
        <f t="shared" si="482"/>
        <v>0</v>
      </c>
      <c r="FS187" s="6">
        <f t="shared" si="482"/>
        <v>0</v>
      </c>
      <c r="FT187" s="6">
        <f t="shared" si="482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83">SUM(FW176, -FW183)</f>
        <v>0</v>
      </c>
      <c r="FX187" s="6">
        <f t="shared" si="483"/>
        <v>0</v>
      </c>
      <c r="FY187" s="6">
        <f t="shared" si="483"/>
        <v>0</v>
      </c>
      <c r="FZ187" s="6">
        <f t="shared" si="483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84">SUM(GC176, -GC183)</f>
        <v>0</v>
      </c>
      <c r="GD187" s="6">
        <f t="shared" si="484"/>
        <v>0</v>
      </c>
      <c r="GE187" s="6">
        <f t="shared" si="484"/>
        <v>0</v>
      </c>
      <c r="GF187" s="6">
        <f t="shared" si="484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85">SUM(GI176, -GI183)</f>
        <v>0</v>
      </c>
      <c r="GJ187" s="6">
        <f t="shared" si="485"/>
        <v>0</v>
      </c>
      <c r="GK187" s="6">
        <f t="shared" si="485"/>
        <v>0</v>
      </c>
      <c r="GL187" s="6">
        <f t="shared" si="485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486">SUM(GO176, -GO183)</f>
        <v>0</v>
      </c>
      <c r="GP187" s="6">
        <f t="shared" si="486"/>
        <v>0</v>
      </c>
      <c r="GQ187" s="6">
        <f t="shared" si="486"/>
        <v>0</v>
      </c>
      <c r="GR187" s="6">
        <f t="shared" si="486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487">SUM(GU176, -GU183)</f>
        <v>0</v>
      </c>
      <c r="GV187" s="6">
        <f t="shared" si="487"/>
        <v>0</v>
      </c>
      <c r="GW187" s="6">
        <f t="shared" si="487"/>
        <v>0</v>
      </c>
      <c r="GX187" s="6">
        <f t="shared" si="487"/>
        <v>0</v>
      </c>
      <c r="GY187" s="6">
        <f t="shared" si="487"/>
        <v>0</v>
      </c>
      <c r="GZ187" s="6">
        <f t="shared" si="487"/>
        <v>0</v>
      </c>
      <c r="HA187" s="6">
        <f t="shared" si="487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201" t="s">
        <v>64</v>
      </c>
      <c r="BW188" s="123" t="s">
        <v>44</v>
      </c>
      <c r="BX188" s="184" t="s">
        <v>45</v>
      </c>
      <c r="BY188" s="228" t="s">
        <v>53</v>
      </c>
      <c r="BZ188" s="32" t="s">
        <v>53</v>
      </c>
      <c r="CA188" s="148" t="s">
        <v>68</v>
      </c>
      <c r="CB188" s="143" t="s">
        <v>70</v>
      </c>
      <c r="CC188" s="118" t="s">
        <v>70</v>
      </c>
      <c r="CD188" s="178" t="s">
        <v>55</v>
      </c>
      <c r="CE188" s="157" t="s">
        <v>51</v>
      </c>
      <c r="CF188" s="115" t="s">
        <v>52</v>
      </c>
      <c r="CG188" s="175" t="s">
        <v>70</v>
      </c>
      <c r="CH188" s="153" t="s">
        <v>70</v>
      </c>
      <c r="CI188" s="189" t="s">
        <v>55</v>
      </c>
      <c r="CJ188" s="185" t="s">
        <v>45</v>
      </c>
      <c r="CK188" s="122" t="s">
        <v>60</v>
      </c>
      <c r="CL188" s="123" t="s">
        <v>46</v>
      </c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47">
        <f>SUM(BV141, -BV142)</f>
        <v>1.84E-2</v>
      </c>
      <c r="BW189" s="121">
        <f>SUM(BW138, -BW139)</f>
        <v>2.6200000000000001E-2</v>
      </c>
      <c r="BX189" s="188">
        <f>SUM(BX138, -BX139)</f>
        <v>2.24E-2</v>
      </c>
      <c r="BY189" s="227">
        <f>SUM(BY139, -BY141)</f>
        <v>1.4599999999999998E-2</v>
      </c>
      <c r="BZ189" s="94">
        <f>SUM(BZ140, -BZ141)</f>
        <v>2.5899999999999999E-2</v>
      </c>
      <c r="CA189" s="151">
        <f>SUM(CA137, -CA138)</f>
        <v>2.2099999999999998E-2</v>
      </c>
      <c r="CB189" s="147">
        <f>SUM(CB138, -CB140)</f>
        <v>2.64E-2</v>
      </c>
      <c r="CC189" s="121">
        <f>SUM(CC138, -CC141)</f>
        <v>2.98E-2</v>
      </c>
      <c r="CD189" s="179">
        <f>SUM(CD138, -CD141)</f>
        <v>3.6499999999999998E-2</v>
      </c>
      <c r="CE189" s="147">
        <f>SUM(CE138, -CE141)</f>
        <v>2.7099999999999999E-2</v>
      </c>
      <c r="CF189" s="116">
        <f>SUM(CF139, -CF141)</f>
        <v>3.8599999999999995E-2</v>
      </c>
      <c r="CG189" s="180">
        <f>SUM(CG139, -CG141)</f>
        <v>3.3599999999999998E-2</v>
      </c>
      <c r="CH189" s="147">
        <f>SUM(CH139, -CH141)</f>
        <v>4.3999999999999997E-2</v>
      </c>
      <c r="CI189" s="119">
        <f>SUM(CI139, -CI141)</f>
        <v>4.5299999999999993E-2</v>
      </c>
      <c r="CJ189" s="188">
        <f>SUM(CJ137, -CJ139)</f>
        <v>2.5500000000000002E-2</v>
      </c>
      <c r="CK189" s="121">
        <f>SUM(CK137, -CK139)</f>
        <v>4.2200000000000001E-2</v>
      </c>
      <c r="CL189" s="248">
        <f>SUM(CL138, -CL141)</f>
        <v>2.6099999999999998E-2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43" t="s">
        <v>49</v>
      </c>
      <c r="BW190" s="124" t="s">
        <v>63</v>
      </c>
      <c r="BX190" s="187" t="s">
        <v>64</v>
      </c>
      <c r="BY190" s="229" t="s">
        <v>59</v>
      </c>
      <c r="BZ190" s="11" t="s">
        <v>41</v>
      </c>
      <c r="CA190" s="166" t="s">
        <v>59</v>
      </c>
      <c r="CB190" s="153" t="s">
        <v>52</v>
      </c>
      <c r="CC190" s="115" t="s">
        <v>52</v>
      </c>
      <c r="CD190" s="178" t="s">
        <v>70</v>
      </c>
      <c r="CE190" s="157" t="s">
        <v>57</v>
      </c>
      <c r="CF190" s="118" t="s">
        <v>55</v>
      </c>
      <c r="CG190" s="200" t="s">
        <v>55</v>
      </c>
      <c r="CH190" s="165" t="s">
        <v>55</v>
      </c>
      <c r="CI190" s="115" t="s">
        <v>70</v>
      </c>
      <c r="CJ190" s="185" t="s">
        <v>57</v>
      </c>
      <c r="CK190" s="122" t="s">
        <v>45</v>
      </c>
      <c r="CL190" s="123" t="s">
        <v>44</v>
      </c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47">
        <f>SUM(BV136, -BV138)</f>
        <v>1.5700000000000002E-2</v>
      </c>
      <c r="BW191" s="117">
        <f>SUM(BW142, -BW143)</f>
        <v>1.8099999999999998E-2</v>
      </c>
      <c r="BX191" s="180">
        <f>SUM(BX140, -BX142)</f>
        <v>1.8200000000000001E-2</v>
      </c>
      <c r="BY191" s="231">
        <f>SUM(BY140, -BY142)</f>
        <v>1.32E-2</v>
      </c>
      <c r="BZ191" s="15">
        <f>SUM(BZ137, -BZ139)</f>
        <v>2.0999999999999998E-2</v>
      </c>
      <c r="CA191" s="146">
        <f>SUM(CA138, -CA141)</f>
        <v>2.07E-2</v>
      </c>
      <c r="CB191" s="154">
        <f>SUM(CB140, -CB142)</f>
        <v>2.64E-2</v>
      </c>
      <c r="CC191" s="116">
        <f>SUM(CC141, -CC142)</f>
        <v>1.1500000000000002E-2</v>
      </c>
      <c r="CD191" s="180">
        <f>SUM(CD138, -CD140)</f>
        <v>3.4200000000000001E-2</v>
      </c>
      <c r="CE191" s="145">
        <f>SUM(CE138, -CE140)</f>
        <v>2.18E-2</v>
      </c>
      <c r="CF191" s="119">
        <f>SUM(CF140, -CF141)</f>
        <v>3.0399999999999996E-2</v>
      </c>
      <c r="CG191" s="179">
        <f>SUM(CG140, -CG141)</f>
        <v>3.27E-2</v>
      </c>
      <c r="CH191" s="149">
        <f>SUM(CH140, -CH141)</f>
        <v>3.3000000000000002E-2</v>
      </c>
      <c r="CI191" s="121">
        <f>SUM(CI140, -CI141)</f>
        <v>3.7699999999999997E-2</v>
      </c>
      <c r="CJ191" s="177">
        <f>SUM(CJ137, -CJ138)</f>
        <v>2.3400000000000004E-2</v>
      </c>
      <c r="CK191" s="209">
        <f>SUM(CK137, -CK138)</f>
        <v>2.3800000000000002E-2</v>
      </c>
      <c r="CL191" s="121">
        <f>SUM(CL138, -CL140)</f>
        <v>2.5700000000000001E-2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43" t="s">
        <v>42</v>
      </c>
      <c r="BW192" s="169" t="s">
        <v>64</v>
      </c>
      <c r="BX192" s="200" t="s">
        <v>53</v>
      </c>
      <c r="BY192" s="260" t="s">
        <v>36</v>
      </c>
      <c r="BZ192" s="42" t="s">
        <v>49</v>
      </c>
      <c r="CA192" s="166" t="s">
        <v>64</v>
      </c>
      <c r="CB192" s="162" t="s">
        <v>54</v>
      </c>
      <c r="CC192" s="261" t="s">
        <v>54</v>
      </c>
      <c r="CD192" s="185" t="s">
        <v>51</v>
      </c>
      <c r="CE192" s="155" t="s">
        <v>49</v>
      </c>
      <c r="CF192" s="122" t="s">
        <v>60</v>
      </c>
      <c r="CG192" s="183" t="s">
        <v>64</v>
      </c>
      <c r="CH192" s="157" t="s">
        <v>51</v>
      </c>
      <c r="CI192" s="123" t="s">
        <v>46</v>
      </c>
      <c r="CJ192" s="175" t="s">
        <v>70</v>
      </c>
      <c r="CK192" s="123" t="s">
        <v>44</v>
      </c>
      <c r="CL192" s="118" t="s">
        <v>70</v>
      </c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47">
        <f>SUM(BV136, -BV137)</f>
        <v>1.5599999999999999E-2</v>
      </c>
      <c r="BW193" s="121">
        <f>SUM(BW141, -BW142)</f>
        <v>1.8100000000000002E-2</v>
      </c>
      <c r="BX193" s="177">
        <f>SUM(BX141, -BX142)</f>
        <v>1.49E-2</v>
      </c>
      <c r="BY193" s="227">
        <f>SUM(BY137, -BY138)</f>
        <v>1.2599999999999998E-2</v>
      </c>
      <c r="BZ193" s="15">
        <f>SUM(BZ136, -BZ138)</f>
        <v>1.8699999999999998E-2</v>
      </c>
      <c r="CA193" s="152">
        <f>SUM(CA138, -CA140)</f>
        <v>1.9400000000000001E-2</v>
      </c>
      <c r="CB193" s="149">
        <f>SUM(CB141, -CB142)</f>
        <v>2.4300000000000002E-2</v>
      </c>
      <c r="CC193" s="119">
        <f>SUM(CC140, -CC142)</f>
        <v>1.3600000000000001E-2</v>
      </c>
      <c r="CD193" s="180">
        <f>SUM(CD139, -CD141)</f>
        <v>2.63E-2</v>
      </c>
      <c r="CE193" s="147">
        <f>SUM(CE137, -CE139)</f>
        <v>2.0900000000000002E-2</v>
      </c>
      <c r="CF193" s="121">
        <f>SUM(CF137, -CF140)</f>
        <v>2.1400000000000002E-2</v>
      </c>
      <c r="CG193" s="180">
        <f>SUM(CG142, -CG143)</f>
        <v>1.3100000000000001E-2</v>
      </c>
      <c r="CH193" s="147">
        <f>SUM(CH137, -CH140)</f>
        <v>1.9000000000000003E-2</v>
      </c>
      <c r="CI193" s="248">
        <f>SUM(CI137, -CI140)</f>
        <v>1.1299999999999998E-2</v>
      </c>
      <c r="CJ193" s="180">
        <f>SUM(CJ138, -CJ141)</f>
        <v>1.3499999999999998E-2</v>
      </c>
      <c r="CK193" s="121">
        <f>SUM(CK138, -CK141)</f>
        <v>2.2499999999999999E-2</v>
      </c>
      <c r="CL193" s="121">
        <f>SUM(CL139, -CL141)</f>
        <v>2.18E-2</v>
      </c>
      <c r="CM193" s="6">
        <f t="shared" ref="CM193:CP193" si="488">SUM(CM182, -CM189)</f>
        <v>0</v>
      </c>
      <c r="CN193" s="6">
        <f t="shared" si="488"/>
        <v>0</v>
      </c>
      <c r="CO193" s="6">
        <f t="shared" si="488"/>
        <v>0</v>
      </c>
      <c r="CP193" s="6">
        <f t="shared" si="488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489">SUM(CS182, -CS189)</f>
        <v>0</v>
      </c>
      <c r="CT193" s="6">
        <f t="shared" si="489"/>
        <v>0</v>
      </c>
      <c r="CU193" s="6">
        <f t="shared" si="489"/>
        <v>0</v>
      </c>
      <c r="CV193" s="6">
        <f t="shared" si="489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490">SUM(CY182, -CY189)</f>
        <v>0</v>
      </c>
      <c r="CZ193" s="6">
        <f t="shared" si="490"/>
        <v>0</v>
      </c>
      <c r="DA193" s="6">
        <f t="shared" si="490"/>
        <v>0</v>
      </c>
      <c r="DB193" s="6">
        <f t="shared" si="490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491">SUM(DE182, -DE189)</f>
        <v>0</v>
      </c>
      <c r="DF193" s="6">
        <f t="shared" si="491"/>
        <v>0</v>
      </c>
      <c r="DG193" s="6">
        <f t="shared" si="491"/>
        <v>0</v>
      </c>
      <c r="DH193" s="6">
        <f t="shared" si="491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492">SUM(DK182, -DK189)</f>
        <v>0</v>
      </c>
      <c r="DL193" s="6">
        <f t="shared" si="492"/>
        <v>0</v>
      </c>
      <c r="DM193" s="6">
        <f t="shared" si="492"/>
        <v>0</v>
      </c>
      <c r="DN193" s="6">
        <f t="shared" si="492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493">SUM(DQ182, -DQ189)</f>
        <v>0</v>
      </c>
      <c r="DR193" s="6">
        <f t="shared" si="493"/>
        <v>0</v>
      </c>
      <c r="DS193" s="6">
        <f t="shared" si="493"/>
        <v>0</v>
      </c>
      <c r="DT193" s="6">
        <f t="shared" si="493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494">SUM(DW182, -DW189)</f>
        <v>0</v>
      </c>
      <c r="DX193" s="6">
        <f t="shared" si="494"/>
        <v>0</v>
      </c>
      <c r="DY193" s="6">
        <f t="shared" si="494"/>
        <v>0</v>
      </c>
      <c r="DZ193" s="6">
        <f t="shared" si="494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495">SUM(EC182, -EC189)</f>
        <v>0</v>
      </c>
      <c r="ED193" s="6">
        <f t="shared" si="495"/>
        <v>0</v>
      </c>
      <c r="EE193" s="6">
        <f t="shared" si="495"/>
        <v>0</v>
      </c>
      <c r="EF193" s="6">
        <f t="shared" si="495"/>
        <v>0</v>
      </c>
      <c r="EG193" s="6">
        <f t="shared" si="495"/>
        <v>0</v>
      </c>
      <c r="EH193" s="6">
        <f t="shared" si="495"/>
        <v>0</v>
      </c>
      <c r="EI193" s="6">
        <f t="shared" si="495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496">SUM(EM182, -EM189)</f>
        <v>0</v>
      </c>
      <c r="EN193" s="6">
        <f t="shared" si="496"/>
        <v>0</v>
      </c>
      <c r="EO193" s="6">
        <f t="shared" si="496"/>
        <v>0</v>
      </c>
      <c r="EP193" s="6">
        <f t="shared" si="496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497">SUM(ES182, -ES189)</f>
        <v>0</v>
      </c>
      <c r="ET193" s="6">
        <f t="shared" si="497"/>
        <v>0</v>
      </c>
      <c r="EU193" s="6">
        <f t="shared" si="497"/>
        <v>0</v>
      </c>
      <c r="EV193" s="6">
        <f t="shared" si="497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498">SUM(EY182, -EY189)</f>
        <v>0</v>
      </c>
      <c r="EZ193" s="6">
        <f t="shared" si="498"/>
        <v>0</v>
      </c>
      <c r="FA193" s="6">
        <f t="shared" si="498"/>
        <v>0</v>
      </c>
      <c r="FB193" s="6">
        <f t="shared" si="498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499">SUM(FE182, -FE189)</f>
        <v>0</v>
      </c>
      <c r="FF193" s="6">
        <f t="shared" si="499"/>
        <v>0</v>
      </c>
      <c r="FG193" s="6">
        <f t="shared" si="499"/>
        <v>0</v>
      </c>
      <c r="FH193" s="6">
        <f t="shared" si="499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00">SUM(FK182, -FK189)</f>
        <v>0</v>
      </c>
      <c r="FL193" s="6">
        <f t="shared" si="500"/>
        <v>0</v>
      </c>
      <c r="FM193" s="6">
        <f t="shared" si="500"/>
        <v>0</v>
      </c>
      <c r="FN193" s="6">
        <f t="shared" si="500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01">SUM(FQ182, -FQ189)</f>
        <v>0</v>
      </c>
      <c r="FR193" s="6">
        <f t="shared" si="501"/>
        <v>0</v>
      </c>
      <c r="FS193" s="6">
        <f t="shared" si="501"/>
        <v>0</v>
      </c>
      <c r="FT193" s="6">
        <f t="shared" si="501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02">SUM(FW182, -FW189)</f>
        <v>0</v>
      </c>
      <c r="FX193" s="6">
        <f t="shared" si="502"/>
        <v>0</v>
      </c>
      <c r="FY193" s="6">
        <f t="shared" si="502"/>
        <v>0</v>
      </c>
      <c r="FZ193" s="6">
        <f t="shared" si="502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03">SUM(GC182, -GC189)</f>
        <v>0</v>
      </c>
      <c r="GD193" s="6">
        <f t="shared" si="503"/>
        <v>0</v>
      </c>
      <c r="GE193" s="6">
        <f t="shared" si="503"/>
        <v>0</v>
      </c>
      <c r="GF193" s="6">
        <f t="shared" si="503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04">SUM(GI182, -GI189)</f>
        <v>0</v>
      </c>
      <c r="GJ193" s="6">
        <f t="shared" si="504"/>
        <v>0</v>
      </c>
      <c r="GK193" s="6">
        <f t="shared" si="504"/>
        <v>0</v>
      </c>
      <c r="GL193" s="6">
        <f t="shared" si="504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05">SUM(GO182, -GO189)</f>
        <v>0</v>
      </c>
      <c r="GP193" s="6">
        <f t="shared" si="505"/>
        <v>0</v>
      </c>
      <c r="GQ193" s="6">
        <f t="shared" si="505"/>
        <v>0</v>
      </c>
      <c r="GR193" s="6">
        <f t="shared" si="505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06">SUM(GU182, -GU189)</f>
        <v>0</v>
      </c>
      <c r="GV193" s="6">
        <f t="shared" si="506"/>
        <v>0</v>
      </c>
      <c r="GW193" s="6">
        <f t="shared" si="506"/>
        <v>0</v>
      </c>
      <c r="GX193" s="6">
        <f t="shared" si="506"/>
        <v>0</v>
      </c>
      <c r="GY193" s="6">
        <f t="shared" si="506"/>
        <v>0</v>
      </c>
      <c r="GZ193" s="6">
        <f t="shared" si="506"/>
        <v>0</v>
      </c>
      <c r="HA193" s="6">
        <f t="shared" si="506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59" t="s">
        <v>37</v>
      </c>
      <c r="BW194" s="125" t="s">
        <v>54</v>
      </c>
      <c r="BX194" s="178" t="s">
        <v>49</v>
      </c>
      <c r="BY194" s="233" t="s">
        <v>48</v>
      </c>
      <c r="BZ194" s="18" t="s">
        <v>47</v>
      </c>
      <c r="CA194" s="163" t="s">
        <v>45</v>
      </c>
      <c r="CB194" s="155" t="s">
        <v>45</v>
      </c>
      <c r="CC194" s="123" t="s">
        <v>45</v>
      </c>
      <c r="CD194" s="185" t="s">
        <v>57</v>
      </c>
      <c r="CE194" s="143" t="s">
        <v>55</v>
      </c>
      <c r="CF194" s="123" t="s">
        <v>49</v>
      </c>
      <c r="CG194" s="185" t="s">
        <v>51</v>
      </c>
      <c r="CH194" s="201" t="s">
        <v>64</v>
      </c>
      <c r="CI194" s="122" t="s">
        <v>57</v>
      </c>
      <c r="CJ194" s="175" t="s">
        <v>52</v>
      </c>
      <c r="CK194" s="123" t="s">
        <v>46</v>
      </c>
      <c r="CL194" s="118" t="s">
        <v>55</v>
      </c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47">
        <f>SUM(BV137, -BV139)</f>
        <v>1.4400000000000001E-2</v>
      </c>
      <c r="BW195" s="121">
        <f>SUM(BW139, -BW141)</f>
        <v>1.4999999999999999E-2</v>
      </c>
      <c r="BX195" s="180">
        <f>SUM(BX136, -BX138)</f>
        <v>1.4800000000000004E-2</v>
      </c>
      <c r="BY195" s="225">
        <f>SUM(BY138, -BY140)</f>
        <v>1.1300000000000001E-2</v>
      </c>
      <c r="BZ195" s="15">
        <f>SUM(BZ138, -BZ140)</f>
        <v>1.5200000000000002E-2</v>
      </c>
      <c r="CA195" s="237">
        <f>SUM(CA139, -CA141)</f>
        <v>1.9E-2</v>
      </c>
      <c r="CB195" s="167">
        <f>SUM(CB137, -CB139)</f>
        <v>1.84E-2</v>
      </c>
      <c r="CC195" s="209">
        <f>SUM(CC137, -CC139)</f>
        <v>1.67E-2</v>
      </c>
      <c r="CD195" s="177">
        <f>SUM(CD139, -CD140)</f>
        <v>2.4E-2</v>
      </c>
      <c r="CE195" s="149">
        <f>SUM(CE139, -CE141)</f>
        <v>1.8299999999999997E-2</v>
      </c>
      <c r="CF195" s="121">
        <f>SUM(CF138, -CF140)</f>
        <v>1.46E-2</v>
      </c>
      <c r="CG195" s="180">
        <f>SUM(CG137, -CG140)</f>
        <v>1.1199999999999998E-2</v>
      </c>
      <c r="CH195" s="147">
        <f>SUM(CH142, -CH143)</f>
        <v>1.5600000000000003E-2</v>
      </c>
      <c r="CI195" s="117">
        <f>SUM(CI138, -CI140)</f>
        <v>1.04E-2</v>
      </c>
      <c r="CJ195" s="176">
        <f>SUM(CJ138, -CJ140)</f>
        <v>1.1599999999999999E-2</v>
      </c>
      <c r="CK195" s="248">
        <f>SUM(CK138, -CK140)</f>
        <v>1.9599999999999999E-2</v>
      </c>
      <c r="CL195" s="119">
        <f>SUM(CL139, -CL140)</f>
        <v>2.1400000000000002E-2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55" t="s">
        <v>44</v>
      </c>
      <c r="BW196" s="122" t="s">
        <v>59</v>
      </c>
      <c r="BX196" s="185" t="s">
        <v>51</v>
      </c>
      <c r="BY196" s="271" t="s">
        <v>54</v>
      </c>
      <c r="BZ196" s="11" t="s">
        <v>36</v>
      </c>
      <c r="CA196" s="163" t="s">
        <v>47</v>
      </c>
      <c r="CB196" s="157" t="s">
        <v>59</v>
      </c>
      <c r="CC196" s="122" t="s">
        <v>59</v>
      </c>
      <c r="CD196" s="187" t="s">
        <v>64</v>
      </c>
      <c r="CE196" s="143" t="s">
        <v>70</v>
      </c>
      <c r="CF196" s="122" t="s">
        <v>57</v>
      </c>
      <c r="CG196" s="185" t="s">
        <v>57</v>
      </c>
      <c r="CH196" s="155" t="s">
        <v>44</v>
      </c>
      <c r="CI196" s="189" t="s">
        <v>52</v>
      </c>
      <c r="CJ196" s="184" t="s">
        <v>49</v>
      </c>
      <c r="CK196" s="123" t="s">
        <v>49</v>
      </c>
      <c r="CL196" s="169" t="s">
        <v>64</v>
      </c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47">
        <f>SUM(BV138, -BV139)</f>
        <v>1.4299999999999998E-2</v>
      </c>
      <c r="BW197" s="116">
        <f>SUM(BW140, -BW141)</f>
        <v>1.4599999999999998E-2</v>
      </c>
      <c r="BX197" s="180">
        <f>SUM(BX139, -BX141)</f>
        <v>1.0499999999999999E-2</v>
      </c>
      <c r="BY197" s="226">
        <f>SUM(BY140, -BY141)</f>
        <v>8.6999999999999994E-3</v>
      </c>
      <c r="BZ197" s="94">
        <f>SUM(BZ137, -BZ138)</f>
        <v>1.3099999999999997E-2</v>
      </c>
      <c r="CA197" s="152">
        <f>SUM(CA139, -CA140)</f>
        <v>1.77E-2</v>
      </c>
      <c r="CB197" s="154">
        <f>SUM(CB139, -CB141)</f>
        <v>1.4599999999999998E-2</v>
      </c>
      <c r="CC197" s="116">
        <f>SUM(CC139, -CC140)</f>
        <v>1.8599999999999998E-2</v>
      </c>
      <c r="CD197" s="180">
        <f>SUM(CD142, -CD143)</f>
        <v>1.5100000000000002E-2</v>
      </c>
      <c r="CE197" s="147">
        <f>SUM(CE139, -CE140)</f>
        <v>1.2999999999999998E-2</v>
      </c>
      <c r="CF197" s="117">
        <f>SUM(CF137, -CF139)</f>
        <v>1.32E-2</v>
      </c>
      <c r="CG197" s="177">
        <f>SUM(CG137, -CG139)</f>
        <v>1.03E-2</v>
      </c>
      <c r="CH197" s="147">
        <f>SUM(CH138, -CH140)</f>
        <v>1.5299999999999999E-2</v>
      </c>
      <c r="CI197" s="116">
        <f>SUM(CI139, -CI140)</f>
        <v>7.5999999999999956E-3</v>
      </c>
      <c r="CJ197" s="180">
        <f>SUM(CJ139, -CJ141)</f>
        <v>1.14E-2</v>
      </c>
      <c r="CK197" s="121">
        <f>SUM(CK138, -CK139)</f>
        <v>1.84E-2</v>
      </c>
      <c r="CL197" s="121">
        <f>SUM(CL142, -CL143)</f>
        <v>1.1099999999999999E-2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86" t="s">
        <v>54</v>
      </c>
      <c r="BW198" s="118" t="s">
        <v>49</v>
      </c>
      <c r="BX198" s="178" t="s">
        <v>42</v>
      </c>
      <c r="BY198" s="228" t="s">
        <v>64</v>
      </c>
      <c r="BZ198" s="18" t="s">
        <v>48</v>
      </c>
      <c r="CA198" s="156" t="s">
        <v>42</v>
      </c>
      <c r="CB198" s="143" t="s">
        <v>60</v>
      </c>
      <c r="CC198" s="118" t="s">
        <v>60</v>
      </c>
      <c r="CD198" s="184" t="s">
        <v>45</v>
      </c>
      <c r="CE198" s="155" t="s">
        <v>45</v>
      </c>
      <c r="CF198" s="124" t="s">
        <v>64</v>
      </c>
      <c r="CG198" s="184" t="s">
        <v>44</v>
      </c>
      <c r="CH198" s="153" t="s">
        <v>52</v>
      </c>
      <c r="CI198" s="123" t="s">
        <v>44</v>
      </c>
      <c r="CJ198" s="184" t="s">
        <v>44</v>
      </c>
      <c r="CK198" s="169" t="s">
        <v>64</v>
      </c>
      <c r="CL198" s="122" t="s">
        <v>60</v>
      </c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47">
        <f>SUM(BV139, -BV141)</f>
        <v>9.7000000000000003E-3</v>
      </c>
      <c r="BW199" s="121">
        <f>SUM(BW136, -BW138)</f>
        <v>1.1300000000000001E-2</v>
      </c>
      <c r="BX199" s="180">
        <f>SUM(BX136, -BX137)</f>
        <v>8.8000000000000023E-3</v>
      </c>
      <c r="BY199" s="225">
        <f>SUM(BY139, -BY140)</f>
        <v>5.8999999999999999E-3</v>
      </c>
      <c r="BZ199" s="15">
        <f>SUM(BZ138, -BZ139)</f>
        <v>7.9000000000000008E-3</v>
      </c>
      <c r="CA199" s="152">
        <f>SUM(CA136, -CA137)</f>
        <v>3.9000000000000007E-3</v>
      </c>
      <c r="CB199" s="147">
        <f>SUM(CB138, -CB139)</f>
        <v>1.3899999999999999E-2</v>
      </c>
      <c r="CC199" s="121">
        <f>SUM(CC138, -CC139)</f>
        <v>9.0999999999999987E-3</v>
      </c>
      <c r="CD199" s="188">
        <f>SUM(CD137, -CD139)</f>
        <v>1.32E-2</v>
      </c>
      <c r="CE199" s="167">
        <f>SUM(CE137, -CE138)</f>
        <v>1.21E-2</v>
      </c>
      <c r="CF199" s="121">
        <f>SUM(CF142, -CF143)</f>
        <v>8.6999999999999994E-3</v>
      </c>
      <c r="CG199" s="180">
        <f>SUM(CG138, -CG140)</f>
        <v>9.8999999999999991E-3</v>
      </c>
      <c r="CH199" s="154">
        <f>SUM(CH139, -CH140)</f>
        <v>1.1000000000000001E-2</v>
      </c>
      <c r="CI199" s="121">
        <f>SUM(CI137, -CI139)</f>
        <v>3.7000000000000019E-3</v>
      </c>
      <c r="CJ199" s="180">
        <f>SUM(CJ139, -CJ140)</f>
        <v>9.5000000000000015E-3</v>
      </c>
      <c r="CK199" s="121">
        <f>SUM(CK142, -CK143)</f>
        <v>1.0000000000000009E-2</v>
      </c>
      <c r="CL199" s="121">
        <f>SUM(CL137, -CL139)</f>
        <v>8.9999999999999976E-3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65" t="s">
        <v>51</v>
      </c>
      <c r="BW200" s="118" t="s">
        <v>42</v>
      </c>
      <c r="BX200" s="185" t="s">
        <v>59</v>
      </c>
      <c r="BY200" s="233" t="s">
        <v>47</v>
      </c>
      <c r="BZ200" s="36" t="s">
        <v>64</v>
      </c>
      <c r="CA200" s="144" t="s">
        <v>52</v>
      </c>
      <c r="CB200" s="157" t="s">
        <v>57</v>
      </c>
      <c r="CC200" s="122" t="s">
        <v>57</v>
      </c>
      <c r="CD200" s="178" t="s">
        <v>60</v>
      </c>
      <c r="CE200" s="157" t="s">
        <v>60</v>
      </c>
      <c r="CF200" s="115" t="s">
        <v>70</v>
      </c>
      <c r="CG200" s="184" t="s">
        <v>46</v>
      </c>
      <c r="CH200" s="157" t="s">
        <v>57</v>
      </c>
      <c r="CI200" s="122" t="s">
        <v>51</v>
      </c>
      <c r="CJ200" s="175" t="s">
        <v>46</v>
      </c>
      <c r="CK200" s="118" t="s">
        <v>55</v>
      </c>
      <c r="CL200" s="122" t="s">
        <v>45</v>
      </c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47">
        <f>SUM(BV139, -BV140)</f>
        <v>4.8999999999999998E-3</v>
      </c>
      <c r="BW201" s="121">
        <f>SUM(BW136, -BW137)</f>
        <v>1.0300000000000004E-2</v>
      </c>
      <c r="BX201" s="176">
        <f>SUM(BX139, -BX140)</f>
        <v>7.1999999999999998E-3</v>
      </c>
      <c r="BY201" s="225">
        <f>SUM(BY138, -BY139)</f>
        <v>5.4000000000000012E-3</v>
      </c>
      <c r="BZ201" s="15">
        <f>SUM(BZ139, -BZ140)</f>
        <v>7.3000000000000001E-3</v>
      </c>
      <c r="CA201" s="146">
        <f>SUM(CA142, -CA143)</f>
        <v>3.3000000000000043E-3</v>
      </c>
      <c r="CB201" s="145">
        <f>SUM(CB139, -CB140)</f>
        <v>1.2499999999999999E-2</v>
      </c>
      <c r="CC201" s="117">
        <f>SUM(CC139, -CC141)</f>
        <v>2.07E-2</v>
      </c>
      <c r="CD201" s="180">
        <f>SUM(CD138, -CD139)</f>
        <v>1.0199999999999997E-2</v>
      </c>
      <c r="CE201" s="147">
        <f>SUM(CE138, -CE139)</f>
        <v>8.8000000000000023E-3</v>
      </c>
      <c r="CF201" s="121">
        <f>SUM(CF139, -CF140)</f>
        <v>8.2000000000000007E-3</v>
      </c>
      <c r="CG201" s="274">
        <f>SUM(CG138, -CG139)</f>
        <v>9.0000000000000011E-3</v>
      </c>
      <c r="CH201" s="145">
        <f>SUM(CH137, -CH139)</f>
        <v>8.0000000000000002E-3</v>
      </c>
      <c r="CI201" s="121">
        <f>SUM(CI138, -CI139)</f>
        <v>2.8000000000000039E-3</v>
      </c>
      <c r="CJ201" s="274">
        <f>SUM(CJ138, -CJ139)</f>
        <v>2.0999999999999977E-3</v>
      </c>
      <c r="CK201" s="119">
        <f>SUM(CK139, -CK141)</f>
        <v>4.0999999999999995E-3</v>
      </c>
      <c r="CL201" s="209">
        <f>SUM(CL137, -CL138)</f>
        <v>4.6999999999999993E-3</v>
      </c>
      <c r="CM201" s="6">
        <f t="shared" ref="CM201:CP201" si="507">SUM(CM190, -CM197)</f>
        <v>0</v>
      </c>
      <c r="CN201" s="6">
        <f t="shared" si="507"/>
        <v>0</v>
      </c>
      <c r="CO201" s="6">
        <f t="shared" si="507"/>
        <v>0</v>
      </c>
      <c r="CP201" s="6">
        <f t="shared" si="507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508">SUM(CS190, -CS197)</f>
        <v>0</v>
      </c>
      <c r="CT201" s="6">
        <f t="shared" si="508"/>
        <v>0</v>
      </c>
      <c r="CU201" s="6">
        <f t="shared" si="508"/>
        <v>0</v>
      </c>
      <c r="CV201" s="6">
        <f t="shared" si="508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09">SUM(CY190, -CY197)</f>
        <v>0</v>
      </c>
      <c r="CZ201" s="6">
        <f t="shared" si="509"/>
        <v>0</v>
      </c>
      <c r="DA201" s="6">
        <f t="shared" si="509"/>
        <v>0</v>
      </c>
      <c r="DB201" s="6">
        <f t="shared" si="509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10">SUM(DE190, -DE197)</f>
        <v>0</v>
      </c>
      <c r="DF201" s="6">
        <f t="shared" si="510"/>
        <v>0</v>
      </c>
      <c r="DG201" s="6">
        <f t="shared" si="510"/>
        <v>0</v>
      </c>
      <c r="DH201" s="6">
        <f t="shared" si="510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11">SUM(DK190, -DK197)</f>
        <v>0</v>
      </c>
      <c r="DL201" s="6">
        <f t="shared" si="511"/>
        <v>0</v>
      </c>
      <c r="DM201" s="6">
        <f t="shared" si="511"/>
        <v>0</v>
      </c>
      <c r="DN201" s="6">
        <f t="shared" si="511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12">SUM(DQ190, -DQ197)</f>
        <v>0</v>
      </c>
      <c r="DR201" s="6">
        <f t="shared" si="512"/>
        <v>0</v>
      </c>
      <c r="DS201" s="6">
        <f t="shared" si="512"/>
        <v>0</v>
      </c>
      <c r="DT201" s="6">
        <f t="shared" si="512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13">SUM(DW190, -DW197)</f>
        <v>0</v>
      </c>
      <c r="DX201" s="6">
        <f t="shared" si="513"/>
        <v>0</v>
      </c>
      <c r="DY201" s="6">
        <f t="shared" si="513"/>
        <v>0</v>
      </c>
      <c r="DZ201" s="6">
        <f t="shared" si="513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14">SUM(EC190, -EC197)</f>
        <v>0</v>
      </c>
      <c r="ED201" s="6">
        <f t="shared" si="514"/>
        <v>0</v>
      </c>
      <c r="EE201" s="6">
        <f t="shared" si="514"/>
        <v>0</v>
      </c>
      <c r="EF201" s="6">
        <f t="shared" si="514"/>
        <v>0</v>
      </c>
      <c r="EG201" s="6">
        <f t="shared" si="514"/>
        <v>0</v>
      </c>
      <c r="EH201" s="6">
        <f t="shared" si="514"/>
        <v>0</v>
      </c>
      <c r="EI201" s="6">
        <f t="shared" si="514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15">SUM(EM190, -EM197)</f>
        <v>0</v>
      </c>
      <c r="EN201" s="6">
        <f t="shared" si="515"/>
        <v>0</v>
      </c>
      <c r="EO201" s="6">
        <f t="shared" si="515"/>
        <v>0</v>
      </c>
      <c r="EP201" s="6">
        <f t="shared" si="515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16">SUM(ES190, -ES197)</f>
        <v>0</v>
      </c>
      <c r="ET201" s="6">
        <f t="shared" si="516"/>
        <v>0</v>
      </c>
      <c r="EU201" s="6">
        <f t="shared" si="516"/>
        <v>0</v>
      </c>
      <c r="EV201" s="6">
        <f t="shared" si="516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17">SUM(EY190, -EY197)</f>
        <v>0</v>
      </c>
      <c r="EZ201" s="6">
        <f t="shared" si="517"/>
        <v>0</v>
      </c>
      <c r="FA201" s="6">
        <f t="shared" si="517"/>
        <v>0</v>
      </c>
      <c r="FB201" s="6">
        <f t="shared" si="517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18">SUM(FE190, -FE197)</f>
        <v>0</v>
      </c>
      <c r="FF201" s="6">
        <f t="shared" si="518"/>
        <v>0</v>
      </c>
      <c r="FG201" s="6">
        <f t="shared" si="518"/>
        <v>0</v>
      </c>
      <c r="FH201" s="6">
        <f t="shared" si="518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19">SUM(FK190, -FK197)</f>
        <v>0</v>
      </c>
      <c r="FL201" s="6">
        <f t="shared" si="519"/>
        <v>0</v>
      </c>
      <c r="FM201" s="6">
        <f t="shared" si="519"/>
        <v>0</v>
      </c>
      <c r="FN201" s="6">
        <f t="shared" si="519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20">SUM(FQ190, -FQ197)</f>
        <v>0</v>
      </c>
      <c r="FR201" s="6">
        <f t="shared" si="520"/>
        <v>0</v>
      </c>
      <c r="FS201" s="6">
        <f t="shared" si="520"/>
        <v>0</v>
      </c>
      <c r="FT201" s="6">
        <f t="shared" si="520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21">SUM(FW190, -FW197)</f>
        <v>0</v>
      </c>
      <c r="FX201" s="6">
        <f t="shared" si="521"/>
        <v>0</v>
      </c>
      <c r="FY201" s="6">
        <f t="shared" si="521"/>
        <v>0</v>
      </c>
      <c r="FZ201" s="6">
        <f t="shared" si="521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22">SUM(GC190, -GC197)</f>
        <v>0</v>
      </c>
      <c r="GD201" s="6">
        <f t="shared" si="522"/>
        <v>0</v>
      </c>
      <c r="GE201" s="6">
        <f t="shared" si="522"/>
        <v>0</v>
      </c>
      <c r="GF201" s="6">
        <f t="shared" si="522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23">SUM(GI190, -GI197)</f>
        <v>0</v>
      </c>
      <c r="GJ201" s="6">
        <f t="shared" si="523"/>
        <v>0</v>
      </c>
      <c r="GK201" s="6">
        <f t="shared" si="523"/>
        <v>0</v>
      </c>
      <c r="GL201" s="6">
        <f t="shared" si="523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24">SUM(GO190, -GO197)</f>
        <v>0</v>
      </c>
      <c r="GP201" s="6">
        <f t="shared" si="524"/>
        <v>0</v>
      </c>
      <c r="GQ201" s="6">
        <f t="shared" si="524"/>
        <v>0</v>
      </c>
      <c r="GR201" s="6">
        <f t="shared" si="524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25">SUM(GU190, -GU197)</f>
        <v>0</v>
      </c>
      <c r="GV201" s="6">
        <f t="shared" si="525"/>
        <v>0</v>
      </c>
      <c r="GW201" s="6">
        <f t="shared" si="525"/>
        <v>0</v>
      </c>
      <c r="GX201" s="6">
        <f t="shared" si="525"/>
        <v>0</v>
      </c>
      <c r="GY201" s="6">
        <f t="shared" si="525"/>
        <v>0</v>
      </c>
      <c r="GZ201" s="6">
        <f t="shared" si="525"/>
        <v>0</v>
      </c>
      <c r="HA201" s="6">
        <f t="shared" si="525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57" t="s">
        <v>59</v>
      </c>
      <c r="BW202" s="120" t="s">
        <v>36</v>
      </c>
      <c r="BX202" s="181" t="s">
        <v>36</v>
      </c>
      <c r="BY202" s="238" t="s">
        <v>51</v>
      </c>
      <c r="BZ202" s="42" t="s">
        <v>42</v>
      </c>
      <c r="CA202" s="166" t="s">
        <v>48</v>
      </c>
      <c r="CB202" s="155" t="s">
        <v>49</v>
      </c>
      <c r="CC202" s="123" t="s">
        <v>49</v>
      </c>
      <c r="CD202" s="184" t="s">
        <v>49</v>
      </c>
      <c r="CE202" s="164" t="s">
        <v>64</v>
      </c>
      <c r="CF202" s="122" t="s">
        <v>45</v>
      </c>
      <c r="CG202" s="185" t="s">
        <v>45</v>
      </c>
      <c r="CH202" s="155" t="s">
        <v>46</v>
      </c>
      <c r="CI202" s="169" t="s">
        <v>64</v>
      </c>
      <c r="CJ202" s="200" t="s">
        <v>55</v>
      </c>
      <c r="CK202" s="115" t="s">
        <v>52</v>
      </c>
      <c r="CL202" s="123" t="s">
        <v>49</v>
      </c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54">
        <f>SUM(BV140, -BV141)</f>
        <v>4.8000000000000004E-3</v>
      </c>
      <c r="BW203" s="117">
        <f>SUM(BW137, -BW138)</f>
        <v>9.9999999999999742E-4</v>
      </c>
      <c r="BX203" s="177">
        <f>SUM(BX137, -BX138)</f>
        <v>6.0000000000000019E-3</v>
      </c>
      <c r="BY203" s="225">
        <f>SUM(BY141, -BY142)</f>
        <v>4.5000000000000005E-3</v>
      </c>
      <c r="BZ203" s="15">
        <f>SUM(BZ136, -BZ137)</f>
        <v>5.6000000000000008E-3</v>
      </c>
      <c r="CA203" s="152">
        <f>SUM(CA138, -CA139)</f>
        <v>1.7000000000000001E-3</v>
      </c>
      <c r="CB203" s="147">
        <f>SUM(CB137, -CB138)</f>
        <v>4.5000000000000005E-3</v>
      </c>
      <c r="CC203" s="121">
        <f>SUM(CC137, -CC138)</f>
        <v>7.6000000000000026E-3</v>
      </c>
      <c r="CD203" s="180">
        <f>SUM(CD137, -CD138)</f>
        <v>3.0000000000000027E-3</v>
      </c>
      <c r="CE203" s="147">
        <f>SUM(CE142, -CE143)</f>
        <v>6.5999999999999948E-3</v>
      </c>
      <c r="CF203" s="209">
        <f>SUM(CF137, -CF138)</f>
        <v>6.8000000000000005E-3</v>
      </c>
      <c r="CG203" s="188">
        <f>SUM(CG137, -CG138)</f>
        <v>1.2999999999999991E-3</v>
      </c>
      <c r="CH203" s="247">
        <f>SUM(CH138, -CH139)</f>
        <v>4.2999999999999983E-3</v>
      </c>
      <c r="CI203" s="121">
        <f>SUM(CI142, -CI143)</f>
        <v>1.6000000000000042E-3</v>
      </c>
      <c r="CJ203" s="179">
        <f>SUM(CJ140, -CJ141)</f>
        <v>1.8999999999999989E-3</v>
      </c>
      <c r="CK203" s="116">
        <f>SUM(CK140, -CK141)</f>
        <v>2.8999999999999998E-3</v>
      </c>
      <c r="CL203" s="121">
        <f>SUM(CL138, -CL139)</f>
        <v>4.2999999999999983E-3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59" t="s">
        <v>36</v>
      </c>
      <c r="BW204" s="189" t="s">
        <v>51</v>
      </c>
      <c r="BX204" s="264" t="s">
        <v>54</v>
      </c>
      <c r="BY204" s="224" t="s">
        <v>42</v>
      </c>
      <c r="BZ204" s="23" t="s">
        <v>51</v>
      </c>
      <c r="CA204" s="158" t="s">
        <v>84</v>
      </c>
      <c r="CB204" s="153" t="s">
        <v>67</v>
      </c>
      <c r="CC204" s="115" t="s">
        <v>67</v>
      </c>
      <c r="CD204" s="175" t="s">
        <v>52</v>
      </c>
      <c r="CE204" s="153" t="s">
        <v>52</v>
      </c>
      <c r="CF204" s="123" t="s">
        <v>46</v>
      </c>
      <c r="CG204" s="175" t="s">
        <v>52</v>
      </c>
      <c r="CH204" s="157" t="s">
        <v>45</v>
      </c>
      <c r="CI204" s="123" t="s">
        <v>45</v>
      </c>
      <c r="CJ204" s="187" t="s">
        <v>64</v>
      </c>
      <c r="CK204" s="118" t="s">
        <v>70</v>
      </c>
      <c r="CL204" s="189" t="s">
        <v>52</v>
      </c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67">
        <f>SUM(BV137, -BV138)</f>
        <v>1.0000000000000286E-4</v>
      </c>
      <c r="BW205" s="119">
        <f>SUM(BW139, -BW140)</f>
        <v>4.0000000000000007E-4</v>
      </c>
      <c r="BX205" s="179">
        <f>SUM(BX140, -BX141)</f>
        <v>3.3E-3</v>
      </c>
      <c r="BY205" s="226">
        <f>SUM(BY136, -BY137)</f>
        <v>4.0999999999999995E-3</v>
      </c>
      <c r="BZ205" s="97">
        <f>SUM(BZ141, -BZ142)</f>
        <v>4.0000000000000001E-3</v>
      </c>
      <c r="CA205" s="237">
        <f>SUM(CA140, -CA141)</f>
        <v>1.2999999999999999E-3</v>
      </c>
      <c r="CB205" s="167">
        <f>SUM(CB140, -CB141)</f>
        <v>2.0999999999999999E-3</v>
      </c>
      <c r="CC205" s="209">
        <f>SUM(CC141, -CC140)</f>
        <v>-2.1000000000000003E-3</v>
      </c>
      <c r="CD205" s="274">
        <f>SUM(CD140, -CD141)</f>
        <v>2.3000000000000004E-3</v>
      </c>
      <c r="CE205" s="247">
        <f>SUM(CE140, -CE141)</f>
        <v>5.3E-3</v>
      </c>
      <c r="CF205" s="248">
        <f>SUM(CF138, -CF139)</f>
        <v>6.3999999999999994E-3</v>
      </c>
      <c r="CG205" s="274">
        <f>SUM(CG139, -CG140)</f>
        <v>8.9999999999999802E-4</v>
      </c>
      <c r="CH205" s="167">
        <f>SUM(CH137, -CH138)</f>
        <v>3.7000000000000019E-3</v>
      </c>
      <c r="CI205" s="209">
        <f>SUM(CI137, -CI138)</f>
        <v>8.9999999999999802E-4</v>
      </c>
      <c r="CJ205" s="179">
        <f>SUM(CJ142, -CJ143)</f>
        <v>2.0000000000000573E-4</v>
      </c>
      <c r="CK205" s="121">
        <f>SUM(CK139, -CK140)</f>
        <v>1.2000000000000001E-3</v>
      </c>
      <c r="CL205" s="116">
        <f>SUM(CL140, -CL141)</f>
        <v>4.0000000000000002E-4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CA28">
      <selection activeCell="CK46" sqref="CK4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2019-02-11T13:24:40Z</dcterms:modified>
</cp:coreProperties>
</file>