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193" i="1" l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CW203" i="1" l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CQ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J37" i="1"/>
  <c r="CG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EH199" i="1"/>
  <c r="EE199" i="1"/>
  <c r="DY199" i="1"/>
  <c r="DS199" i="1"/>
  <c r="DM199" i="1"/>
  <c r="DG199" i="1"/>
  <c r="DA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EH191" i="1"/>
  <c r="EE191" i="1"/>
  <c r="DY191" i="1"/>
  <c r="DS191" i="1"/>
  <c r="DM191" i="1"/>
  <c r="DG191" i="1"/>
  <c r="DA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EH185" i="1"/>
  <c r="EE185" i="1"/>
  <c r="DY185" i="1"/>
  <c r="DS185" i="1"/>
  <c r="DM185" i="1"/>
  <c r="DG185" i="1"/>
  <c r="DA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EH179" i="1"/>
  <c r="EE179" i="1"/>
  <c r="DY179" i="1"/>
  <c r="DS179" i="1"/>
  <c r="DM179" i="1"/>
  <c r="DG179" i="1"/>
  <c r="DA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EH173" i="1"/>
  <c r="EE173" i="1"/>
  <c r="DY173" i="1"/>
  <c r="DS173" i="1"/>
  <c r="DM173" i="1"/>
  <c r="DG173" i="1"/>
  <c r="DA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EH167" i="1"/>
  <c r="EE167" i="1"/>
  <c r="DY167" i="1"/>
  <c r="DS167" i="1"/>
  <c r="DM167" i="1"/>
  <c r="DG167" i="1"/>
  <c r="DA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EH161" i="1"/>
  <c r="EE161" i="1"/>
  <c r="DY161" i="1"/>
  <c r="DS161" i="1"/>
  <c r="DM161" i="1"/>
  <c r="DG161" i="1"/>
  <c r="DA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Y197" i="1" l="1"/>
  <c r="FZ106" i="1"/>
  <c r="FZ167" i="1"/>
  <c r="GX167" i="1"/>
  <c r="GU72" i="1"/>
  <c r="FS159" i="1"/>
  <c r="FS165" i="1" s="1"/>
  <c r="FS169" i="1" s="1"/>
  <c r="GS193" i="1"/>
  <c r="EL106" i="1"/>
  <c r="GH106" i="1"/>
  <c r="FS80" i="1"/>
  <c r="FS84" i="1" s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DB179" i="1"/>
  <c r="EU159" i="1"/>
  <c r="EU165" i="1" s="1"/>
  <c r="EU169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DN179" i="1"/>
  <c r="EG179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EX157" i="1"/>
  <c r="FN157" i="1"/>
  <c r="GD157" i="1"/>
  <c r="GT157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FG171" i="1"/>
  <c r="GQ171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DD173" i="1"/>
  <c r="DD169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DG159" i="1"/>
  <c r="DG157" i="1"/>
  <c r="DW161" i="1"/>
  <c r="DW157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EM112" i="1"/>
  <c r="EM116" i="1" s="1"/>
  <c r="FK112" i="1"/>
  <c r="FK116" i="1" s="1"/>
  <c r="GI108" i="1"/>
  <c r="GI112" i="1"/>
  <c r="GI116" i="1" s="1"/>
  <c r="EM108" i="1"/>
  <c r="IT84" i="1"/>
  <c r="IT88" i="1"/>
  <c r="HH94" i="1"/>
  <c r="HQ94" i="1"/>
  <c r="IO94" i="1"/>
  <c r="DL157" i="1"/>
  <c r="DL161" i="1"/>
  <c r="EF157" i="1"/>
  <c r="EF161" i="1"/>
  <c r="DH167" i="1"/>
  <c r="DH163" i="1"/>
  <c r="DL167" i="1"/>
  <c r="DL163" i="1"/>
  <c r="DI199" i="1"/>
  <c r="DI193" i="1"/>
  <c r="DE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DH173" i="1"/>
  <c r="DL173" i="1"/>
  <c r="DL169" i="1"/>
  <c r="DQ173" i="1"/>
  <c r="EF173" i="1"/>
  <c r="EF169" i="1"/>
  <c r="DR167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DR157" i="1"/>
  <c r="ED157" i="1"/>
  <c r="DT173" i="1"/>
  <c r="DX173" i="1"/>
  <c r="DT169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J157" i="1"/>
  <c r="DV157" i="1"/>
  <c r="DK167" i="1"/>
  <c r="DP167" i="1"/>
  <c r="EI167" i="1"/>
  <c r="DP173" i="1"/>
  <c r="DJ167" i="1"/>
  <c r="DQ179" i="1"/>
  <c r="DV179" i="1"/>
  <c r="DK173" i="1"/>
  <c r="DS171" i="1"/>
  <c r="DS169" i="1"/>
  <c r="DY159" i="1"/>
  <c r="EC167" i="1"/>
  <c r="EC163" i="1"/>
  <c r="DE161" i="1"/>
  <c r="ED173" i="1"/>
  <c r="ED169" i="1"/>
  <c r="EB179" i="1"/>
  <c r="EB175" i="1"/>
  <c r="DD167" i="1"/>
  <c r="DM159" i="1"/>
  <c r="DQ167" i="1"/>
  <c r="DQ163" i="1"/>
  <c r="DT161" i="1"/>
  <c r="EB161" i="1"/>
  <c r="EG161" i="1"/>
  <c r="DS163" i="1"/>
  <c r="DE173" i="1"/>
  <c r="DN173" i="1"/>
  <c r="DN169" i="1"/>
  <c r="DR173" i="1"/>
  <c r="DR169" i="1"/>
  <c r="DV173" i="1"/>
  <c r="DV169" i="1"/>
  <c r="DB167" i="1"/>
  <c r="DV167" i="1"/>
  <c r="DJ179" i="1"/>
  <c r="DT179" i="1"/>
  <c r="DT175" i="1"/>
  <c r="DX179" i="1"/>
  <c r="DX175" i="1"/>
  <c r="EI173" i="1"/>
  <c r="DQ185" i="1"/>
  <c r="DQ199" i="1" s="1"/>
  <c r="DQ181" i="1"/>
  <c r="DR179" i="1"/>
  <c r="DZ173" i="1"/>
  <c r="DZ169" i="1"/>
  <c r="DD175" i="1"/>
  <c r="DD179" i="1"/>
  <c r="EC181" i="1"/>
  <c r="DK157" i="1"/>
  <c r="DS157" i="1"/>
  <c r="DA159" i="1"/>
  <c r="DE167" i="1"/>
  <c r="DE163" i="1"/>
  <c r="DW167" i="1"/>
  <c r="EF167" i="1"/>
  <c r="DH161" i="1"/>
  <c r="DP161" i="1"/>
  <c r="EC161" i="1"/>
  <c r="DB173" i="1"/>
  <c r="DB169" i="1"/>
  <c r="DF173" i="1"/>
  <c r="DF169" i="1"/>
  <c r="DJ173" i="1"/>
  <c r="DJ169" i="1"/>
  <c r="DF167" i="1"/>
  <c r="DN167" i="1"/>
  <c r="DF179" i="1"/>
  <c r="DP179" i="1"/>
  <c r="DP175" i="1"/>
  <c r="DZ179" i="1"/>
  <c r="ED179" i="1"/>
  <c r="DE185" i="1"/>
  <c r="DE181" i="1"/>
  <c r="DE193" i="1"/>
  <c r="DE197" i="1"/>
  <c r="DJ193" i="1"/>
  <c r="DJ197" i="1"/>
  <c r="DT167" i="1"/>
  <c r="DX167" i="1"/>
  <c r="EB167" i="1"/>
  <c r="EG167" i="1"/>
  <c r="EG163" i="1"/>
  <c r="DD161" i="1"/>
  <c r="DQ161" i="1"/>
  <c r="DX161" i="1"/>
  <c r="EC173" i="1"/>
  <c r="EG173" i="1"/>
  <c r="DH175" i="1"/>
  <c r="DH179" i="1"/>
  <c r="EF179" i="1"/>
  <c r="EF175" i="1"/>
  <c r="EG185" i="1"/>
  <c r="EG181" i="1"/>
  <c r="DL179" i="1"/>
  <c r="DH191" i="1"/>
  <c r="DH187" i="1"/>
  <c r="DL191" i="1"/>
  <c r="DL187" i="1"/>
  <c r="EF191" i="1"/>
  <c r="EF187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DD191" i="1"/>
  <c r="DD187" i="1"/>
  <c r="EB191" i="1"/>
  <c r="EB187" i="1"/>
  <c r="DK185" i="1"/>
  <c r="DW185" i="1"/>
  <c r="DE191" i="1"/>
  <c r="DT191" i="1"/>
  <c r="DT187" i="1"/>
  <c r="DX191" i="1"/>
  <c r="DX187" i="1"/>
  <c r="EC191" i="1"/>
  <c r="EI185" i="1"/>
  <c r="EE203" i="1"/>
  <c r="DK179" i="1"/>
  <c r="DW179" i="1"/>
  <c r="EI179" i="1"/>
  <c r="DD185" i="1"/>
  <c r="DH181" i="1"/>
  <c r="DH185" i="1"/>
  <c r="DL181" i="1"/>
  <c r="DL185" i="1"/>
  <c r="DP181" i="1"/>
  <c r="DP185" i="1"/>
  <c r="DP191" i="1"/>
  <c r="DP187" i="1"/>
  <c r="DN193" i="1"/>
  <c r="DN197" i="1"/>
  <c r="DR193" i="1"/>
  <c r="DR197" i="1"/>
  <c r="DT185" i="1"/>
  <c r="DX185" i="1"/>
  <c r="EB185" i="1"/>
  <c r="EF185" i="1"/>
  <c r="DB193" i="1"/>
  <c r="DB197" i="1"/>
  <c r="DF193" i="1"/>
  <c r="DF197" i="1"/>
  <c r="DK197" i="1"/>
  <c r="EG191" i="1"/>
  <c r="DB191" i="1"/>
  <c r="DF191" i="1"/>
  <c r="DJ191" i="1"/>
  <c r="DN191" i="1"/>
  <c r="DR191" i="1"/>
  <c r="DV191" i="1"/>
  <c r="DZ191" i="1"/>
  <c r="ED191" i="1"/>
  <c r="DQ187" i="1"/>
  <c r="DV187" i="1"/>
  <c r="ED193" i="1"/>
  <c r="ED197" i="1"/>
  <c r="EI197" i="1"/>
  <c r="DK191" i="1"/>
  <c r="DW191" i="1"/>
  <c r="EI191" i="1"/>
  <c r="EI199" i="1" s="1"/>
  <c r="DE187" i="1"/>
  <c r="DR187" i="1"/>
  <c r="DW187" i="1"/>
  <c r="EC187" i="1"/>
  <c r="DV193" i="1"/>
  <c r="DV197" i="1"/>
  <c r="DZ197" i="1"/>
  <c r="DK193" i="1"/>
  <c r="DU193" i="1"/>
  <c r="EA193" i="1"/>
  <c r="DA203" i="1"/>
  <c r="DQ197" i="1"/>
  <c r="EG197" i="1"/>
  <c r="DD197" i="1"/>
  <c r="DH197" i="1"/>
  <c r="DL197" i="1"/>
  <c r="DP197" i="1"/>
  <c r="DT197" i="1"/>
  <c r="DX197" i="1"/>
  <c r="EB197" i="1"/>
  <c r="EF197" i="1"/>
  <c r="DL193" i="1"/>
  <c r="DW193" i="1"/>
  <c r="EB193" i="1"/>
  <c r="DM203" i="1"/>
  <c r="EC197" i="1"/>
  <c r="EH203" i="1"/>
  <c r="EH201" i="1"/>
  <c r="DG203" i="1"/>
  <c r="DC193" i="1"/>
  <c r="DH193" i="1"/>
  <c r="DX193" i="1"/>
  <c r="EI19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N114" i="1" s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FD114" i="1" s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L199" i="1" l="1"/>
  <c r="IV114" i="1"/>
  <c r="FZ199" i="1"/>
  <c r="HT114" i="1"/>
  <c r="JI86" i="1"/>
  <c r="GD114" i="1"/>
  <c r="HA114" i="1"/>
  <c r="EO169" i="1"/>
  <c r="EU171" i="1"/>
  <c r="EU175" i="1" s="1"/>
  <c r="HY84" i="1"/>
  <c r="EU163" i="1"/>
  <c r="FG163" i="1"/>
  <c r="EM120" i="1"/>
  <c r="GR114" i="1"/>
  <c r="GE80" i="1"/>
  <c r="GE84" i="1" s="1"/>
  <c r="EM205" i="1"/>
  <c r="FS163" i="1"/>
  <c r="FG86" i="1"/>
  <c r="GD205" i="1"/>
  <c r="ET199" i="1"/>
  <c r="GK169" i="1"/>
  <c r="ED199" i="1"/>
  <c r="DN199" i="1"/>
  <c r="EU80" i="1"/>
  <c r="EU84" i="1" s="1"/>
  <c r="EY205" i="1"/>
  <c r="FM169" i="1"/>
  <c r="GP114" i="1"/>
  <c r="EL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GX114" i="1"/>
  <c r="GJ114" i="1"/>
  <c r="DV199" i="1"/>
  <c r="DF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GI205" i="1"/>
  <c r="FH199" i="1"/>
  <c r="EM199" i="1"/>
  <c r="FW205" i="1"/>
  <c r="GE86" i="1"/>
  <c r="GE92" i="1" s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FK120" i="1"/>
  <c r="FL114" i="1"/>
  <c r="FB114" i="1"/>
  <c r="FN114" i="1"/>
  <c r="GV114" i="1"/>
  <c r="FT44" i="1"/>
  <c r="HQ114" i="1"/>
  <c r="JJ114" i="1"/>
  <c r="DR199" i="1"/>
  <c r="DB199" i="1"/>
  <c r="DP199" i="1"/>
  <c r="FT114" i="1"/>
  <c r="IX114" i="1"/>
  <c r="IU114" i="1"/>
  <c r="JQ120" i="1"/>
  <c r="DE199" i="1"/>
  <c r="DX205" i="1"/>
  <c r="DX201" i="1"/>
  <c r="DH205" i="1"/>
  <c r="DH201" i="1"/>
  <c r="DV201" i="1"/>
  <c r="DV205" i="1"/>
  <c r="DW205" i="1"/>
  <c r="DN201" i="1"/>
  <c r="DN205" i="1"/>
  <c r="EB199" i="1"/>
  <c r="EF199" i="1"/>
  <c r="DT205" i="1"/>
  <c r="DT201" i="1"/>
  <c r="DD205" i="1"/>
  <c r="DD201" i="1"/>
  <c r="DZ201" i="1"/>
  <c r="DZ205" i="1"/>
  <c r="EI201" i="1"/>
  <c r="EI205" i="1"/>
  <c r="DB201" i="1"/>
  <c r="DB205" i="1"/>
  <c r="DH199" i="1"/>
  <c r="DE205" i="1"/>
  <c r="DE201" i="1"/>
  <c r="DM165" i="1"/>
  <c r="DM163" i="1"/>
  <c r="DY165" i="1"/>
  <c r="DY163" i="1"/>
  <c r="DS177" i="1"/>
  <c r="DS175" i="1"/>
  <c r="EC205" i="1"/>
  <c r="EC201" i="1"/>
  <c r="EF205" i="1"/>
  <c r="EF201" i="1"/>
  <c r="DP205" i="1"/>
  <c r="DP201" i="1"/>
  <c r="EG205" i="1"/>
  <c r="EG201" i="1"/>
  <c r="ED201" i="1"/>
  <c r="ED205" i="1"/>
  <c r="DK201" i="1"/>
  <c r="DK205" i="1"/>
  <c r="DR201" i="1"/>
  <c r="DR205" i="1"/>
  <c r="DD199" i="1"/>
  <c r="EB205" i="1"/>
  <c r="EB201" i="1"/>
  <c r="DL205" i="1"/>
  <c r="DL201" i="1"/>
  <c r="DQ205" i="1"/>
  <c r="DQ201" i="1"/>
  <c r="DF201" i="1"/>
  <c r="DF205" i="1"/>
  <c r="DT199" i="1"/>
  <c r="DL199" i="1"/>
  <c r="DJ201" i="1"/>
  <c r="DJ205" i="1"/>
  <c r="DA165" i="1"/>
  <c r="DA163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EU86" i="1" l="1"/>
  <c r="EU92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G169" i="1"/>
  <c r="DG171" i="1"/>
  <c r="DA171" i="1"/>
  <c r="DA169" i="1"/>
  <c r="DS183" i="1"/>
  <c r="DS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DM175" i="1"/>
  <c r="DM177" i="1"/>
  <c r="EH183" i="1"/>
  <c r="EH181" i="1"/>
  <c r="DY175" i="1"/>
  <c r="DY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DS193" i="1"/>
  <c r="DS195" i="1"/>
  <c r="EH187" i="1"/>
  <c r="EH189" i="1"/>
  <c r="DA183" i="1"/>
  <c r="DA181" i="1"/>
  <c r="DY183" i="1"/>
  <c r="DY181" i="1"/>
  <c r="DM183" i="1"/>
  <c r="DM181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G189" i="1"/>
  <c r="DG187" i="1"/>
  <c r="DM189" i="1"/>
  <c r="DM187" i="1"/>
  <c r="DY189" i="1"/>
  <c r="DY187" i="1"/>
  <c r="EH193" i="1"/>
  <c r="EH195" i="1"/>
  <c r="DA187" i="1"/>
  <c r="DA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DG195" i="1"/>
  <c r="DG193" i="1"/>
  <c r="EE195" i="1"/>
  <c r="EE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B118" i="1"/>
  <c r="A118" i="1"/>
  <c r="EH114" i="1"/>
  <c r="EE114" i="1"/>
  <c r="DY114" i="1"/>
  <c r="DS114" i="1"/>
  <c r="DM114" i="1"/>
  <c r="DG114" i="1"/>
  <c r="DA114" i="1"/>
  <c r="EH112" i="1"/>
  <c r="EH116" i="1" s="1"/>
  <c r="EE112" i="1"/>
  <c r="DY112" i="1"/>
  <c r="DS112" i="1"/>
  <c r="DM112" i="1"/>
  <c r="DG112" i="1"/>
  <c r="DA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B110" i="1"/>
  <c r="A110" i="1"/>
  <c r="A120" i="1" s="1"/>
  <c r="EH106" i="1"/>
  <c r="EE106" i="1"/>
  <c r="DY106" i="1"/>
  <c r="DS106" i="1"/>
  <c r="DM106" i="1"/>
  <c r="DG106" i="1"/>
  <c r="DA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B104" i="1"/>
  <c r="A104" i="1"/>
  <c r="EH100" i="1"/>
  <c r="EE100" i="1"/>
  <c r="DY100" i="1"/>
  <c r="DS100" i="1"/>
  <c r="DM100" i="1"/>
  <c r="DG100" i="1"/>
  <c r="DA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B92" i="1"/>
  <c r="A92" i="1"/>
  <c r="A96" i="1" s="1"/>
  <c r="A106" i="1" s="1"/>
  <c r="EH88" i="1"/>
  <c r="EE88" i="1"/>
  <c r="DY88" i="1"/>
  <c r="DS88" i="1"/>
  <c r="DM88" i="1"/>
  <c r="DG88" i="1"/>
  <c r="DA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B86" i="1"/>
  <c r="A86" i="1"/>
  <c r="A90" i="1" s="1"/>
  <c r="A100" i="1" s="1"/>
  <c r="EH82" i="1"/>
  <c r="EE82" i="1"/>
  <c r="DY82" i="1"/>
  <c r="DS82" i="1"/>
  <c r="DM82" i="1"/>
  <c r="DG82" i="1"/>
  <c r="DA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B80" i="1"/>
  <c r="A80" i="1"/>
  <c r="A84" i="1" s="1"/>
  <c r="A94" i="1" s="1"/>
  <c r="EH76" i="1"/>
  <c r="EE76" i="1"/>
  <c r="DY76" i="1"/>
  <c r="DS76" i="1"/>
  <c r="DM76" i="1"/>
  <c r="DG76" i="1"/>
  <c r="DA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B66" i="1"/>
  <c r="A66" i="1"/>
  <c r="A76" i="1" s="1"/>
  <c r="CG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P37" i="1"/>
  <c r="CO37" i="1"/>
  <c r="CN37" i="1"/>
  <c r="CM37" i="1"/>
  <c r="CL37" i="1"/>
  <c r="CK37" i="1"/>
  <c r="CI37" i="1"/>
  <c r="CH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N35" i="1"/>
  <c r="DM35" i="1"/>
  <c r="DL35" i="1"/>
  <c r="BL35" i="1"/>
  <c r="BK35" i="1"/>
  <c r="BJ35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N33" i="1"/>
  <c r="DM33" i="1"/>
  <c r="DL33" i="1"/>
  <c r="BL33" i="1"/>
  <c r="BK33" i="1"/>
  <c r="BJ33" i="1"/>
  <c r="DN32" i="1"/>
  <c r="DM32" i="1"/>
  <c r="DL32" i="1"/>
  <c r="BL32" i="1"/>
  <c r="BK32" i="1"/>
  <c r="BJ32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N30" i="1"/>
  <c r="DM30" i="1"/>
  <c r="DL30" i="1"/>
  <c r="BL30" i="1"/>
  <c r="BK30" i="1"/>
  <c r="BJ30" i="1"/>
  <c r="DN29" i="1"/>
  <c r="DM29" i="1"/>
  <c r="DL29" i="1"/>
  <c r="BL29" i="1"/>
  <c r="BK29" i="1"/>
  <c r="BJ29" i="1"/>
  <c r="DN28" i="1"/>
  <c r="DM28" i="1"/>
  <c r="DL28" i="1"/>
  <c r="BL28" i="1"/>
  <c r="BK28" i="1"/>
  <c r="BJ28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N26" i="1"/>
  <c r="DM26" i="1"/>
  <c r="DL26" i="1"/>
  <c r="BL26" i="1"/>
  <c r="BK26" i="1"/>
  <c r="BJ26" i="1"/>
  <c r="DN25" i="1"/>
  <c r="DM25" i="1"/>
  <c r="DL25" i="1"/>
  <c r="BL25" i="1"/>
  <c r="BK25" i="1"/>
  <c r="BJ25" i="1"/>
  <c r="DN24" i="1"/>
  <c r="DM24" i="1"/>
  <c r="DL24" i="1"/>
  <c r="BL24" i="1"/>
  <c r="BK24" i="1"/>
  <c r="BJ24" i="1"/>
  <c r="DN23" i="1"/>
  <c r="DM23" i="1"/>
  <c r="DL23" i="1"/>
  <c r="BL23" i="1"/>
  <c r="BK23" i="1"/>
  <c r="BJ23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N21" i="1"/>
  <c r="DM21" i="1"/>
  <c r="DL21" i="1"/>
  <c r="BL21" i="1"/>
  <c r="BK21" i="1"/>
  <c r="BJ21" i="1"/>
  <c r="DN20" i="1"/>
  <c r="DM20" i="1"/>
  <c r="DL20" i="1"/>
  <c r="BL20" i="1"/>
  <c r="BK20" i="1"/>
  <c r="BJ20" i="1"/>
  <c r="DN19" i="1"/>
  <c r="DM19" i="1"/>
  <c r="DL19" i="1"/>
  <c r="BL19" i="1"/>
  <c r="BK19" i="1"/>
  <c r="BJ19" i="1"/>
  <c r="DN18" i="1"/>
  <c r="DM18" i="1"/>
  <c r="DL18" i="1"/>
  <c r="BL18" i="1"/>
  <c r="BK18" i="1"/>
  <c r="BJ18" i="1"/>
  <c r="DN17" i="1"/>
  <c r="DM17" i="1"/>
  <c r="DL17" i="1"/>
  <c r="BL17" i="1"/>
  <c r="BK17" i="1"/>
  <c r="BJ17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N15" i="1"/>
  <c r="DM15" i="1"/>
  <c r="DL15" i="1"/>
  <c r="BL15" i="1"/>
  <c r="BK15" i="1"/>
  <c r="BJ15" i="1"/>
  <c r="DN14" i="1"/>
  <c r="DM14" i="1"/>
  <c r="DL14" i="1"/>
  <c r="BL14" i="1"/>
  <c r="BK14" i="1"/>
  <c r="BJ14" i="1"/>
  <c r="DN13" i="1"/>
  <c r="DM13" i="1"/>
  <c r="DL13" i="1"/>
  <c r="BL13" i="1"/>
  <c r="BK13" i="1"/>
  <c r="BJ13" i="1"/>
  <c r="DN12" i="1"/>
  <c r="DM12" i="1"/>
  <c r="DL12" i="1"/>
  <c r="BL12" i="1"/>
  <c r="BK12" i="1"/>
  <c r="BJ12" i="1"/>
  <c r="DN11" i="1"/>
  <c r="DM11" i="1"/>
  <c r="DL11" i="1"/>
  <c r="BL11" i="1"/>
  <c r="BK11" i="1"/>
  <c r="BJ11" i="1"/>
  <c r="DN10" i="1"/>
  <c r="DM10" i="1"/>
  <c r="DL10" i="1"/>
  <c r="BL10" i="1"/>
  <c r="BK10" i="1"/>
  <c r="BJ10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N8" i="1"/>
  <c r="DM8" i="1"/>
  <c r="DL8" i="1"/>
  <c r="BL8" i="1"/>
  <c r="BK8" i="1"/>
  <c r="BJ8" i="1"/>
  <c r="DN7" i="1"/>
  <c r="DM7" i="1"/>
  <c r="DL7" i="1"/>
  <c r="BL7" i="1"/>
  <c r="BK7" i="1"/>
  <c r="BJ7" i="1"/>
  <c r="DN6" i="1"/>
  <c r="DM6" i="1"/>
  <c r="DL6" i="1"/>
  <c r="BL6" i="1"/>
  <c r="BK6" i="1"/>
  <c r="BJ6" i="1"/>
  <c r="DN5" i="1"/>
  <c r="DM5" i="1"/>
  <c r="DL5" i="1"/>
  <c r="BL5" i="1"/>
  <c r="BK5" i="1"/>
  <c r="BJ5" i="1"/>
  <c r="DN4" i="1"/>
  <c r="DM4" i="1"/>
  <c r="DL4" i="1"/>
  <c r="BL4" i="1"/>
  <c r="BK4" i="1"/>
  <c r="BJ4" i="1"/>
  <c r="DN3" i="1"/>
  <c r="DM3" i="1"/>
  <c r="DL3" i="1"/>
  <c r="BL3" i="1"/>
  <c r="BK3" i="1"/>
  <c r="BJ3" i="1"/>
  <c r="DN2" i="1"/>
  <c r="DM2" i="1"/>
  <c r="DL2" i="1"/>
  <c r="BL2" i="1"/>
  <c r="BK2" i="1"/>
  <c r="BJ2" i="1"/>
  <c r="DM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N34" i="1"/>
  <c r="BL22" i="1"/>
  <c r="BL27" i="1"/>
  <c r="BL37" i="1"/>
  <c r="DN16" i="1"/>
  <c r="BL40" i="1"/>
  <c r="DL9" i="1"/>
  <c r="EI112" i="1"/>
  <c r="EI116" i="1" s="1"/>
  <c r="DL40" i="1"/>
  <c r="BJ36" i="1"/>
  <c r="DM36" i="1"/>
  <c r="DF100" i="1"/>
  <c r="DZ100" i="1"/>
  <c r="DJ106" i="1"/>
  <c r="DM22" i="1"/>
  <c r="BL31" i="1"/>
  <c r="DM37" i="1"/>
  <c r="DN22" i="1"/>
  <c r="DL31" i="1"/>
  <c r="DN36" i="1"/>
  <c r="DJ96" i="1"/>
  <c r="BJ37" i="1"/>
  <c r="DN37" i="1"/>
  <c r="BK40" i="1"/>
  <c r="DN40" i="1"/>
  <c r="DN9" i="1"/>
  <c r="BJ27" i="1"/>
  <c r="DM27" i="1"/>
  <c r="DN31" i="1"/>
  <c r="BL34" i="1"/>
  <c r="DL16" i="1"/>
  <c r="DN27" i="1"/>
  <c r="BK31" i="1"/>
  <c r="DL34" i="1"/>
  <c r="DF106" i="1"/>
  <c r="DZ106" i="1"/>
  <c r="DX112" i="1"/>
  <c r="DX116" i="1" s="1"/>
  <c r="DR106" i="1"/>
  <c r="DA78" i="1"/>
  <c r="DA80" i="1"/>
  <c r="DM78" i="1"/>
  <c r="DM80" i="1"/>
  <c r="DY78" i="1"/>
  <c r="DY80" i="1"/>
  <c r="EH78" i="1"/>
  <c r="EH80" i="1"/>
  <c r="DD72" i="1"/>
  <c r="DH72" i="1"/>
  <c r="DL72" i="1"/>
  <c r="DP72" i="1"/>
  <c r="DT72" i="1"/>
  <c r="DX72" i="1"/>
  <c r="EB72" i="1"/>
  <c r="EF72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DJ76" i="1"/>
  <c r="DN76" i="1"/>
  <c r="DQ88" i="1"/>
  <c r="DA72" i="1"/>
  <c r="DE72" i="1"/>
  <c r="DM72" i="1"/>
  <c r="DQ72" i="1"/>
  <c r="DY72" i="1"/>
  <c r="EC72" i="1"/>
  <c r="EG72" i="1"/>
  <c r="B82" i="1"/>
  <c r="B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DF76" i="1"/>
  <c r="DK76" i="1"/>
  <c r="ED76" i="1"/>
  <c r="DB72" i="1"/>
  <c r="DR72" i="1"/>
  <c r="DV72" i="1"/>
  <c r="DZ72" i="1"/>
  <c r="EH72" i="1"/>
  <c r="DD82" i="1"/>
  <c r="DD78" i="1"/>
  <c r="DH82" i="1"/>
  <c r="DH78" i="1"/>
  <c r="DL82" i="1"/>
  <c r="DL78" i="1"/>
  <c r="DP82" i="1"/>
  <c r="DP78" i="1"/>
  <c r="EC82" i="1"/>
  <c r="EC78" i="1"/>
  <c r="DE88" i="1"/>
  <c r="DS80" i="1"/>
  <c r="DS78" i="1"/>
  <c r="EE80" i="1"/>
  <c r="EE78" i="1"/>
  <c r="DS72" i="1"/>
  <c r="DW72" i="1"/>
  <c r="EE72" i="1"/>
  <c r="EI72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EC88" i="1"/>
  <c r="EG88" i="1"/>
  <c r="DE84" i="1"/>
  <c r="DQ84" i="1"/>
  <c r="EC84" i="1"/>
  <c r="EG84" i="1"/>
  <c r="DE94" i="1"/>
  <c r="DJ94" i="1"/>
  <c r="DX88" i="1"/>
  <c r="DB88" i="1"/>
  <c r="DF88" i="1"/>
  <c r="DJ88" i="1"/>
  <c r="DN88" i="1"/>
  <c r="DR88" i="1"/>
  <c r="DV88" i="1"/>
  <c r="DZ88" i="1"/>
  <c r="ED88" i="1"/>
  <c r="DB84" i="1"/>
  <c r="DF84" i="1"/>
  <c r="DJ84" i="1"/>
  <c r="DN84" i="1"/>
  <c r="DR84" i="1"/>
  <c r="DV84" i="1"/>
  <c r="DZ84" i="1"/>
  <c r="ED84" i="1"/>
  <c r="DB94" i="1"/>
  <c r="DK94" i="1"/>
  <c r="EI94" i="1"/>
  <c r="EI90" i="1"/>
  <c r="B88" i="1"/>
  <c r="DK88" i="1"/>
  <c r="DW88" i="1"/>
  <c r="EI88" i="1"/>
  <c r="B84" i="1"/>
  <c r="DK84" i="1"/>
  <c r="DW84" i="1"/>
  <c r="DH94" i="1"/>
  <c r="DH90" i="1"/>
  <c r="DL94" i="1"/>
  <c r="DL90" i="1"/>
  <c r="DQ94" i="1"/>
  <c r="DV94" i="1"/>
  <c r="DV90" i="1"/>
  <c r="DD88" i="1"/>
  <c r="DH88" i="1"/>
  <c r="DL88" i="1"/>
  <c r="DP88" i="1"/>
  <c r="DT88" i="1"/>
  <c r="EB88" i="1"/>
  <c r="EF88" i="1"/>
  <c r="DD84" i="1"/>
  <c r="DH84" i="1"/>
  <c r="DL84" i="1"/>
  <c r="DP84" i="1"/>
  <c r="DT84" i="1"/>
  <c r="EB84" i="1"/>
  <c r="EF84" i="1"/>
  <c r="B94" i="1"/>
  <c r="B90" i="1"/>
  <c r="DD94" i="1"/>
  <c r="DD90" i="1"/>
  <c r="DN94" i="1"/>
  <c r="DN90" i="1"/>
  <c r="DR90" i="1"/>
  <c r="DR94" i="1"/>
  <c r="DW94" i="1"/>
  <c r="EB94" i="1"/>
  <c r="EB90" i="1"/>
  <c r="DK90" i="1"/>
  <c r="DB100" i="1"/>
  <c r="DK100" i="1"/>
  <c r="DT100" i="1"/>
  <c r="DT96" i="1"/>
  <c r="DX100" i="1"/>
  <c r="DX96" i="1"/>
  <c r="EB100" i="1"/>
  <c r="EB96" i="1"/>
  <c r="EG100" i="1"/>
  <c r="EG96" i="1"/>
  <c r="DP94" i="1"/>
  <c r="DP90" i="1"/>
  <c r="DT94" i="1"/>
  <c r="DT90" i="1"/>
  <c r="DX94" i="1"/>
  <c r="DX90" i="1"/>
  <c r="EC94" i="1"/>
  <c r="DF90" i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DD100" i="1"/>
  <c r="DD96" i="1"/>
  <c r="DQ100" i="1"/>
  <c r="DQ96" i="1"/>
  <c r="DV100" i="1"/>
  <c r="ED100" i="1"/>
  <c r="DH106" i="1"/>
  <c r="DL106" i="1"/>
  <c r="DL112" i="1"/>
  <c r="DL102" i="1"/>
  <c r="DZ90" i="1"/>
  <c r="DE100" i="1"/>
  <c r="DE106" i="1"/>
  <c r="DN100" i="1"/>
  <c r="DR100" i="1"/>
  <c r="DW100" i="1"/>
  <c r="EF100" i="1"/>
  <c r="EF96" i="1"/>
  <c r="EF94" i="1"/>
  <c r="DN112" i="1"/>
  <c r="DN108" i="1"/>
  <c r="DR112" i="1"/>
  <c r="DR108" i="1"/>
  <c r="DV112" i="1"/>
  <c r="DV108" i="1"/>
  <c r="EA114" i="1"/>
  <c r="EA108" i="1"/>
  <c r="EG94" i="1"/>
  <c r="B96" i="1"/>
  <c r="DF96" i="1"/>
  <c r="DK96" i="1"/>
  <c r="DV96" i="1"/>
  <c r="B106" i="1"/>
  <c r="B102" i="1"/>
  <c r="DD106" i="1"/>
  <c r="DQ106" i="1"/>
  <c r="DV106" i="1"/>
  <c r="ED106" i="1"/>
  <c r="DQ102" i="1"/>
  <c r="DB112" i="1"/>
  <c r="DB108" i="1"/>
  <c r="DF112" i="1"/>
  <c r="DF108" i="1"/>
  <c r="DJ112" i="1"/>
  <c r="DJ108" i="1"/>
  <c r="DO114" i="1"/>
  <c r="DO108" i="1"/>
  <c r="DW112" i="1"/>
  <c r="DW108" i="1"/>
  <c r="EF112" i="1"/>
  <c r="DE90" i="1"/>
  <c r="DQ90" i="1"/>
  <c r="EC90" i="1"/>
  <c r="DB96" i="1"/>
  <c r="DR96" i="1"/>
  <c r="DW96" i="1"/>
  <c r="DN106" i="1"/>
  <c r="EF106" i="1"/>
  <c r="DJ100" i="1"/>
  <c r="DD102" i="1"/>
  <c r="A114" i="1"/>
  <c r="A108" i="1"/>
  <c r="DC114" i="1"/>
  <c r="DC108" i="1"/>
  <c r="DK112" i="1"/>
  <c r="DK108" i="1"/>
  <c r="DT112" i="1"/>
  <c r="DB106" i="1"/>
  <c r="DT106" i="1"/>
  <c r="DX106" i="1"/>
  <c r="EB106" i="1"/>
  <c r="EG106" i="1"/>
  <c r="B112" i="1"/>
  <c r="B108" i="1"/>
  <c r="DD112" i="1"/>
  <c r="DZ112" i="1"/>
  <c r="DZ108" i="1"/>
  <c r="ED112" i="1"/>
  <c r="ED108" i="1"/>
  <c r="DB102" i="1"/>
  <c r="DN102" i="1"/>
  <c r="DV102" i="1"/>
  <c r="ED102" i="1"/>
  <c r="DH112" i="1"/>
  <c r="DP112" i="1"/>
  <c r="EB112" i="1"/>
  <c r="DH108" i="1"/>
  <c r="DP108" i="1"/>
  <c r="EF108" i="1"/>
  <c r="DK106" i="1"/>
  <c r="DW106" i="1"/>
  <c r="EI106" i="1"/>
  <c r="DK102" i="1"/>
  <c r="DW102" i="1"/>
  <c r="EI102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DA118" i="1"/>
  <c r="DA116" i="1"/>
  <c r="DM129" i="1" s="1"/>
  <c r="DM118" i="1"/>
  <c r="DM116" i="1"/>
  <c r="DY118" i="1"/>
  <c r="DY116" i="1"/>
  <c r="EH118" i="1"/>
  <c r="DG116" i="1"/>
  <c r="DG118" i="1"/>
  <c r="DS116" i="1"/>
  <c r="DS118" i="1"/>
  <c r="EE116" i="1"/>
  <c r="EE118" i="1"/>
  <c r="BL16" i="1"/>
  <c r="DM9" i="1"/>
  <c r="DM16" i="1"/>
  <c r="BK22" i="1"/>
  <c r="BK27" i="1"/>
  <c r="DM31" i="1"/>
  <c r="DM34" i="1"/>
  <c r="BK36" i="1"/>
  <c r="BK37" i="1"/>
  <c r="BK9" i="1"/>
  <c r="BL9" i="1"/>
  <c r="BJ16" i="1"/>
  <c r="DL22" i="1"/>
  <c r="DL27" i="1"/>
  <c r="BJ31" i="1"/>
  <c r="BJ34" i="1"/>
  <c r="DL36" i="1"/>
  <c r="DL37" i="1"/>
  <c r="C120" i="1" l="1"/>
  <c r="C114" i="1"/>
  <c r="DW114" i="1"/>
  <c r="DR114" i="1"/>
  <c r="DJ114" i="1"/>
  <c r="DQ114" i="1"/>
  <c r="B114" i="1"/>
  <c r="EC114" i="1"/>
  <c r="DF114" i="1"/>
  <c r="EB114" i="1"/>
  <c r="DL114" i="1"/>
  <c r="DT114" i="1"/>
  <c r="EI114" i="1"/>
  <c r="DN44" i="1"/>
  <c r="DZ114" i="1"/>
  <c r="ED114" i="1"/>
  <c r="EG114" i="1"/>
  <c r="DB114" i="1"/>
  <c r="EF114" i="1"/>
  <c r="DD114" i="1"/>
  <c r="EI120" i="1"/>
  <c r="DV114" i="1"/>
  <c r="DH114" i="1"/>
  <c r="BJ44" i="1"/>
  <c r="DK114" i="1"/>
  <c r="DX114" i="1"/>
  <c r="DN114" i="1"/>
  <c r="DP114" i="1"/>
  <c r="DL44" i="1"/>
  <c r="DL129" i="1"/>
  <c r="ED116" i="1"/>
  <c r="ED120" i="1"/>
  <c r="DE114" i="1"/>
  <c r="DG80" i="1"/>
  <c r="DG78" i="1"/>
  <c r="EH86" i="1"/>
  <c r="EH84" i="1"/>
  <c r="DM86" i="1"/>
  <c r="DM84" i="1"/>
  <c r="EC120" i="1"/>
  <c r="EC116" i="1"/>
  <c r="DQ120" i="1"/>
  <c r="DQ116" i="1"/>
  <c r="DE120" i="1"/>
  <c r="DE116" i="1"/>
  <c r="EB120" i="1"/>
  <c r="EB116" i="1"/>
  <c r="DK120" i="1"/>
  <c r="DK116" i="1"/>
  <c r="EF120" i="1"/>
  <c r="EF116" i="1"/>
  <c r="DF120" i="1"/>
  <c r="DF116" i="1"/>
  <c r="DV120" i="1"/>
  <c r="DV116" i="1"/>
  <c r="DN120" i="1"/>
  <c r="DN116" i="1"/>
  <c r="DL120" i="1"/>
  <c r="DL116" i="1"/>
  <c r="DS86" i="1"/>
  <c r="DS84" i="1"/>
  <c r="DP120" i="1"/>
  <c r="DP116" i="1"/>
  <c r="DZ116" i="1"/>
  <c r="DZ120" i="1"/>
  <c r="B120" i="1"/>
  <c r="B116" i="1"/>
  <c r="DY86" i="1"/>
  <c r="DY84" i="1"/>
  <c r="DA86" i="1"/>
  <c r="DA84" i="1"/>
  <c r="EG120" i="1"/>
  <c r="EG116" i="1"/>
  <c r="DH120" i="1"/>
  <c r="DH116" i="1"/>
  <c r="DD120" i="1"/>
  <c r="DD116" i="1"/>
  <c r="DT120" i="1"/>
  <c r="DT116" i="1"/>
  <c r="DW120" i="1"/>
  <c r="DW116" i="1"/>
  <c r="DJ116" i="1"/>
  <c r="DJ120" i="1"/>
  <c r="DB120" i="1"/>
  <c r="DB116" i="1"/>
  <c r="DN129" i="1" s="1"/>
  <c r="DR120" i="1"/>
  <c r="DR116" i="1"/>
  <c r="DX120" i="1"/>
  <c r="EE86" i="1"/>
  <c r="EE84" i="1"/>
  <c r="BL44" i="1"/>
  <c r="BK44" i="1"/>
  <c r="DM44" i="1"/>
  <c r="DN125" i="1" l="1"/>
  <c r="DL125" i="1"/>
  <c r="EE92" i="1"/>
  <c r="EE90" i="1"/>
  <c r="DY90" i="1"/>
  <c r="DY92" i="1"/>
  <c r="DM90" i="1"/>
  <c r="DM92" i="1"/>
  <c r="DA90" i="1"/>
  <c r="DA92" i="1"/>
  <c r="DS92" i="1"/>
  <c r="DS90" i="1"/>
  <c r="EH92" i="1"/>
  <c r="EH90" i="1"/>
  <c r="DG86" i="1"/>
  <c r="DG84" i="1"/>
  <c r="DA98" i="1" l="1"/>
  <c r="DA96" i="1"/>
  <c r="DM96" i="1"/>
  <c r="DM98" i="1"/>
  <c r="DG92" i="1"/>
  <c r="DG90" i="1"/>
  <c r="EH98" i="1"/>
  <c r="EH96" i="1"/>
  <c r="DS98" i="1"/>
  <c r="DS96" i="1"/>
  <c r="DY96" i="1"/>
  <c r="DY98" i="1"/>
  <c r="EE98" i="1"/>
  <c r="EE96" i="1"/>
  <c r="DY104" i="1" l="1"/>
  <c r="DY102" i="1"/>
  <c r="EE102" i="1"/>
  <c r="EE104" i="1"/>
  <c r="DS102" i="1"/>
  <c r="DS104" i="1"/>
  <c r="DG98" i="1"/>
  <c r="DG96" i="1"/>
  <c r="DM104" i="1"/>
  <c r="DM102" i="1"/>
  <c r="EH102" i="1"/>
  <c r="EH104" i="1"/>
  <c r="DA104" i="1"/>
  <c r="DA102" i="1"/>
  <c r="EH108" i="1" l="1"/>
  <c r="EH110" i="1"/>
  <c r="EE110" i="1"/>
  <c r="EE108" i="1"/>
  <c r="DA110" i="1"/>
  <c r="DA108" i="1"/>
  <c r="DM110" i="1"/>
  <c r="DM108" i="1"/>
  <c r="DG102" i="1"/>
  <c r="DG104" i="1"/>
  <c r="DS110" i="1"/>
  <c r="DS108" i="1"/>
  <c r="DY110" i="1"/>
  <c r="DY108" i="1"/>
  <c r="DM125" i="1" l="1"/>
  <c r="DG110" i="1"/>
  <c r="DG108" i="1"/>
</calcChain>
</file>

<file path=xl/sharedStrings.xml><?xml version="1.0" encoding="utf-8"?>
<sst xmlns="http://schemas.openxmlformats.org/spreadsheetml/2006/main" count="5644" uniqueCount="103">
  <si>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</si>
  <si>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</si>
  <si>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</si>
  <si>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</si>
  <si>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</si>
  <si>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</si>
  <si>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</si>
  <si>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</si>
  <si>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</si>
  <si>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</si>
  <si>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</si>
  <si>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</si>
  <si>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</si>
  <si>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</si>
  <si>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</si>
  <si>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</si>
  <si>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</si>
  <si>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</si>
  <si>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</si>
  <si>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</si>
  <si>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</si>
  <si>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</si>
  <si>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</si>
  <si>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</si>
  <si>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</si>
  <si>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</si>
  <si>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</si>
  <si>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</si>
  <si>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</si>
  <si>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</si>
  <si>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</si>
  <si>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</si>
  <si>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</si>
  <si>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</si>
  <si>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</si>
  <si>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</si>
  <si>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</si>
  <si>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</si>
  <si>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</si>
  <si>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</si>
  <si>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</si>
  <si>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</si>
  <si>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</si>
  <si>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</si>
  <si>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</si>
  <si>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</si>
  <si>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</si>
  <si>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</si>
  <si>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</si>
  <si>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</si>
  <si>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</si>
  <si>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</si>
  <si>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</si>
  <si>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</si>
  <si>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</si>
  <si>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</si>
  <si>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</si>
  <si>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</si>
  <si>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</si>
  <si>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</si>
  <si>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</si>
  <si>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</si>
  <si>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</si>
  <si>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</si>
  <si>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</si>
  <si>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</si>
  <si>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</si>
  <si>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</si>
  <si>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</si>
  <si>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</si>
  <si>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</si>
  <si>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</si>
  <si>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</si>
  <si>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</si>
  <si>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</si>
  <si>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</si>
  <si>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</si>
  <si>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</si>
  <si>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</si>
  <si>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</si>
  <si>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</si>
  <si>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</si>
  <si>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</si>
  <si>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</si>
  <si>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</si>
  <si>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</si>
  <si>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</si>
  <si>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</si>
  <si>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</si>
  <si>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</si>
  <si>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</si>
  <si>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</si>
  <si>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</si>
  <si>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</si>
  <si>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</si>
  <si>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</si>
  <si>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USD </t>
  </si>
  <si>
    <t xml:space="preserve">FEB </t>
  </si>
  <si>
    <t>QUARTER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</si>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</sst>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6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9445ECA-30B8-413E-BE6D-6A46E2DCD8F4}" diskRevisions="1" revisionId="2" version="2" protected="1">
  <header guid="{F2C992A2-53A0-4FF8-BD0D-CAABC00F46F3}" dateTime="2019-02-18T03:24:29" maxSheetId="2" userName="Mike Wolski" r:id="rId1">
    <sheetIdMap count="1">
      <sheetId val="1"/>
    </sheetIdMap>
  </header>
  <header guid="{59445ECA-30B8-413E-BE6D-6A46E2DCD8F4}" dateTime="2019-02-18T03:30:32" maxSheetId="2" userName="Mike Wolski" r:id="rId2" minRId="1" maxRId="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CZ64">
      <v>0.75860000000000005</v>
    </nc>
  </rcc>
  <rcc rId="2" sId="1">
    <nc r="CZ149">
      <v>110.55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CS132" zoomScale="115" zoomScaleNormal="115" workbookViewId="0">
      <selection activeCell="DC147" sqref="DC147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D1" s="284" t="s">
        <v>95</v>
      </c>
      <c r="CE1" s="1" t="s">
        <v>35</v>
      </c>
      <c r="CF1" s="2"/>
      <c r="CG1" s="3" t="s">
        <v>1</v>
      </c>
      <c r="CH1" s="3" t="s">
        <v>2</v>
      </c>
      <c r="CI1" s="3" t="s">
        <v>3</v>
      </c>
      <c r="CJ1" s="3" t="s">
        <v>4</v>
      </c>
      <c r="CK1" s="3" t="s">
        <v>5</v>
      </c>
      <c r="CL1" s="3" t="s">
        <v>6</v>
      </c>
      <c r="CM1" s="3" t="s">
        <v>7</v>
      </c>
      <c r="CN1" s="3" t="s">
        <v>8</v>
      </c>
      <c r="CO1" s="3" t="s">
        <v>9</v>
      </c>
      <c r="CP1" s="3" t="s">
        <v>10</v>
      </c>
      <c r="CQ1" s="3" t="s">
        <v>11</v>
      </c>
      <c r="CR1" s="3" t="s">
        <v>12</v>
      </c>
      <c r="CS1" s="3" t="s">
        <v>13</v>
      </c>
      <c r="CT1" s="3" t="s">
        <v>14</v>
      </c>
      <c r="CU1" s="3" t="s">
        <v>15</v>
      </c>
      <c r="CV1" s="3" t="s">
        <v>16</v>
      </c>
      <c r="CW1" s="3" t="s">
        <v>17</v>
      </c>
      <c r="CX1" s="3" t="s">
        <v>18</v>
      </c>
      <c r="CY1" s="3" t="s">
        <v>19</v>
      </c>
      <c r="CZ1" s="3" t="s">
        <v>20</v>
      </c>
      <c r="DA1" s="3" t="s">
        <v>21</v>
      </c>
      <c r="DB1" s="3" t="s">
        <v>22</v>
      </c>
      <c r="DC1" s="3" t="s">
        <v>23</v>
      </c>
      <c r="DD1" s="3" t="s">
        <v>24</v>
      </c>
      <c r="DE1" s="3" t="s">
        <v>25</v>
      </c>
      <c r="DF1" s="3" t="s">
        <v>26</v>
      </c>
      <c r="DG1" s="3" t="s">
        <v>27</v>
      </c>
      <c r="DH1" s="3" t="s">
        <v>28</v>
      </c>
      <c r="DI1" s="3" t="s">
        <v>29</v>
      </c>
      <c r="DJ1" s="3" t="s">
        <v>30</v>
      </c>
      <c r="DK1" s="3" t="s">
        <v>31</v>
      </c>
      <c r="DL1" s="3" t="s">
        <v>32</v>
      </c>
      <c r="DM1" s="3" t="s">
        <v>33</v>
      </c>
      <c r="DN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D2" s="285">
        <v>1.1463000000000001</v>
      </c>
      <c r="CE2" s="4" t="s">
        <v>36</v>
      </c>
      <c r="CF2" s="55">
        <v>1.14428</v>
      </c>
      <c r="CG2" s="6">
        <v>5.9999999999999995E-4</v>
      </c>
      <c r="CH2" s="6"/>
      <c r="CI2" s="6"/>
      <c r="CJ2" s="6">
        <v>-1.6999999999999999E-3</v>
      </c>
      <c r="CK2" s="6">
        <v>-3.0000000000000001E-3</v>
      </c>
      <c r="CL2" s="6">
        <v>-3.7000000000000002E-3</v>
      </c>
      <c r="CM2" s="6">
        <v>-2.0999999999999999E-3</v>
      </c>
      <c r="CN2" s="6">
        <v>-1.2999999999999999E-3</v>
      </c>
      <c r="CO2" s="6"/>
      <c r="CP2" s="6"/>
      <c r="CQ2" s="6">
        <v>-4.0000000000000001E-3</v>
      </c>
      <c r="CR2" s="6">
        <v>4.7000000000000002E-3</v>
      </c>
      <c r="CS2" s="6">
        <v>-5.4999999999999997E-3</v>
      </c>
      <c r="CT2" s="6">
        <v>2.8999999999999998E-3</v>
      </c>
      <c r="CU2" s="6">
        <v>-4.0000000000000002E-4</v>
      </c>
      <c r="CV2" s="6"/>
      <c r="CW2" s="6"/>
      <c r="CX2" s="279">
        <v>1.4E-3</v>
      </c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7">
        <f t="shared" ref="DL2:DL37" si="3">MIN(CG2:DK2)</f>
        <v>-5.4999999999999997E-3</v>
      </c>
      <c r="DM2" s="7">
        <f t="shared" ref="DM2:DM37" si="4">AVERAGE(CG2:DK2)</f>
        <v>-1.0083333333333333E-3</v>
      </c>
      <c r="DN2" s="7">
        <f t="shared" ref="DN2:DN37" si="5">MAX(CG2:DK2)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D3" s="285">
        <v>1.2757000000000001</v>
      </c>
      <c r="CE3" s="4" t="s">
        <v>37</v>
      </c>
      <c r="CF3" s="55">
        <v>1.3101</v>
      </c>
      <c r="CG3" s="6">
        <v>-1.9E-3</v>
      </c>
      <c r="CH3" s="6"/>
      <c r="CI3" s="6"/>
      <c r="CJ3" s="6">
        <v>-3.0999999999999999E-3</v>
      </c>
      <c r="CK3" s="6">
        <v>-6.4999999999999997E-3</v>
      </c>
      <c r="CL3" s="6">
        <v>-6.9999999999999999E-4</v>
      </c>
      <c r="CM3" s="6">
        <v>1.6000000000000001E-3</v>
      </c>
      <c r="CN3" s="6">
        <v>-1.1000000000000001E-3</v>
      </c>
      <c r="CO3" s="6"/>
      <c r="CP3" s="8"/>
      <c r="CQ3" s="6">
        <v>-6.1999999999999998E-3</v>
      </c>
      <c r="CR3" s="6">
        <v>3.0000000000000001E-3</v>
      </c>
      <c r="CS3" s="6">
        <v>-3.3E-3</v>
      </c>
      <c r="CT3" s="6">
        <v>-3.5999999999999999E-3</v>
      </c>
      <c r="CU3" s="6">
        <v>6.7000000000000002E-3</v>
      </c>
      <c r="CV3" s="6"/>
      <c r="CW3" s="8"/>
      <c r="CX3" s="279">
        <v>1.5E-3</v>
      </c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7">
        <f t="shared" si="3"/>
        <v>-6.4999999999999997E-3</v>
      </c>
      <c r="DM3" s="7">
        <f t="shared" si="4"/>
        <v>-1.1333333333333332E-3</v>
      </c>
      <c r="DN3" s="7">
        <f t="shared" si="5"/>
        <v>6.7000000000000002E-3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D4" s="285">
        <v>0.98160000000000003</v>
      </c>
      <c r="CE4" s="4" t="s">
        <v>38</v>
      </c>
      <c r="CF4" s="55">
        <v>0.99428000000000005</v>
      </c>
      <c r="CG4" s="6">
        <v>1E-3</v>
      </c>
      <c r="CH4" s="6"/>
      <c r="CI4" s="6"/>
      <c r="CJ4" s="6">
        <v>2.7000000000000001E-3</v>
      </c>
      <c r="CK4" s="6">
        <v>2.3E-3</v>
      </c>
      <c r="CL4" s="6">
        <v>2.5999999999999999E-3</v>
      </c>
      <c r="CM4" s="6">
        <v>1E-4</v>
      </c>
      <c r="CN4" s="6">
        <v>-2E-3</v>
      </c>
      <c r="CO4" s="6"/>
      <c r="CP4" s="8"/>
      <c r="CQ4" s="6">
        <v>4.0000000000000001E-3</v>
      </c>
      <c r="CR4" s="6">
        <v>2.8999999999999998E-3</v>
      </c>
      <c r="CS4" s="6">
        <v>2.7000000000000001E-3</v>
      </c>
      <c r="CT4" s="6">
        <v>-3.8999999999999998E-3</v>
      </c>
      <c r="CU4" s="6">
        <v>1E-4</v>
      </c>
      <c r="CV4" s="6"/>
      <c r="CW4" s="8"/>
      <c r="CX4" s="279">
        <v>-1E-3</v>
      </c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7">
        <f t="shared" si="3"/>
        <v>-3.8999999999999998E-3</v>
      </c>
      <c r="DM4" s="7">
        <f t="shared" si="4"/>
        <v>9.5833333333333306E-4</v>
      </c>
      <c r="DN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D5" s="285">
        <v>109.613</v>
      </c>
      <c r="CE5" s="4" t="s">
        <v>39</v>
      </c>
      <c r="CF5" s="55">
        <v>108.76900000000001</v>
      </c>
      <c r="CG5" s="6">
        <v>5.7999999999999996E-3</v>
      </c>
      <c r="CH5" s="6"/>
      <c r="CI5" s="6"/>
      <c r="CJ5" s="6">
        <v>3.8E-3</v>
      </c>
      <c r="CK5" s="6">
        <v>1E-3</v>
      </c>
      <c r="CL5" s="6">
        <v>4.0000000000000002E-4</v>
      </c>
      <c r="CM5" s="6">
        <v>-1.6999999999999999E-3</v>
      </c>
      <c r="CN5" s="6">
        <v>-4.0000000000000002E-4</v>
      </c>
      <c r="CO5" s="6"/>
      <c r="CP5" s="8"/>
      <c r="CQ5" s="6">
        <v>5.7000000000000002E-3</v>
      </c>
      <c r="CR5" s="6">
        <v>1E-3</v>
      </c>
      <c r="CS5" s="6">
        <v>4.7000000000000002E-3</v>
      </c>
      <c r="CT5" s="6">
        <v>-4.1999999999999997E-3</v>
      </c>
      <c r="CU5" s="6">
        <v>-2.9999999999999997E-4</v>
      </c>
      <c r="CV5" s="6"/>
      <c r="CW5" s="8"/>
      <c r="CX5" s="279">
        <v>1.1000000000000001E-3</v>
      </c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7">
        <f t="shared" si="3"/>
        <v>-4.1999999999999997E-3</v>
      </c>
      <c r="DM5" s="7">
        <f t="shared" si="4"/>
        <v>1.4083333333333333E-3</v>
      </c>
      <c r="DN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D6" s="285">
        <v>0.70489999999999997</v>
      </c>
      <c r="CE6" s="4" t="s">
        <v>40</v>
      </c>
      <c r="CF6" s="55">
        <v>0.72548000000000001</v>
      </c>
      <c r="CG6" s="6">
        <v>-3.8E-3</v>
      </c>
      <c r="CH6" s="6"/>
      <c r="CI6" s="6"/>
      <c r="CJ6" s="6">
        <v>-2.8999999999999998E-3</v>
      </c>
      <c r="CK6" s="6">
        <v>1.1000000000000001E-3</v>
      </c>
      <c r="CL6" s="6">
        <v>-1.72E-2</v>
      </c>
      <c r="CM6" s="6">
        <v>-2.0000000000000001E-4</v>
      </c>
      <c r="CN6" s="6">
        <v>-1.9E-3</v>
      </c>
      <c r="CO6" s="6"/>
      <c r="CP6" s="8"/>
      <c r="CQ6" s="6">
        <v>-3.2000000000000002E-3</v>
      </c>
      <c r="CR6" s="6">
        <v>4.7999999999999996E-3</v>
      </c>
      <c r="CS6" s="6">
        <v>-6.9999999999999999E-4</v>
      </c>
      <c r="CT6" s="6">
        <v>2.2000000000000001E-3</v>
      </c>
      <c r="CU6" s="6">
        <v>4.8999999999999998E-3</v>
      </c>
      <c r="CV6" s="6"/>
      <c r="CW6" s="8"/>
      <c r="CX6" s="279">
        <v>1.6999999999999999E-3</v>
      </c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7">
        <f t="shared" si="3"/>
        <v>-1.72E-2</v>
      </c>
      <c r="DM6" s="7">
        <f t="shared" si="4"/>
        <v>-1.2666666666666666E-3</v>
      </c>
      <c r="DN6" s="7">
        <f t="shared" si="5"/>
        <v>4.8999999999999998E-3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D7" s="285">
        <v>0.67154999999999998</v>
      </c>
      <c r="CE7" s="4" t="s">
        <v>41</v>
      </c>
      <c r="CF7" s="55">
        <v>0.69093000000000004</v>
      </c>
      <c r="CG7" s="6">
        <v>-3.0999999999999999E-3</v>
      </c>
      <c r="CH7" s="6"/>
      <c r="CI7" s="6"/>
      <c r="CJ7" s="6">
        <v>-1E-3</v>
      </c>
      <c r="CK7" s="6">
        <v>1.5E-3</v>
      </c>
      <c r="CL7" s="6">
        <v>-1.7399999999999999E-2</v>
      </c>
      <c r="CM7" s="6">
        <v>-3.5999999999999999E-3</v>
      </c>
      <c r="CN7" s="6">
        <v>0</v>
      </c>
      <c r="CO7" s="6"/>
      <c r="CP7" s="8"/>
      <c r="CQ7" s="6">
        <v>-1.1000000000000001E-3</v>
      </c>
      <c r="CR7" s="6">
        <v>6.9999999999999999E-4</v>
      </c>
      <c r="CS7" s="6">
        <v>8.8999999999999999E-3</v>
      </c>
      <c r="CT7" s="6">
        <v>6.0000000000000001E-3</v>
      </c>
      <c r="CU7" s="6">
        <v>3.8E-3</v>
      </c>
      <c r="CV7" s="6"/>
      <c r="CW7" s="8"/>
      <c r="CX7" s="279">
        <v>1.2999999999999999E-3</v>
      </c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7">
        <f t="shared" si="3"/>
        <v>-1.7399999999999999E-2</v>
      </c>
      <c r="DM7" s="7">
        <f t="shared" si="4"/>
        <v>-3.3333333333333311E-4</v>
      </c>
      <c r="DN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D8" s="285">
        <v>1.3637999999999999</v>
      </c>
      <c r="CE8" s="4" t="s">
        <v>42</v>
      </c>
      <c r="CF8" s="55">
        <v>1.31351</v>
      </c>
      <c r="CG8" s="6">
        <v>-2.3E-3</v>
      </c>
      <c r="CH8" s="6"/>
      <c r="CI8" s="6"/>
      <c r="CJ8" s="6">
        <v>1.1999999999999999E-3</v>
      </c>
      <c r="CK8" s="6">
        <v>1.6000000000000001E-3</v>
      </c>
      <c r="CL8" s="6">
        <v>6.7000000000000002E-3</v>
      </c>
      <c r="CM8" s="6">
        <v>7.0000000000000001E-3</v>
      </c>
      <c r="CN8" s="6">
        <v>-2.8E-3</v>
      </c>
      <c r="CO8" s="6"/>
      <c r="CP8" s="9"/>
      <c r="CQ8" s="6">
        <v>2E-3</v>
      </c>
      <c r="CR8" s="6">
        <v>-4.8999999999999998E-3</v>
      </c>
      <c r="CS8" s="6">
        <v>1.6000000000000001E-3</v>
      </c>
      <c r="CT8" s="6">
        <v>3.2000000000000002E-3</v>
      </c>
      <c r="CU8" s="6">
        <v>-3.5000000000000001E-3</v>
      </c>
      <c r="CV8" s="6"/>
      <c r="CW8" s="9"/>
      <c r="CX8" s="279">
        <v>-6.9999999999999999E-4</v>
      </c>
      <c r="CY8" s="6"/>
      <c r="CZ8" s="6"/>
      <c r="DA8" s="6"/>
      <c r="DB8" s="6"/>
      <c r="DC8" s="6"/>
      <c r="DD8" s="10"/>
      <c r="DE8" s="10"/>
      <c r="DF8" s="6"/>
      <c r="DG8" s="6"/>
      <c r="DH8" s="6"/>
      <c r="DI8" s="6"/>
      <c r="DJ8" s="6"/>
      <c r="DK8" s="6"/>
      <c r="DL8" s="7">
        <f t="shared" si="3"/>
        <v>-4.8999999999999998E-3</v>
      </c>
      <c r="DM8" s="7">
        <f t="shared" si="4"/>
        <v>7.5833333333333352E-4</v>
      </c>
      <c r="DN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C9" s="11" t="s">
        <v>43</v>
      </c>
      <c r="CD9" s="286"/>
      <c r="CE9" s="11" t="s">
        <v>43</v>
      </c>
      <c r="CF9" s="12"/>
      <c r="CG9" s="13">
        <f>SUM( -CG2, -CG3,CG4,CG5, -CG6, -CG7,CG8)</f>
        <v>1.2699999999999999E-2</v>
      </c>
      <c r="CH9" s="13">
        <f t="shared" ref="CH9:CQ9" si="15">SUM( -CH2, -CH3,CH4,CH5, -CH6, -CH7,CH8)</f>
        <v>0</v>
      </c>
      <c r="CI9" s="13">
        <f t="shared" si="15"/>
        <v>0</v>
      </c>
      <c r="CJ9" s="13">
        <f t="shared" si="15"/>
        <v>1.6399999999999998E-2</v>
      </c>
      <c r="CK9" s="13">
        <f t="shared" si="15"/>
        <v>1.18E-2</v>
      </c>
      <c r="CL9" s="13">
        <f t="shared" si="15"/>
        <v>4.8699999999999993E-2</v>
      </c>
      <c r="CM9" s="13">
        <f t="shared" si="15"/>
        <v>9.7000000000000003E-3</v>
      </c>
      <c r="CN9" s="13">
        <f t="shared" si="15"/>
        <v>-8.9999999999999976E-4</v>
      </c>
      <c r="CO9" s="13">
        <f t="shared" si="15"/>
        <v>0</v>
      </c>
      <c r="CP9" s="13">
        <f t="shared" si="15"/>
        <v>0</v>
      </c>
      <c r="CQ9" s="13">
        <f t="shared" si="15"/>
        <v>2.6200000000000001E-2</v>
      </c>
      <c r="CR9" s="13">
        <f>SUM( -CR2, -CR3,CR4,CR5, -CR6, -CR7,CR8)</f>
        <v>-1.4199999999999999E-2</v>
      </c>
      <c r="CS9" s="13">
        <f>SUM( -CS2, -CS3,CS4,CS5, -CS6, -CS7,CS8)</f>
        <v>9.5999999999999992E-3</v>
      </c>
      <c r="CT9" s="13">
        <f>SUM( -CT2, -CT3,CT4,CT5, -CT6, -CT7,CT8)</f>
        <v>-1.24E-2</v>
      </c>
      <c r="CU9" s="13">
        <f>SUM( -CU2, -CU3,CU4,CU5, -CU6, -CU7,CU8)</f>
        <v>-1.8700000000000001E-2</v>
      </c>
      <c r="CV9" s="13">
        <f>SUM( -CV2, -CV3,CV4,CV5, -CV6, -CV7,CV8)</f>
        <v>0</v>
      </c>
      <c r="CW9" s="13">
        <f t="shared" ref="CW9:CX9" si="16">SUM( -CW2, -CW3,CW4,CW5, -CW6, -CW7,CW8)</f>
        <v>0</v>
      </c>
      <c r="CX9" s="13">
        <f t="shared" si="16"/>
        <v>-6.4999999999999997E-3</v>
      </c>
      <c r="CY9" s="13">
        <f>SUM( -CY2, -CY3,CY4,CY5, -CY6, -CY7,CY8)</f>
        <v>0</v>
      </c>
      <c r="CZ9" s="13">
        <f>SUM( -CZ2, -CZ3,CZ4,CZ5, -CZ6, -CZ7,CZ8)</f>
        <v>0</v>
      </c>
      <c r="DA9" s="13">
        <f>SUM( -DA2, -DA3,DA4,DA5, -DA6, -DA7,DA8)</f>
        <v>0</v>
      </c>
      <c r="DB9" s="13">
        <f>SUM( -DB2, -DB3,DB4,DB5, -DB6, -DB7,DB8)</f>
        <v>0</v>
      </c>
      <c r="DC9" s="13">
        <f>SUM( -DC2, -DC3,DC4,DC5, -DC6, -DC7,DC8)</f>
        <v>0</v>
      </c>
      <c r="DD9" s="13">
        <f t="shared" ref="DD9:DK9" si="17">SUM( -DD2, -DD3,DD4,DD5, -DD6, -DD7,DD8)</f>
        <v>0</v>
      </c>
      <c r="DE9" s="13">
        <f t="shared" si="17"/>
        <v>0</v>
      </c>
      <c r="DF9" s="13">
        <f t="shared" si="17"/>
        <v>0</v>
      </c>
      <c r="DG9" s="13">
        <f t="shared" si="17"/>
        <v>0</v>
      </c>
      <c r="DH9" s="13">
        <f t="shared" si="17"/>
        <v>0</v>
      </c>
      <c r="DI9" s="13">
        <f t="shared" si="17"/>
        <v>0</v>
      </c>
      <c r="DJ9" s="13">
        <f t="shared" si="17"/>
        <v>0</v>
      </c>
      <c r="DK9" s="13">
        <f t="shared" si="17"/>
        <v>0</v>
      </c>
      <c r="DL9" s="7">
        <f t="shared" si="3"/>
        <v>-1.8700000000000001E-2</v>
      </c>
      <c r="DM9" s="7">
        <f t="shared" si="4"/>
        <v>2.6580645161290314E-3</v>
      </c>
      <c r="DN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C10" s="18" t="s">
        <v>50</v>
      </c>
      <c r="CD10" s="285">
        <v>0.89770000000000005</v>
      </c>
      <c r="CE10" s="4" t="s">
        <v>44</v>
      </c>
      <c r="CF10" s="55">
        <v>0.87333000000000005</v>
      </c>
      <c r="CG10" s="6">
        <v>2.5000000000000001E-3</v>
      </c>
      <c r="CH10" s="6"/>
      <c r="CI10" s="6"/>
      <c r="CJ10" s="6">
        <v>1.9E-3</v>
      </c>
      <c r="CK10" s="6">
        <v>3.8E-3</v>
      </c>
      <c r="CL10" s="6">
        <v>-2.7000000000000001E-3</v>
      </c>
      <c r="CM10" s="6">
        <v>-3.3999999999999998E-3</v>
      </c>
      <c r="CN10" s="6">
        <v>1E-4</v>
      </c>
      <c r="CO10" s="6"/>
      <c r="CP10" s="14"/>
      <c r="CQ10" s="6">
        <v>2.5999999999999999E-3</v>
      </c>
      <c r="CR10" s="6">
        <v>2E-3</v>
      </c>
      <c r="CS10" s="6">
        <v>-2E-3</v>
      </c>
      <c r="CT10" s="6">
        <v>6.7000000000000002E-3</v>
      </c>
      <c r="CU10" s="6">
        <v>-7.1000000000000004E-3</v>
      </c>
      <c r="CV10" s="6"/>
      <c r="CW10" s="14"/>
      <c r="CX10" s="279">
        <v>4.0000000000000002E-4</v>
      </c>
      <c r="CY10" s="6"/>
      <c r="CZ10" s="6"/>
      <c r="DA10" s="6"/>
      <c r="DB10" s="6"/>
      <c r="DC10" s="6"/>
      <c r="DD10" s="15"/>
      <c r="DE10" s="15"/>
      <c r="DF10" s="6"/>
      <c r="DG10" s="6"/>
      <c r="DH10" s="6"/>
      <c r="DI10" s="6"/>
      <c r="DJ10" s="6"/>
      <c r="DK10" s="6"/>
      <c r="DL10" s="16">
        <f t="shared" si="3"/>
        <v>-7.1000000000000004E-3</v>
      </c>
      <c r="DM10" s="16">
        <f t="shared" si="4"/>
        <v>3.9999999999999996E-4</v>
      </c>
      <c r="DN10" s="16">
        <f t="shared" si="5"/>
        <v>6.7000000000000002E-3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C11" s="23" t="s">
        <v>56</v>
      </c>
      <c r="CD11" s="285">
        <v>1.1255999999999999</v>
      </c>
      <c r="CE11" s="4" t="s">
        <v>45</v>
      </c>
      <c r="CF11" s="55">
        <v>1.1378200000000001</v>
      </c>
      <c r="CG11" s="6">
        <v>1.6000000000000001E-3</v>
      </c>
      <c r="CH11" s="6"/>
      <c r="CI11" s="6"/>
      <c r="CJ11" s="6">
        <v>1.5E-3</v>
      </c>
      <c r="CK11" s="6">
        <v>-5.0000000000000001E-4</v>
      </c>
      <c r="CL11" s="6">
        <v>-1E-3</v>
      </c>
      <c r="CM11" s="6">
        <v>-2.0999999999999999E-3</v>
      </c>
      <c r="CN11" s="6">
        <v>-2.5999999999999999E-3</v>
      </c>
      <c r="CO11" s="6"/>
      <c r="CP11" s="8"/>
      <c r="CQ11" s="6">
        <v>-1E-4</v>
      </c>
      <c r="CR11" s="6">
        <v>7.1000000000000004E-3</v>
      </c>
      <c r="CS11" s="6">
        <v>-2.5000000000000001E-3</v>
      </c>
      <c r="CT11" s="6">
        <v>-8.0000000000000004E-4</v>
      </c>
      <c r="CU11" s="6">
        <v>-5.0000000000000001E-4</v>
      </c>
      <c r="CV11" s="6"/>
      <c r="CW11" s="8"/>
      <c r="CX11" s="279">
        <v>1.4E-3</v>
      </c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16">
        <f t="shared" si="3"/>
        <v>-2.5999999999999999E-3</v>
      </c>
      <c r="DM11" s="16">
        <f t="shared" si="4"/>
        <v>1.2500000000000008E-4</v>
      </c>
      <c r="DN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C12" s="27" t="s">
        <v>61</v>
      </c>
      <c r="CD12" s="285">
        <v>125.81</v>
      </c>
      <c r="CE12" s="4" t="s">
        <v>46</v>
      </c>
      <c r="CF12" s="55">
        <v>124.464</v>
      </c>
      <c r="CG12" s="6">
        <v>6.4000000000000003E-3</v>
      </c>
      <c r="CH12" s="6"/>
      <c r="CI12" s="6"/>
      <c r="CJ12" s="6">
        <v>2.3999999999999998E-3</v>
      </c>
      <c r="CK12" s="6">
        <v>-1.8E-3</v>
      </c>
      <c r="CL12" s="6">
        <v>-3.2000000000000002E-3</v>
      </c>
      <c r="CM12" s="6">
        <v>-3.5000000000000001E-3</v>
      </c>
      <c r="CN12" s="6">
        <v>-1.6000000000000001E-3</v>
      </c>
      <c r="CO12" s="6"/>
      <c r="CP12" s="8"/>
      <c r="CQ12" s="6">
        <v>1.6000000000000001E-3</v>
      </c>
      <c r="CR12" s="6">
        <v>5.3E-3</v>
      </c>
      <c r="CS12" s="6">
        <v>-4.0000000000000002E-4</v>
      </c>
      <c r="CT12" s="6">
        <v>-1.5E-3</v>
      </c>
      <c r="CU12" s="6">
        <v>-6.9999999999999999E-4</v>
      </c>
      <c r="CV12" s="6"/>
      <c r="CW12" s="8"/>
      <c r="CX12" s="279">
        <v>2.7000000000000001E-3</v>
      </c>
      <c r="CY12" s="6"/>
      <c r="CZ12" s="6"/>
      <c r="DA12" s="6"/>
      <c r="DB12" s="6"/>
      <c r="DC12" s="17"/>
      <c r="DD12" s="6"/>
      <c r="DE12" s="6"/>
      <c r="DF12" s="6"/>
      <c r="DG12" s="6"/>
      <c r="DH12" s="6"/>
      <c r="DI12" s="6"/>
      <c r="DJ12" s="6"/>
      <c r="DK12" s="6"/>
      <c r="DL12" s="16">
        <f t="shared" si="3"/>
        <v>-3.5000000000000001E-3</v>
      </c>
      <c r="DM12" s="16">
        <f t="shared" si="4"/>
        <v>4.75E-4</v>
      </c>
      <c r="DN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C13" s="32" t="s">
        <v>66</v>
      </c>
      <c r="CD13" s="285">
        <v>1.6263000000000001</v>
      </c>
      <c r="CE13" s="4" t="s">
        <v>47</v>
      </c>
      <c r="CF13" s="55">
        <v>1.5771999999999999</v>
      </c>
      <c r="CG13" s="6">
        <v>4.4999999999999997E-3</v>
      </c>
      <c r="CH13" s="6"/>
      <c r="CI13" s="6"/>
      <c r="CJ13" s="6">
        <v>1.8E-3</v>
      </c>
      <c r="CK13" s="6">
        <v>-3.7000000000000002E-3</v>
      </c>
      <c r="CL13" s="6">
        <v>1.43E-2</v>
      </c>
      <c r="CM13" s="6">
        <v>-1.6999999999999999E-3</v>
      </c>
      <c r="CN13" s="6">
        <v>8.0000000000000004E-4</v>
      </c>
      <c r="CO13" s="6"/>
      <c r="CP13" s="8"/>
      <c r="CQ13" s="6">
        <v>-1E-4</v>
      </c>
      <c r="CR13" s="6">
        <v>-1E-4</v>
      </c>
      <c r="CS13" s="6">
        <v>-4.5999999999999999E-3</v>
      </c>
      <c r="CT13" s="6">
        <v>1.1999999999999999E-3</v>
      </c>
      <c r="CU13" s="6">
        <v>-5.1000000000000004E-3</v>
      </c>
      <c r="CV13" s="6"/>
      <c r="CW13" s="8"/>
      <c r="CX13" s="279">
        <v>6.9999999999999999E-4</v>
      </c>
      <c r="CY13" s="6"/>
      <c r="CZ13" s="6"/>
      <c r="DA13" s="6"/>
      <c r="DB13" s="6"/>
      <c r="DC13" s="6"/>
      <c r="DD13" s="6"/>
      <c r="DE13" s="6"/>
      <c r="DF13" s="6"/>
      <c r="DG13" s="6"/>
      <c r="DH13" s="17"/>
      <c r="DI13" s="6"/>
      <c r="DJ13" s="6"/>
      <c r="DK13" s="6"/>
      <c r="DL13" s="16">
        <f t="shared" si="3"/>
        <v>-5.1000000000000004E-3</v>
      </c>
      <c r="DM13" s="16">
        <f t="shared" si="4"/>
        <v>6.6666666666666643E-4</v>
      </c>
      <c r="DN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C14" s="36" t="s">
        <v>69</v>
      </c>
      <c r="CD14" s="285">
        <v>1.7045999999999999</v>
      </c>
      <c r="CE14" s="4" t="s">
        <v>48</v>
      </c>
      <c r="CF14" s="55">
        <v>1.6559999999999999</v>
      </c>
      <c r="CG14" s="6">
        <v>3.7000000000000002E-3</v>
      </c>
      <c r="CH14" s="6"/>
      <c r="CI14" s="6"/>
      <c r="CJ14" s="6">
        <v>-1E-4</v>
      </c>
      <c r="CK14" s="6">
        <v>-3.3E-3</v>
      </c>
      <c r="CL14" s="6">
        <v>1.54E-2</v>
      </c>
      <c r="CM14" s="6">
        <v>1.6999999999999999E-3</v>
      </c>
      <c r="CN14" s="6">
        <v>-6.9999999999999999E-4</v>
      </c>
      <c r="CO14" s="17"/>
      <c r="CP14" s="8"/>
      <c r="CQ14" s="6">
        <v>-2E-3</v>
      </c>
      <c r="CR14" s="6">
        <v>4.1999999999999997E-3</v>
      </c>
      <c r="CS14" s="6">
        <v>-1.4200000000000001E-2</v>
      </c>
      <c r="CT14" s="6">
        <v>-2.7000000000000001E-3</v>
      </c>
      <c r="CU14" s="6">
        <v>-3.8999999999999998E-3</v>
      </c>
      <c r="CV14" s="6"/>
      <c r="CW14" s="8"/>
      <c r="CX14" s="279">
        <v>3.5000000000000001E-3</v>
      </c>
      <c r="CY14" s="6"/>
      <c r="CZ14" s="6"/>
      <c r="DA14" s="6"/>
      <c r="DB14" s="6"/>
      <c r="DC14" s="17"/>
      <c r="DD14" s="6"/>
      <c r="DE14" s="6"/>
      <c r="DF14" s="6"/>
      <c r="DG14" s="6"/>
      <c r="DH14" s="6"/>
      <c r="DI14" s="6"/>
      <c r="DJ14" s="6"/>
      <c r="DK14" s="6"/>
      <c r="DL14" s="16">
        <f t="shared" si="3"/>
        <v>-1.4200000000000001E-2</v>
      </c>
      <c r="DM14" s="16">
        <f t="shared" si="4"/>
        <v>1.3333333333333358E-4</v>
      </c>
      <c r="DN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C15" s="42" t="s">
        <v>71</v>
      </c>
      <c r="CD15" s="285">
        <v>1.5636000000000001</v>
      </c>
      <c r="CE15" s="4" t="s">
        <v>49</v>
      </c>
      <c r="CF15" s="55">
        <v>1.50302</v>
      </c>
      <c r="CG15" s="17">
        <v>-1.6000000000000001E-3</v>
      </c>
      <c r="CH15" s="6"/>
      <c r="CI15" s="6"/>
      <c r="CJ15" s="6">
        <v>-4.0000000000000002E-4</v>
      </c>
      <c r="CK15" s="6">
        <v>-1.4E-3</v>
      </c>
      <c r="CL15" s="6">
        <v>3.0999999999999999E-3</v>
      </c>
      <c r="CM15" s="6">
        <v>4.8999999999999998E-3</v>
      </c>
      <c r="CN15" s="6">
        <v>-4.0000000000000001E-3</v>
      </c>
      <c r="CO15" s="6"/>
      <c r="CP15" s="9"/>
      <c r="CQ15" s="6">
        <v>-2E-3</v>
      </c>
      <c r="CR15" s="6">
        <v>-2.9999999999999997E-4</v>
      </c>
      <c r="CS15" s="6">
        <v>-4.0000000000000001E-3</v>
      </c>
      <c r="CT15" s="6">
        <v>6.1000000000000004E-3</v>
      </c>
      <c r="CU15" s="6">
        <v>-3.7000000000000002E-3</v>
      </c>
      <c r="CV15" s="6"/>
      <c r="CW15" s="9"/>
      <c r="CX15" s="279">
        <v>6.9999999999999999E-4</v>
      </c>
      <c r="CY15" s="6"/>
      <c r="CZ15" s="6"/>
      <c r="DA15" s="6"/>
      <c r="DB15" s="6"/>
      <c r="DC15" s="6"/>
      <c r="DD15" s="10"/>
      <c r="DE15" s="10"/>
      <c r="DF15" s="6"/>
      <c r="DG15" s="6"/>
      <c r="DH15" s="6"/>
      <c r="DI15" s="6"/>
      <c r="DJ15" s="6"/>
      <c r="DK15" s="6"/>
      <c r="DL15" s="16">
        <f t="shared" si="3"/>
        <v>-4.0000000000000001E-3</v>
      </c>
      <c r="DM15" s="16">
        <f t="shared" si="4"/>
        <v>-2.1666666666666666E-4</v>
      </c>
      <c r="DN15" s="16">
        <f t="shared" si="5"/>
        <v>6.1000000000000004E-3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C16" s="45" t="s">
        <v>72</v>
      </c>
      <c r="CD16" s="287"/>
      <c r="CE16" s="18" t="s">
        <v>50</v>
      </c>
      <c r="CF16" s="19"/>
      <c r="CG16" s="20">
        <f>SUM(CG2,CG10:CG15)</f>
        <v>1.7699999999999997E-2</v>
      </c>
      <c r="CH16" s="20">
        <f>SUM(CH2,CH10:CH15)</f>
        <v>0</v>
      </c>
      <c r="CI16" s="20">
        <f>SUM(CI2,CI10:CI15)</f>
        <v>0</v>
      </c>
      <c r="CJ16" s="20">
        <f>SUM(CJ2,CJ10:CJ15)</f>
        <v>5.3999999999999986E-3</v>
      </c>
      <c r="CK16" s="20">
        <f t="shared" ref="CK16:CQ16" si="27">SUM(CK2,CK10:CK15)</f>
        <v>-9.9000000000000008E-3</v>
      </c>
      <c r="CL16" s="20">
        <f t="shared" si="27"/>
        <v>2.2199999999999998E-2</v>
      </c>
      <c r="CM16" s="20">
        <f t="shared" si="27"/>
        <v>-6.1999999999999989E-3</v>
      </c>
      <c r="CN16" s="20">
        <f t="shared" si="27"/>
        <v>-9.2999999999999992E-3</v>
      </c>
      <c r="CO16" s="20">
        <f t="shared" si="27"/>
        <v>0</v>
      </c>
      <c r="CP16" s="20">
        <f t="shared" si="27"/>
        <v>0</v>
      </c>
      <c r="CQ16" s="20">
        <f t="shared" si="27"/>
        <v>-4.0000000000000001E-3</v>
      </c>
      <c r="CR16" s="20">
        <f>SUM(CR2,CR10:CR15)</f>
        <v>2.2899999999999997E-2</v>
      </c>
      <c r="CS16" s="20">
        <f>SUM(CS2,CS10:CS15)</f>
        <v>-3.32E-2</v>
      </c>
      <c r="CT16" s="20">
        <f>SUM(CT2,CT10:CT15)</f>
        <v>1.1900000000000001E-2</v>
      </c>
      <c r="CU16" s="20">
        <f>SUM(CU2,CU10:CU15)</f>
        <v>-2.1400000000000002E-2</v>
      </c>
      <c r="CV16" s="20">
        <f>SUM(CV2,CV10:CV15)</f>
        <v>0</v>
      </c>
      <c r="CW16" s="20">
        <f t="shared" ref="CW16:CX16" si="28">SUM(CW2,CW10:CW15)</f>
        <v>0</v>
      </c>
      <c r="CX16" s="20">
        <f t="shared" si="28"/>
        <v>1.0799999999999999E-2</v>
      </c>
      <c r="CY16" s="20">
        <f>SUM(CY2,CY10:CY15)</f>
        <v>0</v>
      </c>
      <c r="CZ16" s="20">
        <f>SUM(CZ2,CZ10:CZ15)</f>
        <v>0</v>
      </c>
      <c r="DA16" s="20">
        <f>SUM(DA2,DA10:DA15)</f>
        <v>0</v>
      </c>
      <c r="DB16" s="20">
        <f>SUM(DB2,DB10:DB15)</f>
        <v>0</v>
      </c>
      <c r="DC16" s="20">
        <f>SUM(DC2,DC10:DC15)</f>
        <v>0</v>
      </c>
      <c r="DD16" s="20">
        <f t="shared" ref="DD16:DE16" si="29">SUM(DD2,DD10:DD15)</f>
        <v>0</v>
      </c>
      <c r="DE16" s="20">
        <f t="shared" si="29"/>
        <v>0</v>
      </c>
      <c r="DF16" s="20">
        <f>SUM(DF2,DF10:DF15)</f>
        <v>0</v>
      </c>
      <c r="DG16" s="20">
        <f>SUM(DG2,DG10:DG15)</f>
        <v>0</v>
      </c>
      <c r="DH16" s="20">
        <f>SUM(DH2,DH10:DH15)</f>
        <v>0</v>
      </c>
      <c r="DI16" s="20">
        <f>SUM(DI2,DI10,DI11,DI12,DI13,DI14,DI15)</f>
        <v>0</v>
      </c>
      <c r="DJ16" s="20">
        <f>SUM(DJ2,DJ10:DJ15)</f>
        <v>0</v>
      </c>
      <c r="DK16" s="20">
        <f>SUM(DK10,DK11,DK12,DK13,DK14,DK15,DK2)</f>
        <v>0</v>
      </c>
      <c r="DL16" s="16">
        <f t="shared" si="3"/>
        <v>-3.32E-2</v>
      </c>
      <c r="DM16" s="16">
        <f t="shared" si="4"/>
        <v>2.2258064516129003E-4</v>
      </c>
      <c r="DN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C17" t="s">
        <v>62</v>
      </c>
      <c r="CD17" s="285">
        <v>1.2522</v>
      </c>
      <c r="CE17" s="21" t="s">
        <v>51</v>
      </c>
      <c r="CF17" s="55">
        <v>1.3025899999999999</v>
      </c>
      <c r="CG17" s="6">
        <v>-8.9999999999999998E-4</v>
      </c>
      <c r="CH17" s="6"/>
      <c r="CI17" s="6"/>
      <c r="CJ17" s="6">
        <v>-4.0000000000000002E-4</v>
      </c>
      <c r="CK17" s="6">
        <v>-4.1999999999999997E-3</v>
      </c>
      <c r="CL17" s="6">
        <v>2.3999999999999998E-3</v>
      </c>
      <c r="CM17" s="6">
        <v>2E-3</v>
      </c>
      <c r="CN17" s="6">
        <v>-3.0000000000000001E-3</v>
      </c>
      <c r="CO17" s="6"/>
      <c r="CP17" s="14"/>
      <c r="CQ17" s="6">
        <v>-2.2000000000000001E-3</v>
      </c>
      <c r="CR17" s="6">
        <v>5.8999999999999999E-3</v>
      </c>
      <c r="CS17" s="6">
        <v>-5.9999999999999995E-4</v>
      </c>
      <c r="CT17" s="6">
        <v>-7.4000000000000003E-3</v>
      </c>
      <c r="CU17" s="6">
        <v>6.7999999999999996E-3</v>
      </c>
      <c r="CV17" s="6"/>
      <c r="CW17" s="14"/>
      <c r="CX17" s="279">
        <v>5.9999999999999995E-4</v>
      </c>
      <c r="CY17" s="6"/>
      <c r="CZ17" s="6"/>
      <c r="DA17" s="6"/>
      <c r="DB17" s="6"/>
      <c r="DC17" s="6"/>
      <c r="DD17" s="15"/>
      <c r="DE17" s="15"/>
      <c r="DF17" s="6"/>
      <c r="DG17" s="6"/>
      <c r="DH17" s="6"/>
      <c r="DI17" s="6"/>
      <c r="DJ17" s="6"/>
      <c r="DK17" s="6"/>
      <c r="DL17" s="22">
        <f t="shared" si="3"/>
        <v>-7.4000000000000003E-3</v>
      </c>
      <c r="DM17" s="22">
        <f t="shared" si="4"/>
        <v>-8.333333333333348E-5</v>
      </c>
      <c r="DN17" s="22">
        <f t="shared" si="5"/>
        <v>6.7999999999999996E-3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C18" t="s">
        <v>62</v>
      </c>
      <c r="CD18" s="285">
        <v>139.83000000000001</v>
      </c>
      <c r="CE18" s="21" t="s">
        <v>52</v>
      </c>
      <c r="CF18" s="55">
        <v>142.5</v>
      </c>
      <c r="CG18" s="6">
        <v>3.8999999999999998E-3</v>
      </c>
      <c r="CH18" s="6"/>
      <c r="CI18" s="6"/>
      <c r="CJ18" s="6">
        <v>1.2999999999999999E-3</v>
      </c>
      <c r="CK18" s="6">
        <v>-5.5999999999999999E-3</v>
      </c>
      <c r="CL18" s="6">
        <v>-1E-4</v>
      </c>
      <c r="CM18" s="6">
        <v>1E-4</v>
      </c>
      <c r="CN18" s="6">
        <v>-1.4E-3</v>
      </c>
      <c r="CO18" s="6"/>
      <c r="CP18" s="8"/>
      <c r="CQ18" s="6">
        <v>-2.9999999999999997E-4</v>
      </c>
      <c r="CR18" s="6">
        <v>4.1999999999999997E-3</v>
      </c>
      <c r="CS18" s="6">
        <v>1.4E-3</v>
      </c>
      <c r="CT18" s="6">
        <v>-7.7999999999999996E-3</v>
      </c>
      <c r="CU18" s="6">
        <v>6.6E-3</v>
      </c>
      <c r="CV18" s="6"/>
      <c r="CW18" s="8"/>
      <c r="CX18" s="279">
        <v>2.7000000000000001E-3</v>
      </c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22">
        <f t="shared" si="3"/>
        <v>-7.7999999999999996E-3</v>
      </c>
      <c r="DM18" s="22">
        <f t="shared" si="4"/>
        <v>4.1666666666666669E-4</v>
      </c>
      <c r="DN18" s="22">
        <f t="shared" si="5"/>
        <v>6.6E-3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C19" t="s">
        <v>62</v>
      </c>
      <c r="CD19" s="285">
        <v>1.8096000000000001</v>
      </c>
      <c r="CE19" s="21" t="s">
        <v>53</v>
      </c>
      <c r="CF19" s="55">
        <v>1.8057000000000001</v>
      </c>
      <c r="CG19" s="6">
        <v>1.9E-3</v>
      </c>
      <c r="CH19" s="6"/>
      <c r="CI19" s="6"/>
      <c r="CJ19" s="6">
        <v>2.9999999999999997E-4</v>
      </c>
      <c r="CK19" s="6">
        <v>-7.1999999999999998E-3</v>
      </c>
      <c r="CL19" s="6">
        <v>1.77E-2</v>
      </c>
      <c r="CM19" s="6">
        <v>2E-3</v>
      </c>
      <c r="CN19" s="6">
        <v>1.1999999999999999E-3</v>
      </c>
      <c r="CO19" s="6"/>
      <c r="CP19" s="8"/>
      <c r="CQ19" s="6">
        <v>-2.2000000000000001E-3</v>
      </c>
      <c r="CR19" s="6">
        <v>-1.5E-3</v>
      </c>
      <c r="CS19" s="6">
        <v>-2.5000000000000001E-3</v>
      </c>
      <c r="CT19" s="6">
        <v>-5.5999999999999999E-3</v>
      </c>
      <c r="CU19" s="6">
        <v>2E-3</v>
      </c>
      <c r="CV19" s="6"/>
      <c r="CW19" s="8"/>
      <c r="CX19" s="279">
        <v>5.9999999999999995E-4</v>
      </c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22">
        <f t="shared" si="3"/>
        <v>-7.1999999999999998E-3</v>
      </c>
      <c r="DM19" s="22">
        <f t="shared" si="4"/>
        <v>5.5833333333333332E-4</v>
      </c>
      <c r="DN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D20" s="285">
        <v>1.8977999999999999</v>
      </c>
      <c r="CE20" s="4" t="s">
        <v>54</v>
      </c>
      <c r="CF20" s="55">
        <v>1.8957599999999999</v>
      </c>
      <c r="CG20" s="6">
        <v>1.1999999999999999E-3</v>
      </c>
      <c r="CH20" s="6"/>
      <c r="CI20" s="6"/>
      <c r="CJ20" s="6">
        <v>-1.8E-3</v>
      </c>
      <c r="CK20" s="6">
        <v>-7.6E-3</v>
      </c>
      <c r="CL20" s="6">
        <v>1.7000000000000001E-2</v>
      </c>
      <c r="CM20" s="6">
        <v>5.4999999999999997E-3</v>
      </c>
      <c r="CN20" s="6">
        <v>-8.0000000000000004E-4</v>
      </c>
      <c r="CO20" s="6"/>
      <c r="CP20" s="8"/>
      <c r="CQ20" s="6">
        <v>-4.5999999999999999E-3</v>
      </c>
      <c r="CR20" s="6">
        <v>2.0999999999999999E-3</v>
      </c>
      <c r="CS20" s="6">
        <v>-1.2200000000000001E-2</v>
      </c>
      <c r="CT20" s="6">
        <v>-9.2999999999999992E-3</v>
      </c>
      <c r="CU20" s="6">
        <v>3.0999999999999999E-3</v>
      </c>
      <c r="CV20" s="6"/>
      <c r="CW20" s="8"/>
      <c r="CX20" s="279">
        <v>1.1999999999999999E-3</v>
      </c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22">
        <f t="shared" si="3"/>
        <v>-1.2200000000000001E-2</v>
      </c>
      <c r="DM20" s="22">
        <f t="shared" si="4"/>
        <v>-5.1666666666666668E-4</v>
      </c>
      <c r="DN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C21" t="s">
        <v>62</v>
      </c>
      <c r="CD21" s="285">
        <v>1.7393000000000001</v>
      </c>
      <c r="CE21" s="4" t="s">
        <v>55</v>
      </c>
      <c r="CF21" s="55">
        <v>1.7208300000000001</v>
      </c>
      <c r="CG21" s="6">
        <v>-4.1000000000000003E-3</v>
      </c>
      <c r="CH21" s="6"/>
      <c r="CI21" s="6"/>
      <c r="CJ21" s="6">
        <v>-1.8E-3</v>
      </c>
      <c r="CK21" s="6">
        <v>-4.7999999999999996E-3</v>
      </c>
      <c r="CL21" s="6">
        <v>6.4000000000000003E-3</v>
      </c>
      <c r="CM21" s="6">
        <v>8.8000000000000005E-3</v>
      </c>
      <c r="CN21" s="6">
        <v>-3.7000000000000002E-3</v>
      </c>
      <c r="CO21" s="6"/>
      <c r="CP21" s="9"/>
      <c r="CQ21" s="6">
        <v>-3.8999999999999998E-3</v>
      </c>
      <c r="CR21" s="6">
        <v>-1.5E-3</v>
      </c>
      <c r="CS21" s="6">
        <v>-1.8E-3</v>
      </c>
      <c r="CT21" s="6">
        <v>-5.0000000000000001E-4</v>
      </c>
      <c r="CU21" s="6">
        <v>3.5000000000000001E-3</v>
      </c>
      <c r="CV21" s="6"/>
      <c r="CW21" s="9"/>
      <c r="CX21" s="279">
        <v>8.9999999999999998E-4</v>
      </c>
      <c r="CY21" s="6"/>
      <c r="CZ21" s="6"/>
      <c r="DA21" s="6"/>
      <c r="DB21" s="6"/>
      <c r="DC21" s="6"/>
      <c r="DD21" s="10"/>
      <c r="DE21" s="10"/>
      <c r="DF21" s="6"/>
      <c r="DG21" s="6"/>
      <c r="DH21" s="6"/>
      <c r="DI21" s="6"/>
      <c r="DJ21" s="6"/>
      <c r="DK21" s="6"/>
      <c r="DL21" s="22">
        <f t="shared" si="3"/>
        <v>-4.7999999999999996E-3</v>
      </c>
      <c r="DM21" s="22">
        <f t="shared" si="4"/>
        <v>-2.0833333333333329E-4</v>
      </c>
      <c r="DN21" s="22">
        <f t="shared" si="5"/>
        <v>8.8000000000000005E-3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D22" s="288"/>
      <c r="CE22" s="23" t="s">
        <v>56</v>
      </c>
      <c r="CF22" s="24"/>
      <c r="CG22" s="25">
        <f t="shared" ref="CG22:CQ22" si="39">SUM(CG3, -CG10,CG17:CG21)</f>
        <v>-2.4000000000000007E-3</v>
      </c>
      <c r="CH22" s="25">
        <f t="shared" si="39"/>
        <v>0</v>
      </c>
      <c r="CI22" s="25">
        <f t="shared" si="39"/>
        <v>0</v>
      </c>
      <c r="CJ22" s="25">
        <f t="shared" si="39"/>
        <v>-7.4000000000000003E-3</v>
      </c>
      <c r="CK22" s="25">
        <f t="shared" si="39"/>
        <v>-3.9699999999999999E-2</v>
      </c>
      <c r="CL22" s="25">
        <f t="shared" si="39"/>
        <v>4.5400000000000003E-2</v>
      </c>
      <c r="CM22" s="25">
        <f t="shared" si="39"/>
        <v>2.3400000000000001E-2</v>
      </c>
      <c r="CN22" s="25">
        <f t="shared" si="39"/>
        <v>-8.9000000000000017E-3</v>
      </c>
      <c r="CO22" s="25">
        <f t="shared" si="39"/>
        <v>0</v>
      </c>
      <c r="CP22" s="25">
        <f t="shared" si="39"/>
        <v>0</v>
      </c>
      <c r="CQ22" s="25">
        <f t="shared" si="39"/>
        <v>-2.1999999999999999E-2</v>
      </c>
      <c r="CR22" s="25">
        <f>SUM(CR3, -CR10,CR17:CR21)</f>
        <v>1.0199999999999999E-2</v>
      </c>
      <c r="CS22" s="25">
        <f>SUM(CS3, -CS10,CS17:CS21)</f>
        <v>-1.7000000000000001E-2</v>
      </c>
      <c r="CT22" s="25">
        <f>SUM(CT3, -CT10,CT17:CT21)</f>
        <v>-4.0900000000000006E-2</v>
      </c>
      <c r="CU22" s="25">
        <f>SUM(CU3, -CU10,CU17:CU21)</f>
        <v>3.5800000000000005E-2</v>
      </c>
      <c r="CV22" s="25">
        <f>SUM(CV3, -CV10,CV17:CV21)</f>
        <v>0</v>
      </c>
      <c r="CW22" s="25">
        <f t="shared" ref="CW22:CX22" si="40">SUM(CW3, -CW10,CW17:CW21)</f>
        <v>0</v>
      </c>
      <c r="CX22" s="25">
        <f t="shared" si="40"/>
        <v>7.0999999999999995E-3</v>
      </c>
      <c r="CY22" s="25">
        <f>SUM(CY3, -CY10,CY17:CY21)</f>
        <v>0</v>
      </c>
      <c r="CZ22" s="25">
        <f>SUM(CZ3, -CZ10,CZ17:CZ21)</f>
        <v>0</v>
      </c>
      <c r="DA22" s="25">
        <f>SUM(DA3, -DA10,DA17:DA21)</f>
        <v>0</v>
      </c>
      <c r="DB22" s="25">
        <f>SUM(DB3, -DB10,DB17:DB21)</f>
        <v>0</v>
      </c>
      <c r="DC22" s="25">
        <f>SUM(DC3, -DC10,DC17:DC21)</f>
        <v>0</v>
      </c>
      <c r="DD22" s="25">
        <f t="shared" ref="DD22:DE22" si="41">SUM(DD3, -DD10,DD17:DD21)</f>
        <v>0</v>
      </c>
      <c r="DE22" s="25">
        <f t="shared" si="41"/>
        <v>0</v>
      </c>
      <c r="DF22" s="25">
        <f>SUM(DF3, -DF10,DF17:DF21)</f>
        <v>0</v>
      </c>
      <c r="DG22" s="25">
        <f>SUM(DG3, -DG10,DG17:DG21)</f>
        <v>0</v>
      </c>
      <c r="DH22" s="25">
        <f>SUM(DH3, -DH10,DH17:DH21)</f>
        <v>0</v>
      </c>
      <c r="DI22" s="25">
        <f>SUM(DI3, -DI10,DI17,DI18,DI19,DI20,DI21)</f>
        <v>0</v>
      </c>
      <c r="DJ22" s="25">
        <f>SUM(DJ3, -DJ10,DJ17:DJ21)</f>
        <v>0</v>
      </c>
      <c r="DK22" s="25">
        <f>SUM(DK17,DK18,DK19,DK20,DK21, -DK10,DK3)</f>
        <v>0</v>
      </c>
      <c r="DL22" s="22">
        <f t="shared" si="3"/>
        <v>-4.0900000000000006E-2</v>
      </c>
      <c r="DM22" s="22">
        <f t="shared" si="4"/>
        <v>-5.2903225806451618E-4</v>
      </c>
      <c r="DN22" s="22">
        <f t="shared" si="5"/>
        <v>4.5400000000000003E-2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D23" s="285">
        <v>111.69199999999999</v>
      </c>
      <c r="CE23" s="4" t="s">
        <v>57</v>
      </c>
      <c r="CF23" s="55">
        <v>109.377</v>
      </c>
      <c r="CG23" s="6">
        <v>4.7000000000000002E-3</v>
      </c>
      <c r="CH23" s="6"/>
      <c r="CI23" s="6"/>
      <c r="CJ23" s="6">
        <v>2.3999999999999998E-3</v>
      </c>
      <c r="CK23" s="6">
        <v>-1.4E-3</v>
      </c>
      <c r="CL23" s="6">
        <v>-1.4E-3</v>
      </c>
      <c r="CM23" s="6">
        <v>-1.6999999999999999E-3</v>
      </c>
      <c r="CN23" s="6">
        <v>1.6999999999999999E-3</v>
      </c>
      <c r="CO23" s="6"/>
      <c r="CP23" s="14"/>
      <c r="CQ23" s="6">
        <v>3.3E-3</v>
      </c>
      <c r="CR23" s="6">
        <v>-1.6999999999999999E-3</v>
      </c>
      <c r="CS23" s="6">
        <v>2.5999999999999999E-3</v>
      </c>
      <c r="CT23" s="6">
        <v>-1E-4</v>
      </c>
      <c r="CU23" s="17">
        <v>-4.0000000000000002E-4</v>
      </c>
      <c r="CV23" s="6"/>
      <c r="CW23" s="14"/>
      <c r="CX23" s="279">
        <v>2.3E-3</v>
      </c>
      <c r="CY23" s="6"/>
      <c r="CZ23" s="6"/>
      <c r="DA23" s="6"/>
      <c r="DB23" s="6"/>
      <c r="DC23" s="6"/>
      <c r="DD23" s="15"/>
      <c r="DE23" s="15"/>
      <c r="DF23" s="6"/>
      <c r="DG23" s="6"/>
      <c r="DH23" s="6"/>
      <c r="DI23" s="6"/>
      <c r="DJ23" s="6"/>
      <c r="DK23" s="6"/>
      <c r="DL23" s="26">
        <f t="shared" si="3"/>
        <v>-1.6999999999999999E-3</v>
      </c>
      <c r="DM23" s="26">
        <f t="shared" si="4"/>
        <v>8.5833333333333345E-4</v>
      </c>
      <c r="DN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D24" s="285">
        <v>0.6915</v>
      </c>
      <c r="CE24" s="4" t="s">
        <v>58</v>
      </c>
      <c r="CF24" s="55">
        <v>0.72140000000000004</v>
      </c>
      <c r="CG24" s="6">
        <v>-2.8E-3</v>
      </c>
      <c r="CH24" s="6"/>
      <c r="CI24" s="6"/>
      <c r="CJ24" s="6">
        <v>-4.0000000000000002E-4</v>
      </c>
      <c r="CK24" s="6">
        <v>3.2000000000000002E-3</v>
      </c>
      <c r="CL24" s="6">
        <v>-1.44E-2</v>
      </c>
      <c r="CM24" s="6">
        <v>1E-4</v>
      </c>
      <c r="CN24" s="6">
        <v>-4.1999999999999997E-3</v>
      </c>
      <c r="CO24" s="6"/>
      <c r="CP24" s="8"/>
      <c r="CQ24" s="6">
        <v>5.9999999999999995E-4</v>
      </c>
      <c r="CR24" s="6">
        <v>7.4999999999999997E-3</v>
      </c>
      <c r="CS24" s="6">
        <v>1.8E-3</v>
      </c>
      <c r="CT24" s="6">
        <v>-1.6999999999999999E-3</v>
      </c>
      <c r="CU24" s="6">
        <v>4.8999999999999998E-3</v>
      </c>
      <c r="CV24" s="6"/>
      <c r="CW24" s="8"/>
      <c r="CX24" s="279">
        <v>1E-4</v>
      </c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26">
        <f t="shared" si="3"/>
        <v>-1.44E-2</v>
      </c>
      <c r="DM24" s="26">
        <f t="shared" si="4"/>
        <v>-4.4166666666666665E-4</v>
      </c>
      <c r="DN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C25" t="s">
        <v>62</v>
      </c>
      <c r="CD25" s="285">
        <v>0.6593</v>
      </c>
      <c r="CE25" s="4" t="s">
        <v>59</v>
      </c>
      <c r="CF25" s="55">
        <v>0.68689999999999996</v>
      </c>
      <c r="CG25" s="6">
        <v>-2.2000000000000001E-3</v>
      </c>
      <c r="CH25" s="6"/>
      <c r="CI25" s="6"/>
      <c r="CJ25" s="6">
        <v>1.5E-3</v>
      </c>
      <c r="CK25" s="6">
        <v>3.5000000000000001E-3</v>
      </c>
      <c r="CL25" s="6">
        <v>-1.5100000000000001E-2</v>
      </c>
      <c r="CM25" s="6">
        <v>-3.5000000000000001E-3</v>
      </c>
      <c r="CN25" s="6">
        <v>-2.5000000000000001E-3</v>
      </c>
      <c r="CO25" s="6"/>
      <c r="CP25" s="8"/>
      <c r="CQ25" s="6">
        <v>2.5000000000000001E-3</v>
      </c>
      <c r="CR25" s="6">
        <v>3.0000000000000001E-3</v>
      </c>
      <c r="CS25" s="6">
        <v>1.17E-2</v>
      </c>
      <c r="CT25" s="6">
        <v>1.9E-3</v>
      </c>
      <c r="CU25" s="6">
        <v>3.8E-3</v>
      </c>
      <c r="CV25" s="6"/>
      <c r="CW25" s="8"/>
      <c r="CX25" s="279">
        <v>-4.0000000000000002E-4</v>
      </c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26">
        <f t="shared" si="3"/>
        <v>-1.5100000000000001E-2</v>
      </c>
      <c r="DM25" s="26">
        <f t="shared" si="4"/>
        <v>3.4999999999999983E-4</v>
      </c>
      <c r="DN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D26" s="285">
        <v>0.71919999999999995</v>
      </c>
      <c r="CE26" s="4" t="s">
        <v>60</v>
      </c>
      <c r="CF26" s="55">
        <v>0.75690000000000002</v>
      </c>
      <c r="CG26" s="6">
        <v>3.2000000000000002E-3</v>
      </c>
      <c r="CH26" s="6"/>
      <c r="CI26" s="6"/>
      <c r="CJ26" s="6">
        <v>1.6000000000000001E-3</v>
      </c>
      <c r="CK26" s="6">
        <v>8.0000000000000004E-4</v>
      </c>
      <c r="CL26" s="6">
        <v>-3.8999999999999998E-3</v>
      </c>
      <c r="CM26" s="6">
        <v>-6.6E-3</v>
      </c>
      <c r="CN26" s="6">
        <v>1.1000000000000001E-3</v>
      </c>
      <c r="CO26" s="6"/>
      <c r="CP26" s="9"/>
      <c r="CQ26" s="6">
        <v>2E-3</v>
      </c>
      <c r="CR26" s="6">
        <v>7.6E-3</v>
      </c>
      <c r="CS26" s="6">
        <v>1.1000000000000001E-3</v>
      </c>
      <c r="CT26" s="6">
        <v>-7.0000000000000001E-3</v>
      </c>
      <c r="CU26" s="6">
        <v>3.7000000000000002E-3</v>
      </c>
      <c r="CV26" s="6"/>
      <c r="CW26" s="9"/>
      <c r="CX26" s="279">
        <v>-2.9999999999999997E-4</v>
      </c>
      <c r="CY26" s="6"/>
      <c r="CZ26" s="6"/>
      <c r="DA26" s="6"/>
      <c r="DB26" s="6"/>
      <c r="DC26" s="6"/>
      <c r="DD26" s="10"/>
      <c r="DE26" s="10"/>
      <c r="DF26" s="6"/>
      <c r="DG26" s="6"/>
      <c r="DH26" s="6"/>
      <c r="DI26" s="6"/>
      <c r="DJ26" s="6"/>
      <c r="DK26" s="6"/>
      <c r="DL26" s="26">
        <f t="shared" si="3"/>
        <v>-7.0000000000000001E-3</v>
      </c>
      <c r="DM26" s="26">
        <f t="shared" si="4"/>
        <v>2.7500000000000012E-4</v>
      </c>
      <c r="DN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D27" s="289" t="s">
        <v>62</v>
      </c>
      <c r="CE27" s="27" t="s">
        <v>61</v>
      </c>
      <c r="CF27" s="28" t="s">
        <v>62</v>
      </c>
      <c r="CG27" s="29">
        <f t="shared" ref="CG27:CQ27" si="51">SUM( -CG4, -CG11, -CG17,CG23, -CG24, -CG25, -CG26)</f>
        <v>4.8000000000000004E-3</v>
      </c>
      <c r="CH27" s="29">
        <f t="shared" si="51"/>
        <v>0</v>
      </c>
      <c r="CI27" s="29">
        <f t="shared" si="51"/>
        <v>0</v>
      </c>
      <c r="CJ27" s="29">
        <f t="shared" si="51"/>
        <v>-4.1000000000000003E-3</v>
      </c>
      <c r="CK27" s="29">
        <f t="shared" si="51"/>
        <v>-6.5000000000000006E-3</v>
      </c>
      <c r="CL27" s="29">
        <f t="shared" si="51"/>
        <v>2.8000000000000001E-2</v>
      </c>
      <c r="CM27" s="29">
        <f t="shared" si="51"/>
        <v>8.3000000000000001E-3</v>
      </c>
      <c r="CN27" s="29">
        <f t="shared" si="51"/>
        <v>1.4899999999999997E-2</v>
      </c>
      <c r="CO27" s="29">
        <f t="shared" si="51"/>
        <v>0</v>
      </c>
      <c r="CP27" s="29">
        <f t="shared" si="51"/>
        <v>0</v>
      </c>
      <c r="CQ27" s="29">
        <f t="shared" si="51"/>
        <v>-3.5000000000000001E-3</v>
      </c>
      <c r="CR27" s="29">
        <f>SUM( -CR4, -CR11, -CR17,CR23, -CR24, -CR25, -CR26)</f>
        <v>-3.5700000000000003E-2</v>
      </c>
      <c r="CS27" s="29">
        <f>SUM( -CS4, -CS11, -CS17,CS23, -CS24, -CS25, -CS26)</f>
        <v>-1.1600000000000001E-2</v>
      </c>
      <c r="CT27" s="29">
        <f>SUM( -CT4, -CT11, -CT17,CT23, -CT24, -CT25, -CT26)</f>
        <v>1.8800000000000001E-2</v>
      </c>
      <c r="CU27" s="29">
        <f>SUM( -CU4, -CU11, -CU17,CU23, -CU24, -CU25, -CU26)</f>
        <v>-1.9199999999999998E-2</v>
      </c>
      <c r="CV27" s="29">
        <f>SUM( -CV4, -CV11, -CV17,CV23, -CV24, -CV25, -CV26)</f>
        <v>0</v>
      </c>
      <c r="CW27" s="29">
        <f t="shared" ref="CW27:CX27" si="52">SUM( -CW4, -CW11, -CW17,CW23, -CW24, -CW25, -CW26)</f>
        <v>0</v>
      </c>
      <c r="CX27" s="29">
        <f t="shared" si="52"/>
        <v>1.8999999999999998E-3</v>
      </c>
      <c r="CY27" s="29">
        <f>SUM( -CY4, -CY11, -CY17,CY23, -CY24, -CY25, -CY26)</f>
        <v>0</v>
      </c>
      <c r="CZ27" s="29">
        <f>SUM( -CZ4, -CZ11, -CZ17,CZ23, -CZ24, -CZ25, -CZ26)</f>
        <v>0</v>
      </c>
      <c r="DA27" s="29">
        <f>SUM( -DA4, -DA11, -DA17,DA23, -DA24, -DA25, -DA26)</f>
        <v>0</v>
      </c>
      <c r="DB27" s="29">
        <f>SUM( -DB4, -DB11, -DB17,DB23, -DB24, -DB25, -DB26)</f>
        <v>0</v>
      </c>
      <c r="DC27" s="29">
        <f>SUM( -DC4, -DC11, -DC17,DC23, -DC24, -DC25, -DC26)</f>
        <v>0</v>
      </c>
      <c r="DD27" s="29">
        <f t="shared" ref="DD27:DK27" si="53">SUM( -DD4, -DD11, -DD17,DD23, -DD24, -DD25, -DD26)</f>
        <v>0</v>
      </c>
      <c r="DE27" s="29">
        <f t="shared" si="53"/>
        <v>0</v>
      </c>
      <c r="DF27" s="29">
        <f t="shared" si="53"/>
        <v>0</v>
      </c>
      <c r="DG27" s="29">
        <f t="shared" si="53"/>
        <v>0</v>
      </c>
      <c r="DH27" s="29">
        <f t="shared" si="53"/>
        <v>0</v>
      </c>
      <c r="DI27" s="29">
        <f t="shared" si="53"/>
        <v>0</v>
      </c>
      <c r="DJ27" s="29">
        <f t="shared" si="53"/>
        <v>0</v>
      </c>
      <c r="DK27" s="29">
        <f t="shared" si="53"/>
        <v>0</v>
      </c>
      <c r="DL27" s="26">
        <f t="shared" si="3"/>
        <v>-3.5700000000000003E-2</v>
      </c>
      <c r="DM27" s="26">
        <f t="shared" si="4"/>
        <v>-1.2580645161290349E-4</v>
      </c>
      <c r="DN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D28" s="285">
        <v>77.016999999999996</v>
      </c>
      <c r="CE28" s="4" t="s">
        <v>63</v>
      </c>
      <c r="CF28" s="55">
        <v>78.909000000000006</v>
      </c>
      <c r="CG28" s="6">
        <v>1.9E-3</v>
      </c>
      <c r="CH28" s="6"/>
      <c r="CI28" s="6"/>
      <c r="CJ28" s="6">
        <v>8.9999999999999998E-4</v>
      </c>
      <c r="CK28" s="6">
        <v>2.2000000000000001E-3</v>
      </c>
      <c r="CL28" s="6">
        <v>-1.66E-2</v>
      </c>
      <c r="CM28" s="6">
        <v>-1.6999999999999999E-3</v>
      </c>
      <c r="CN28" s="6">
        <v>-2.0999999999999999E-3</v>
      </c>
      <c r="CO28" s="6"/>
      <c r="CP28" s="14"/>
      <c r="CQ28" s="6">
        <v>2.3E-3</v>
      </c>
      <c r="CR28" s="6">
        <v>5.7000000000000002E-3</v>
      </c>
      <c r="CS28" s="6">
        <v>4.1000000000000003E-3</v>
      </c>
      <c r="CT28" s="6">
        <v>-2.0999999999999999E-3</v>
      </c>
      <c r="CU28" s="6">
        <v>4.7999999999999996E-3</v>
      </c>
      <c r="CV28" s="6"/>
      <c r="CW28" s="14"/>
      <c r="CX28" s="279">
        <v>2.7000000000000001E-3</v>
      </c>
      <c r="CY28" s="6"/>
      <c r="CZ28" s="6"/>
      <c r="DA28" s="6"/>
      <c r="DB28" s="6"/>
      <c r="DC28" s="6"/>
      <c r="DD28" s="15"/>
      <c r="DE28" s="15"/>
      <c r="DF28" s="6"/>
      <c r="DG28" s="6"/>
      <c r="DH28" s="6"/>
      <c r="DI28" s="6"/>
      <c r="DJ28" s="6"/>
      <c r="DK28" s="6"/>
      <c r="DL28" s="31">
        <f t="shared" si="3"/>
        <v>-1.66E-2</v>
      </c>
      <c r="DM28" s="31">
        <f t="shared" si="4"/>
        <v>1.7500000000000011E-4</v>
      </c>
      <c r="DN28" s="31">
        <f t="shared" si="5"/>
        <v>5.7000000000000002E-3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D29" s="285">
        <v>1.0446200000000001</v>
      </c>
      <c r="CE29" s="4" t="s">
        <v>64</v>
      </c>
      <c r="CF29" s="55">
        <v>1.0498700000000001</v>
      </c>
      <c r="CG29" s="6">
        <v>-5.9999999999999995E-4</v>
      </c>
      <c r="CH29" s="6"/>
      <c r="CI29" s="6"/>
      <c r="CJ29" s="6">
        <v>-8.0000000000000004E-4</v>
      </c>
      <c r="CK29" s="6">
        <v>1E-4</v>
      </c>
      <c r="CL29" s="6">
        <v>1E-3</v>
      </c>
      <c r="CM29" s="6">
        <v>3.7000000000000002E-3</v>
      </c>
      <c r="CN29" s="6">
        <v>-1.5E-3</v>
      </c>
      <c r="CO29" s="6"/>
      <c r="CP29" s="8"/>
      <c r="CQ29" s="6">
        <v>-5.0000000000000001E-4</v>
      </c>
      <c r="CR29" s="6">
        <v>4.0000000000000001E-3</v>
      </c>
      <c r="CS29" s="6">
        <v>-9.5999999999999992E-3</v>
      </c>
      <c r="CT29" s="6">
        <v>-3.3999999999999998E-3</v>
      </c>
      <c r="CU29" s="6">
        <v>1.2999999999999999E-3</v>
      </c>
      <c r="CV29" s="6"/>
      <c r="CW29" s="8"/>
      <c r="CX29" s="279">
        <v>2.5000000000000001E-3</v>
      </c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31">
        <f t="shared" si="3"/>
        <v>-9.5999999999999992E-3</v>
      </c>
      <c r="DM29" s="31">
        <f t="shared" si="4"/>
        <v>-3.1666666666666659E-4</v>
      </c>
      <c r="DN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D30" s="285">
        <v>0.96079999999999999</v>
      </c>
      <c r="CE30" s="4" t="s">
        <v>65</v>
      </c>
      <c r="CF30" s="55">
        <v>0.95298000000000005</v>
      </c>
      <c r="CG30" s="6">
        <v>-6.1000000000000004E-3</v>
      </c>
      <c r="CH30" s="6"/>
      <c r="CI30" s="6"/>
      <c r="CJ30" s="6">
        <v>-1.6000000000000001E-3</v>
      </c>
      <c r="CK30" s="6">
        <v>2.7000000000000001E-3</v>
      </c>
      <c r="CL30" s="6">
        <v>-1.0699999999999999E-2</v>
      </c>
      <c r="CM30" s="6">
        <v>6.7999999999999996E-3</v>
      </c>
      <c r="CN30" s="6">
        <v>-4.7000000000000002E-3</v>
      </c>
      <c r="CO30" s="6"/>
      <c r="CP30" s="9"/>
      <c r="CQ30" s="6">
        <v>-1.5E-3</v>
      </c>
      <c r="CR30" s="6">
        <v>-1E-4</v>
      </c>
      <c r="CS30" s="6">
        <v>8.9999999999999998E-4</v>
      </c>
      <c r="CT30" s="6">
        <v>5.3E-3</v>
      </c>
      <c r="CU30" s="6">
        <v>1.6000000000000001E-3</v>
      </c>
      <c r="CV30" s="6"/>
      <c r="CW30" s="9"/>
      <c r="CX30" s="279">
        <v>5.9999999999999995E-4</v>
      </c>
      <c r="CY30" s="6"/>
      <c r="CZ30" s="6"/>
      <c r="DA30" s="6"/>
      <c r="DB30" s="6"/>
      <c r="DC30" s="6"/>
      <c r="DD30" s="10"/>
      <c r="DE30" s="10"/>
      <c r="DF30" s="6"/>
      <c r="DG30" s="6"/>
      <c r="DH30" s="6"/>
      <c r="DI30" s="6"/>
      <c r="DJ30" s="6"/>
      <c r="DK30" s="6"/>
      <c r="DL30" s="31">
        <f t="shared" si="3"/>
        <v>-1.0699999999999999E-2</v>
      </c>
      <c r="DM30" s="31">
        <f t="shared" si="4"/>
        <v>-5.6666666666666649E-4</v>
      </c>
      <c r="DN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D31" s="290"/>
      <c r="CE31" s="32" t="s">
        <v>66</v>
      </c>
      <c r="CF31" s="33"/>
      <c r="CG31" s="34">
        <f>SUM(CG6, -CG13, -CG19,CG24,CG28:CG30)</f>
        <v>-1.78E-2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-6.8999999999999999E-3</v>
      </c>
      <c r="CK31" s="34">
        <f t="shared" ref="CK31:CQ31" si="63">SUM(CK6, -CK13, -CK19,CK24,CK28:CK30)</f>
        <v>2.0199999999999999E-2</v>
      </c>
      <c r="CL31" s="34">
        <f t="shared" si="63"/>
        <v>-8.9900000000000008E-2</v>
      </c>
      <c r="CM31" s="34">
        <f t="shared" si="63"/>
        <v>8.3999999999999995E-3</v>
      </c>
      <c r="CN31" s="34">
        <f t="shared" si="63"/>
        <v>-1.6399999999999998E-2</v>
      </c>
      <c r="CO31" s="34">
        <f t="shared" si="63"/>
        <v>0</v>
      </c>
      <c r="CP31" s="34">
        <f t="shared" si="63"/>
        <v>0</v>
      </c>
      <c r="CQ31" s="34">
        <f t="shared" si="63"/>
        <v>0</v>
      </c>
      <c r="CR31" s="34">
        <f>SUM(CR6, -CR13, -CR19,CR24,CR28:CR30)</f>
        <v>2.35E-2</v>
      </c>
      <c r="CS31" s="34">
        <f>SUM(CS6, -CS13, -CS19,CS24,CS28:CS30)</f>
        <v>3.599999999999999E-3</v>
      </c>
      <c r="CT31" s="34">
        <f>SUM(CT6, -CT13, -CT19,CT24,CT28:CT30)</f>
        <v>4.7000000000000002E-3</v>
      </c>
      <c r="CU31" s="34">
        <f>SUM(CU6, -CU13, -CU19,CU24,CU28:CU30)</f>
        <v>2.06E-2</v>
      </c>
      <c r="CV31" s="34">
        <f>SUM(CV6, -CV13, -CV19,CV24,CV28:CV30)</f>
        <v>0</v>
      </c>
      <c r="CW31" s="34">
        <f t="shared" ref="CW31:CX31" si="64">SUM(CW6, -CW13, -CW19,CW24,CW28:CW30)</f>
        <v>0</v>
      </c>
      <c r="CX31" s="34">
        <f t="shared" si="64"/>
        <v>6.3E-3</v>
      </c>
      <c r="CY31" s="34">
        <f>SUM(CY6, -CY13, -CY19,CY24,CY28:CY30)</f>
        <v>0</v>
      </c>
      <c r="CZ31" s="34">
        <f>SUM(CZ6, -CZ13, -CZ19,CZ24,CZ28:CZ30)</f>
        <v>0</v>
      </c>
      <c r="DA31" s="34">
        <f>SUM(DA6, -DA13, -DA19,DA24,DA28:DA30)</f>
        <v>0</v>
      </c>
      <c r="DB31" s="34">
        <f>SUM(DB6, -DB13, -DB19,DB24,DB28:DB30)</f>
        <v>0</v>
      </c>
      <c r="DC31" s="34">
        <f>SUM(DC6, -DC13, -DC19,DC24,DC28:DC30)</f>
        <v>0</v>
      </c>
      <c r="DD31" s="34">
        <f t="shared" ref="DD31:DE31" si="65">SUM(DD6, -DD13, -DD19,DD24,DD28:DD30)</f>
        <v>0</v>
      </c>
      <c r="DE31" s="34">
        <f t="shared" si="65"/>
        <v>0</v>
      </c>
      <c r="DF31" s="34">
        <f>SUM(DF6, -DF13, -DF19,DF24,DF28:DF30)</f>
        <v>0</v>
      </c>
      <c r="DG31" s="34">
        <f>SUM(DG6, -DG13, -DG19,DG24,DG28:DG30)</f>
        <v>0</v>
      </c>
      <c r="DH31" s="34">
        <f>SUM(DH6, -DH13, -DH19,DH24,DH28:DH30)</f>
        <v>0</v>
      </c>
      <c r="DI31" s="34">
        <f>SUM(DI6, -DI13, -DI19,DI24,DI28,DI29,DI30)</f>
        <v>0</v>
      </c>
      <c r="DJ31" s="34">
        <f>SUM(DJ6, -DJ13, -DJ19,DJ24,DJ28:DJ30)</f>
        <v>0</v>
      </c>
      <c r="DK31" s="34">
        <f>SUM(DK6, -DK13, -DK19,DK24,DK28,DK29,DK30)</f>
        <v>0</v>
      </c>
      <c r="DL31" s="31">
        <f t="shared" si="3"/>
        <v>-8.9900000000000008E-2</v>
      </c>
      <c r="DM31" s="31">
        <f t="shared" si="4"/>
        <v>-1.4096774193548391E-3</v>
      </c>
      <c r="DN31" s="31">
        <f t="shared" si="5"/>
        <v>2.35E-2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D32" s="285">
        <v>73.501000000000005</v>
      </c>
      <c r="CE32" s="4" t="s">
        <v>67</v>
      </c>
      <c r="CF32" s="55">
        <v>75.144999999999996</v>
      </c>
      <c r="CG32" s="6">
        <v>2.7000000000000001E-3</v>
      </c>
      <c r="CH32" s="6"/>
      <c r="CI32" s="6"/>
      <c r="CJ32" s="6">
        <v>2.7000000000000001E-3</v>
      </c>
      <c r="CK32" s="6">
        <v>2.7000000000000001E-3</v>
      </c>
      <c r="CL32" s="6">
        <v>-1.7399999999999999E-2</v>
      </c>
      <c r="CM32" s="6">
        <v>-5.1999999999999998E-3</v>
      </c>
      <c r="CN32" s="6">
        <v>-5.0000000000000001E-4</v>
      </c>
      <c r="CO32" s="6"/>
      <c r="CP32" s="14"/>
      <c r="CQ32" s="6">
        <v>4.5999999999999999E-3</v>
      </c>
      <c r="CR32" s="6">
        <v>1.6000000000000001E-3</v>
      </c>
      <c r="CS32" s="6">
        <v>1.38E-2</v>
      </c>
      <c r="CT32" s="6">
        <v>1.8E-3</v>
      </c>
      <c r="CU32" s="17">
        <v>3.5000000000000001E-3</v>
      </c>
      <c r="CV32" s="6"/>
      <c r="CW32" s="14"/>
      <c r="CX32" s="279">
        <v>2.3999999999999998E-3</v>
      </c>
      <c r="CY32" s="6"/>
      <c r="CZ32" s="6"/>
      <c r="DA32" s="6"/>
      <c r="DB32" s="6"/>
      <c r="DC32" s="6"/>
      <c r="DD32" s="15"/>
      <c r="DE32" s="15"/>
      <c r="DF32" s="6"/>
      <c r="DG32" s="6"/>
      <c r="DH32" s="6"/>
      <c r="DI32" s="6"/>
      <c r="DJ32" s="6"/>
      <c r="DK32" s="6"/>
      <c r="DL32" s="35">
        <f t="shared" si="3"/>
        <v>-1.7399999999999999E-2</v>
      </c>
      <c r="DM32" s="35">
        <f t="shared" si="4"/>
        <v>1.0583333333333332E-3</v>
      </c>
      <c r="DN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D33" s="285">
        <v>0.91610000000000003</v>
      </c>
      <c r="CE33" s="4" t="s">
        <v>68</v>
      </c>
      <c r="CF33" s="55">
        <v>0.90749999999999997</v>
      </c>
      <c r="CG33" s="6">
        <v>-5.4000000000000003E-3</v>
      </c>
      <c r="CH33" s="6"/>
      <c r="CI33" s="6"/>
      <c r="CJ33" s="6">
        <v>-1E-4</v>
      </c>
      <c r="CK33" s="6">
        <v>2.8999999999999998E-3</v>
      </c>
      <c r="CL33" s="6">
        <v>-1.09E-2</v>
      </c>
      <c r="CM33" s="6">
        <v>3.3999999999999998E-3</v>
      </c>
      <c r="CN33" s="6">
        <v>-3.0999999999999999E-3</v>
      </c>
      <c r="CO33" s="6"/>
      <c r="CP33" s="9"/>
      <c r="CQ33" s="6">
        <v>8.0000000000000004E-4</v>
      </c>
      <c r="CR33" s="6">
        <v>-4.1999999999999997E-3</v>
      </c>
      <c r="CS33" s="6">
        <v>1.0500000000000001E-2</v>
      </c>
      <c r="CT33" s="6">
        <v>9.1000000000000004E-3</v>
      </c>
      <c r="CU33" s="6">
        <v>2.9999999999999997E-4</v>
      </c>
      <c r="CV33" s="6"/>
      <c r="CW33" s="9"/>
      <c r="CX33" s="279">
        <v>-2.0000000000000001E-4</v>
      </c>
      <c r="CY33" s="6"/>
      <c r="CZ33" s="6"/>
      <c r="DA33" s="6"/>
      <c r="DB33" s="6"/>
      <c r="DC33" s="6"/>
      <c r="DD33" s="10"/>
      <c r="DE33" s="10"/>
      <c r="DF33" s="6"/>
      <c r="DG33" s="6"/>
      <c r="DH33" s="6"/>
      <c r="DI33" s="6"/>
      <c r="DJ33" s="6"/>
      <c r="DK33" s="6"/>
      <c r="DL33" s="35">
        <f t="shared" si="3"/>
        <v>-1.09E-2</v>
      </c>
      <c r="DM33" s="35">
        <f t="shared" si="4"/>
        <v>2.583333333333334E-4</v>
      </c>
      <c r="DN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D34" s="291"/>
      <c r="CE34" s="36" t="s">
        <v>69</v>
      </c>
      <c r="CF34" s="37"/>
      <c r="CG34" s="38">
        <f>SUM(CG7, -CG14, -CG20,CG25, -CG29,CG32:CG33)</f>
        <v>-1.2300000000000002E-2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5.8000000000000005E-3</v>
      </c>
      <c r="CK34" s="38">
        <f t="shared" ref="CK34:CO34" si="75">SUM(CK7, -CK14, -CK20,CK25, -CK29,CK32:CK33)</f>
        <v>2.1400000000000002E-2</v>
      </c>
      <c r="CL34" s="38">
        <f t="shared" si="75"/>
        <v>-9.4200000000000006E-2</v>
      </c>
      <c r="CM34" s="38">
        <f t="shared" si="75"/>
        <v>-1.9800000000000002E-2</v>
      </c>
      <c r="CN34" s="38">
        <f t="shared" si="75"/>
        <v>-3.0999999999999999E-3</v>
      </c>
      <c r="CO34" s="38">
        <f t="shared" si="75"/>
        <v>0</v>
      </c>
      <c r="CP34" s="38">
        <f>SUM(CP7, -CP14, -CP20,CP25, -CP29,CP32:CP33)</f>
        <v>0</v>
      </c>
      <c r="CQ34" s="38">
        <f t="shared" ref="CQ34" si="76">SUM(CQ7, -CQ14, -CQ20,CQ25, -CQ29,CQ32:CQ33)</f>
        <v>1.3900000000000001E-2</v>
      </c>
      <c r="CR34" s="38">
        <f>SUM(CR7, -CR14, -CR20,CR25, -CR29,CR32:CR33)</f>
        <v>-9.1999999999999998E-3</v>
      </c>
      <c r="CS34" s="38">
        <f>SUM(CS7, -CS14, -CS20,CS25, -CS29,CS32:CS33)</f>
        <v>8.09E-2</v>
      </c>
      <c r="CT34" s="38">
        <f>SUM(CT7, -CT14, -CT20,CT25, -CT29,CT32:CT33)</f>
        <v>3.4199999999999994E-2</v>
      </c>
      <c r="CU34" s="38">
        <f>SUM(CU7, -CU14, -CU20,CU25, -CU29,CU32:CU33)</f>
        <v>1.09E-2</v>
      </c>
      <c r="CV34" s="38">
        <f>SUM(CV7, -CV14, -CV20,CV25, -CV29,CV32:CV33)</f>
        <v>0</v>
      </c>
      <c r="CW34" s="38">
        <f t="shared" ref="CW34:CX34" si="77">SUM(CW7, -CW14, -CW20,CW25, -CW29,CW32:CW33)</f>
        <v>0</v>
      </c>
      <c r="CX34" s="38">
        <f t="shared" si="77"/>
        <v>-4.1000000000000003E-3</v>
      </c>
      <c r="CY34" s="38">
        <f>SUM(CY7, -CY14, -CY20,CY25, -CY29,CY32:CY33)</f>
        <v>0</v>
      </c>
      <c r="CZ34" s="38">
        <f>SUM(CZ7, -CZ14, -CZ20,CZ25, -CZ29,CZ32:CZ33)</f>
        <v>0</v>
      </c>
      <c r="DA34" s="38">
        <f>SUM(DA7, -DA14, -DA20,DA25, -DA29,DA32:DA33)</f>
        <v>0</v>
      </c>
      <c r="DB34" s="38">
        <f>SUM(DB7, -DB14, -DB20,DB25, -DB29,DB32:DB33)</f>
        <v>0</v>
      </c>
      <c r="DC34" s="38">
        <f>SUM(DC7, -DC14, -DC20,DC25, -DC29,DC32:DC33)</f>
        <v>0</v>
      </c>
      <c r="DD34" s="38">
        <f t="shared" ref="DD34:DE34" si="78">SUM(DD7, -DD14, -DD20,DD25, -DD29,DD32:DD33)</f>
        <v>0</v>
      </c>
      <c r="DE34" s="38">
        <f t="shared" si="78"/>
        <v>0</v>
      </c>
      <c r="DF34" s="38">
        <f>SUM(DF7, -DF14, -DF20,DF25, -DF29,DF32:DF33)</f>
        <v>0</v>
      </c>
      <c r="DG34" s="38">
        <f>SUM(DG7, -DG14, -DG20,DG25, -DG29,DG32:DG33)</f>
        <v>0</v>
      </c>
      <c r="DH34" s="38">
        <f>SUM(DH7, -DH14, -DH20,DH25, -DH29,DH32:DH33)</f>
        <v>0</v>
      </c>
      <c r="DI34" s="38">
        <f>SUM(DI7, -DI14, -DI20,DI25, -DI29,DI32,DI33)</f>
        <v>0</v>
      </c>
      <c r="DJ34" s="38">
        <f>SUM(DJ7, -DJ14, -DJ20,DJ25, -DJ29,DJ32:DJ33)</f>
        <v>0</v>
      </c>
      <c r="DK34" s="38">
        <f>SUM(DK7, -DK14, -DK20,DK25, -DK29,DK32,DK33)</f>
        <v>0</v>
      </c>
      <c r="DL34" s="35">
        <f t="shared" si="3"/>
        <v>-9.4200000000000006E-2</v>
      </c>
      <c r="DM34" s="35">
        <f t="shared" si="4"/>
        <v>7.8709677419354764E-4</v>
      </c>
      <c r="DN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D35" s="285">
        <v>80.188999999999993</v>
      </c>
      <c r="CE35" s="4" t="s">
        <v>70</v>
      </c>
      <c r="CF35" s="55">
        <v>82.796999999999997</v>
      </c>
      <c r="CG35" s="6">
        <v>8.0999999999999996E-3</v>
      </c>
      <c r="CH35" s="6"/>
      <c r="CI35" s="6"/>
      <c r="CJ35" s="6">
        <v>2.8E-3</v>
      </c>
      <c r="CK35" s="6">
        <v>-6.9999999999999999E-4</v>
      </c>
      <c r="CL35" s="6">
        <v>-6.1000000000000004E-3</v>
      </c>
      <c r="CM35" s="6">
        <v>-8.3000000000000001E-3</v>
      </c>
      <c r="CN35" s="6">
        <v>2.5000000000000001E-3</v>
      </c>
      <c r="CO35" s="6"/>
      <c r="CP35" s="39"/>
      <c r="CQ35" s="6">
        <v>4.1999999999999997E-3</v>
      </c>
      <c r="CR35" s="6">
        <v>6.0000000000000001E-3</v>
      </c>
      <c r="CS35" s="6">
        <v>3.3999999999999998E-3</v>
      </c>
      <c r="CT35" s="6">
        <v>-7.3000000000000001E-3</v>
      </c>
      <c r="CU35" s="6">
        <v>3.3999999999999998E-3</v>
      </c>
      <c r="CV35" s="6"/>
      <c r="CW35" s="39"/>
      <c r="CX35" s="279">
        <v>2.2000000000000001E-3</v>
      </c>
      <c r="CY35" s="6"/>
      <c r="CZ35" s="6"/>
      <c r="DA35" s="6"/>
      <c r="DB35" s="6"/>
      <c r="DC35" s="6"/>
      <c r="DD35" s="40"/>
      <c r="DE35" s="40"/>
      <c r="DF35" s="6"/>
      <c r="DG35" s="6"/>
      <c r="DH35" s="6"/>
      <c r="DI35" s="6"/>
      <c r="DJ35" s="6"/>
      <c r="DK35" s="6"/>
      <c r="DL35" s="41">
        <f t="shared" si="3"/>
        <v>-8.3000000000000001E-3</v>
      </c>
      <c r="DM35" s="41">
        <f t="shared" si="4"/>
        <v>8.5000000000000006E-4</v>
      </c>
      <c r="DN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D36" s="292"/>
      <c r="CE36" s="42" t="s">
        <v>71</v>
      </c>
      <c r="CF36" s="43"/>
      <c r="CG36" s="44">
        <f t="shared" ref="CG36:CQ36" si="92">SUM( -CG8, -CG15, -CG21,CG26, -CG30, -CG33,CG35)</f>
        <v>3.0799999999999998E-2</v>
      </c>
      <c r="CH36" s="44">
        <f t="shared" si="92"/>
        <v>0</v>
      </c>
      <c r="CI36" s="44">
        <f t="shared" si="92"/>
        <v>0</v>
      </c>
      <c r="CJ36" s="44">
        <f t="shared" si="92"/>
        <v>7.1000000000000004E-3</v>
      </c>
      <c r="CK36" s="44">
        <f t="shared" si="92"/>
        <v>-8.9999999999999965E-4</v>
      </c>
      <c r="CL36" s="44">
        <f t="shared" si="92"/>
        <v>-4.6000000000000008E-3</v>
      </c>
      <c r="CM36" s="44">
        <f t="shared" si="92"/>
        <v>-4.5800000000000007E-2</v>
      </c>
      <c r="CN36" s="44">
        <f t="shared" si="92"/>
        <v>2.1899999999999999E-2</v>
      </c>
      <c r="CO36" s="44">
        <f t="shared" si="92"/>
        <v>0</v>
      </c>
      <c r="CP36" s="44">
        <f t="shared" si="92"/>
        <v>0</v>
      </c>
      <c r="CQ36" s="44">
        <f t="shared" si="92"/>
        <v>1.0800000000000001E-2</v>
      </c>
      <c r="CR36" s="44">
        <f>SUM( -CR8, -CR15, -CR21,CR26, -CR30, -CR33,CR35)</f>
        <v>2.4599999999999997E-2</v>
      </c>
      <c r="CS36" s="44">
        <f>SUM( -CS8, -CS15, -CS21,CS26, -CS30, -CS33,CS35)</f>
        <v>-2.6999999999999997E-3</v>
      </c>
      <c r="CT36" s="44">
        <f>SUM( -CT8, -CT15, -CT21,CT26, -CT30, -CT33,CT35)</f>
        <v>-3.7499999999999999E-2</v>
      </c>
      <c r="CU36" s="44">
        <f>SUM( -CU8, -CU15, -CU21,CU26, -CU30, -CU33,CU35)</f>
        <v>8.8999999999999999E-3</v>
      </c>
      <c r="CV36" s="44">
        <f>SUM( -CV8, -CV15, -CV21,CV26, -CV30, -CV33,CV35)</f>
        <v>0</v>
      </c>
      <c r="CW36" s="44">
        <f t="shared" ref="CW36:CX36" si="93">SUM( -CW8, -CW15, -CW21,CW26, -CW30, -CW33,CW35)</f>
        <v>0</v>
      </c>
      <c r="CX36" s="44">
        <f t="shared" si="93"/>
        <v>6.0000000000000027E-4</v>
      </c>
      <c r="CY36" s="44">
        <f>SUM( -CY8, -CY15, -CY21,CY26, -CY30, -CY33,CY35)</f>
        <v>0</v>
      </c>
      <c r="CZ36" s="44">
        <f>SUM( -CZ8, -CZ15, -CZ21,CZ26, -CZ30, -CZ33,CZ35)</f>
        <v>0</v>
      </c>
      <c r="DA36" s="44">
        <f>SUM( -DA8, -DA15, -DA21,DA26, -DA30, -DA33,DA35)</f>
        <v>0</v>
      </c>
      <c r="DB36" s="44">
        <f>SUM( -DB8, -DB15, -DB21,DB26, -DB30, -DB33,DB35)</f>
        <v>0</v>
      </c>
      <c r="DC36" s="44">
        <f>SUM( -DC8, -DC15, -DC21,DC26, -DC30, -DC33,DC35)</f>
        <v>0</v>
      </c>
      <c r="DD36" s="44">
        <f t="shared" ref="DD36:DK36" si="94">SUM( -DD8, -DD15, -DD21,DD26, -DD30, -DD33,DD35)</f>
        <v>0</v>
      </c>
      <c r="DE36" s="44">
        <f t="shared" si="94"/>
        <v>0</v>
      </c>
      <c r="DF36" s="44">
        <f t="shared" si="94"/>
        <v>0</v>
      </c>
      <c r="DG36" s="44">
        <f t="shared" si="94"/>
        <v>0</v>
      </c>
      <c r="DH36" s="44">
        <f t="shared" si="94"/>
        <v>0</v>
      </c>
      <c r="DI36" s="44">
        <f t="shared" si="94"/>
        <v>0</v>
      </c>
      <c r="DJ36" s="44">
        <f t="shared" si="94"/>
        <v>0</v>
      </c>
      <c r="DK36" s="44">
        <f t="shared" si="94"/>
        <v>0</v>
      </c>
      <c r="DL36" s="41">
        <f t="shared" si="3"/>
        <v>-4.5800000000000007E-2</v>
      </c>
      <c r="DM36" s="41">
        <f t="shared" si="4"/>
        <v>4.2580645161290282E-4</v>
      </c>
      <c r="DN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D37" s="293"/>
      <c r="CE37" s="45" t="s">
        <v>72</v>
      </c>
      <c r="CF37" s="46"/>
      <c r="CG37" s="47">
        <f>SUM( -CG5, -CG12, -CG18, -CG23, -CG28, -CG32, -CG35)</f>
        <v>-3.3500000000000002E-2</v>
      </c>
      <c r="CH37" s="47">
        <f t="shared" ref="CH37:CO37" si="106">SUM( -CH5, -CH12, -CH18, -CH23, -CH28, -CH32, -CH35)</f>
        <v>0</v>
      </c>
      <c r="CI37" s="47">
        <f t="shared" si="106"/>
        <v>0</v>
      </c>
      <c r="CJ37" s="47">
        <f>SUM( -CJ5, -CJ12, -CJ18, -CJ23, -CJ28, -CJ32, -CJ35)</f>
        <v>-1.6299999999999999E-2</v>
      </c>
      <c r="CK37" s="47">
        <f t="shared" si="106"/>
        <v>3.599999999999999E-3</v>
      </c>
      <c r="CL37" s="47">
        <f t="shared" si="106"/>
        <v>4.4400000000000002E-2</v>
      </c>
      <c r="CM37" s="47">
        <f t="shared" si="106"/>
        <v>2.1999999999999999E-2</v>
      </c>
      <c r="CN37" s="47">
        <f t="shared" si="106"/>
        <v>1.8E-3</v>
      </c>
      <c r="CO37" s="47">
        <f t="shared" si="106"/>
        <v>0</v>
      </c>
      <c r="CP37" s="47">
        <f t="shared" ref="CP37:CV37" si="107">SUM( -CP5, -CP12, -CP18, -CP23, -CP28, -CP32, -CP35)</f>
        <v>0</v>
      </c>
      <c r="CQ37" s="47">
        <f t="shared" si="107"/>
        <v>-2.1399999999999999E-2</v>
      </c>
      <c r="CR37" s="47">
        <f t="shared" si="107"/>
        <v>-2.2100000000000002E-2</v>
      </c>
      <c r="CS37" s="47">
        <f t="shared" si="107"/>
        <v>-2.9600000000000001E-2</v>
      </c>
      <c r="CT37" s="47">
        <f t="shared" si="107"/>
        <v>2.12E-2</v>
      </c>
      <c r="CU37" s="47">
        <f t="shared" si="107"/>
        <v>-1.6899999999999998E-2</v>
      </c>
      <c r="CV37" s="47">
        <f t="shared" si="107"/>
        <v>0</v>
      </c>
      <c r="CW37" s="47">
        <f t="shared" ref="CW37:CX37" si="108">SUM( -CW5, -CW12, -CW18, -CW23, -CW28, -CW32, -CW35)</f>
        <v>0</v>
      </c>
      <c r="CX37" s="47">
        <f t="shared" si="108"/>
        <v>-1.61E-2</v>
      </c>
      <c r="CY37" s="47">
        <f>SUM( -CY5, -CY12, -CY18, -CY23, -CY28, -CY32, -CY35)</f>
        <v>0</v>
      </c>
      <c r="CZ37" s="47">
        <f>SUM( -CZ5, -CZ12, -CZ18, -CZ23, -CZ28, -CZ32, -CZ35)</f>
        <v>0</v>
      </c>
      <c r="DA37" s="47">
        <f>SUM( -DA5, -DA12, -DA18, -DA23, -DA28, -DA32, -DA35)</f>
        <v>0</v>
      </c>
      <c r="DB37" s="47">
        <f>SUM( -DB5, -DB12, -DB18, -DB23, -DB28, -DB32, -DB35)</f>
        <v>0</v>
      </c>
      <c r="DC37" s="47">
        <f>SUM( -DC5, -DC12, -DC18, -DC23, -DC28, -DC32, -DC35)</f>
        <v>0</v>
      </c>
      <c r="DD37" s="47">
        <f t="shared" ref="DD37:DK37" si="109">SUM( -DD5, -DD12, -DD18, -DD23, -DD28, -DD32, -DD35)</f>
        <v>0</v>
      </c>
      <c r="DE37" s="47">
        <f t="shared" si="109"/>
        <v>0</v>
      </c>
      <c r="DF37" s="47">
        <f t="shared" si="109"/>
        <v>0</v>
      </c>
      <c r="DG37" s="47">
        <f t="shared" si="109"/>
        <v>0</v>
      </c>
      <c r="DH37" s="47">
        <f t="shared" si="109"/>
        <v>0</v>
      </c>
      <c r="DI37" s="47">
        <f t="shared" si="109"/>
        <v>0</v>
      </c>
      <c r="DJ37" s="47">
        <f t="shared" si="109"/>
        <v>0</v>
      </c>
      <c r="DK37" s="47">
        <f t="shared" si="109"/>
        <v>0</v>
      </c>
      <c r="DL37" s="48">
        <f t="shared" si="3"/>
        <v>-3.3500000000000002E-2</v>
      </c>
      <c r="DM37" s="48">
        <f t="shared" si="4"/>
        <v>-2.029032258064516E-3</v>
      </c>
      <c r="DN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D38" s="50"/>
      <c r="CE38" s="49" t="s">
        <v>35</v>
      </c>
      <c r="CF38" s="50" t="s">
        <v>62</v>
      </c>
      <c r="CG38" s="49" t="s">
        <v>1</v>
      </c>
      <c r="CH38" s="50"/>
      <c r="CI38" s="49"/>
      <c r="CJ38" s="49" t="s">
        <v>4</v>
      </c>
      <c r="CK38" s="49" t="s">
        <v>5</v>
      </c>
      <c r="CL38" s="49" t="s">
        <v>6</v>
      </c>
      <c r="CM38" s="49" t="s">
        <v>7</v>
      </c>
      <c r="CN38" s="49" t="s">
        <v>8</v>
      </c>
      <c r="CO38" s="50"/>
      <c r="CP38" s="50"/>
      <c r="CQ38" s="49" t="s">
        <v>11</v>
      </c>
      <c r="CR38" s="49" t="s">
        <v>12</v>
      </c>
      <c r="CS38" s="49" t="s">
        <v>13</v>
      </c>
      <c r="CT38" s="49" t="s">
        <v>14</v>
      </c>
      <c r="CU38" s="49" t="s">
        <v>15</v>
      </c>
      <c r="CV38" s="50"/>
      <c r="CW38" s="50" t="s">
        <v>62</v>
      </c>
      <c r="CX38" s="49" t="s">
        <v>18</v>
      </c>
      <c r="CY38" s="49" t="s">
        <v>19</v>
      </c>
      <c r="CZ38" s="49" t="s">
        <v>20</v>
      </c>
      <c r="DA38" s="49" t="s">
        <v>21</v>
      </c>
      <c r="DB38" s="49" t="s">
        <v>22</v>
      </c>
      <c r="DC38" s="50"/>
      <c r="DD38" s="50"/>
      <c r="DE38" s="49" t="s">
        <v>25</v>
      </c>
      <c r="DF38" s="49" t="s">
        <v>26</v>
      </c>
      <c r="DG38" s="49" t="s">
        <v>27</v>
      </c>
      <c r="DH38" s="49" t="s">
        <v>28</v>
      </c>
      <c r="DI38" s="50"/>
      <c r="DJ38" s="50"/>
      <c r="DK38" s="50"/>
      <c r="DL38" s="50"/>
      <c r="DM38" s="50"/>
      <c r="DN38" s="51" t="s">
        <v>35</v>
      </c>
      <c r="DO38" t="s">
        <v>62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F39" t="s">
        <v>62</v>
      </c>
      <c r="CG39" s="41">
        <v>0.191</v>
      </c>
      <c r="CH39" s="15"/>
      <c r="CI39" s="15" t="s">
        <v>62</v>
      </c>
      <c r="CJ39" s="91">
        <v>0.1981</v>
      </c>
      <c r="CK39" s="41">
        <v>0.19719999999999999</v>
      </c>
      <c r="CL39" s="41">
        <v>0.19259999999999999</v>
      </c>
      <c r="CM39" s="22">
        <v>0.15160000000000001</v>
      </c>
      <c r="CN39" s="41">
        <v>0.16869999999999999</v>
      </c>
      <c r="CO39" s="15"/>
      <c r="CP39" s="15" t="s">
        <v>62</v>
      </c>
      <c r="CQ39" s="41">
        <v>0.17949999999999999</v>
      </c>
      <c r="CR39" s="41">
        <v>0.2041</v>
      </c>
      <c r="CS39" s="41">
        <v>0.2014</v>
      </c>
      <c r="CT39" s="41">
        <v>0.16389999999999999</v>
      </c>
      <c r="CU39" s="41">
        <v>0.17280000000000001</v>
      </c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3" t="s">
        <v>32</v>
      </c>
      <c r="DM39" s="3" t="s">
        <v>33</v>
      </c>
      <c r="DN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G40" s="31">
        <v>0.1386</v>
      </c>
      <c r="CH40" s="6" t="s">
        <v>62</v>
      </c>
      <c r="CI40" s="6"/>
      <c r="CJ40" s="92">
        <v>0.13170000000000001</v>
      </c>
      <c r="CK40" s="31">
        <v>0.15190000000000001</v>
      </c>
      <c r="CL40" s="22">
        <v>0.12820000000000001</v>
      </c>
      <c r="CM40" s="41">
        <v>0.14680000000000001</v>
      </c>
      <c r="CN40" s="22">
        <v>0.14269999999999999</v>
      </c>
      <c r="CO40" s="6"/>
      <c r="CP40" s="6" t="s">
        <v>62</v>
      </c>
      <c r="CQ40" s="22">
        <v>0.1207</v>
      </c>
      <c r="CR40" s="22">
        <v>0.13089999999999999</v>
      </c>
      <c r="CS40" s="22">
        <v>0.1139</v>
      </c>
      <c r="CT40" s="35">
        <v>0.1244</v>
      </c>
      <c r="CU40" s="35">
        <v>0.1353</v>
      </c>
      <c r="CV40" s="6"/>
      <c r="CW40" s="6" t="s">
        <v>62</v>
      </c>
      <c r="CX40" s="6"/>
      <c r="CY40" s="6"/>
      <c r="CZ40" s="6" t="s">
        <v>62</v>
      </c>
      <c r="DA40" s="6"/>
      <c r="DB40" s="6" t="s">
        <v>62</v>
      </c>
      <c r="DC40" s="6"/>
      <c r="DD40" s="6" t="s">
        <v>62</v>
      </c>
      <c r="DE40" s="6"/>
      <c r="DF40" s="6"/>
      <c r="DG40" s="6" t="s">
        <v>62</v>
      </c>
      <c r="DH40" s="6"/>
      <c r="DI40" s="6" t="s">
        <v>62</v>
      </c>
      <c r="DJ40" s="6"/>
      <c r="DK40" s="6" t="s">
        <v>62</v>
      </c>
      <c r="DL40" s="52">
        <f>MIN(DL2:DL8,DL10:DL15,DL17:DL21,DL23:DL26,DL28:DL30,DL32:DL33,DL35)</f>
        <v>-1.7399999999999999E-2</v>
      </c>
      <c r="DM40" s="52">
        <f>AVERAGE(DM2:DM8,DM10:DM15,DM17:DM21,DM23:DM26,DM28:DM30,DM32:DM33,DM35)</f>
        <v>1.2976190476190482E-4</v>
      </c>
      <c r="DN40" s="52">
        <f>MAX(DN2:DN8,DN10:DN15,DN17:DN21,DN23:DN26,DN28:DN30,DN32:DN33,DN35)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E41" t="s">
        <v>62</v>
      </c>
      <c r="CF41" t="s">
        <v>62</v>
      </c>
      <c r="CG41" s="22">
        <v>0.12989999999999999</v>
      </c>
      <c r="CI41" s="6"/>
      <c r="CJ41" s="88">
        <v>0.1225</v>
      </c>
      <c r="CK41" s="35">
        <v>0.1217</v>
      </c>
      <c r="CL41" s="31">
        <v>6.2E-2</v>
      </c>
      <c r="CM41" s="31">
        <v>7.0400000000000004E-2</v>
      </c>
      <c r="CN41" s="31">
        <v>5.3999999999999999E-2</v>
      </c>
      <c r="CO41" s="6"/>
      <c r="CQ41" s="31">
        <v>5.3999999999999999E-2</v>
      </c>
      <c r="CR41" s="31">
        <v>7.7499999999999999E-2</v>
      </c>
      <c r="CS41" s="35">
        <v>9.0200000000000002E-2</v>
      </c>
      <c r="CT41" s="31">
        <v>8.5800000000000001E-2</v>
      </c>
      <c r="CU41" s="31">
        <v>0.10639999999999999</v>
      </c>
      <c r="CV41" s="6"/>
      <c r="CX41" s="6"/>
      <c r="CY41" s="6"/>
      <c r="DA41" s="6"/>
      <c r="DC41" s="6"/>
      <c r="DE41" s="6"/>
      <c r="DF41" s="6"/>
      <c r="DH41" s="6"/>
      <c r="DJ41" s="6"/>
      <c r="DK41" s="53"/>
      <c r="DL41" s="48" t="s">
        <v>67</v>
      </c>
      <c r="DM41" s="55" t="s">
        <v>73</v>
      </c>
      <c r="DN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E42" t="s">
        <v>62</v>
      </c>
      <c r="CG42" s="35">
        <v>9.4500000000000001E-2</v>
      </c>
      <c r="CH42" s="6" t="s">
        <v>62</v>
      </c>
      <c r="CI42" s="6"/>
      <c r="CJ42" s="90">
        <v>0.1003</v>
      </c>
      <c r="CK42" s="22">
        <v>8.2799999999999999E-2</v>
      </c>
      <c r="CL42" s="35">
        <v>2.75E-2</v>
      </c>
      <c r="CM42" s="35">
        <v>7.7000000000000002E-3</v>
      </c>
      <c r="CN42" s="35">
        <v>4.5999999999999999E-3</v>
      </c>
      <c r="CO42" s="6"/>
      <c r="CP42" s="6" t="s">
        <v>62</v>
      </c>
      <c r="CQ42" s="35">
        <v>1.8499999999999999E-2</v>
      </c>
      <c r="CR42" s="35">
        <v>9.2999999999999992E-3</v>
      </c>
      <c r="CS42" s="31">
        <v>8.1100000000000005E-2</v>
      </c>
      <c r="CT42" s="22">
        <v>7.2999999999999995E-2</v>
      </c>
      <c r="CU42" s="22">
        <v>0.10879999999999999</v>
      </c>
      <c r="CV42" s="6"/>
      <c r="CW42" s="6" t="s">
        <v>62</v>
      </c>
      <c r="CX42" s="6"/>
      <c r="CY42" s="6"/>
      <c r="CZ42" s="6" t="s">
        <v>62</v>
      </c>
      <c r="DA42" s="6"/>
      <c r="DB42" s="6" t="s">
        <v>62</v>
      </c>
      <c r="DC42" s="6"/>
      <c r="DD42" s="6" t="s">
        <v>62</v>
      </c>
      <c r="DE42" s="6"/>
      <c r="DF42" s="6"/>
      <c r="DG42" s="6" t="s">
        <v>62</v>
      </c>
      <c r="DH42" s="6"/>
      <c r="DI42" s="6" t="s">
        <v>62</v>
      </c>
      <c r="DJ42" s="6"/>
      <c r="DK42" s="6" t="s">
        <v>62</v>
      </c>
      <c r="DL42" s="55" t="s">
        <v>6</v>
      </c>
      <c r="DM42" s="55" t="s">
        <v>74</v>
      </c>
      <c r="DN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E43" t="s">
        <v>62</v>
      </c>
      <c r="CG43" s="16">
        <v>-7.2499999999999995E-2</v>
      </c>
      <c r="CH43" t="s">
        <v>62</v>
      </c>
      <c r="CI43" s="6"/>
      <c r="CJ43" s="137">
        <v>-6.7100000000000007E-2</v>
      </c>
      <c r="CK43" s="7">
        <v>-7.4099999999999999E-2</v>
      </c>
      <c r="CL43" s="7">
        <v>-2.5399999999999999E-2</v>
      </c>
      <c r="CM43" s="7">
        <v>-1.5699999999999999E-2</v>
      </c>
      <c r="CN43" s="7">
        <v>-1.66E-2</v>
      </c>
      <c r="CO43" s="6"/>
      <c r="CP43" t="s">
        <v>62</v>
      </c>
      <c r="CQ43" s="7">
        <v>9.5999999999999992E-3</v>
      </c>
      <c r="CR43" s="7">
        <v>-4.5999999999999999E-3</v>
      </c>
      <c r="CS43" s="7">
        <v>5.0000000000000001E-3</v>
      </c>
      <c r="CT43" s="7">
        <v>-7.4000000000000003E-3</v>
      </c>
      <c r="CU43" s="7">
        <v>-2.6100000000000002E-2</v>
      </c>
      <c r="CV43" s="6"/>
      <c r="CW43" t="s">
        <v>62</v>
      </c>
      <c r="CX43" s="6"/>
      <c r="CY43" s="6"/>
      <c r="CZ43" t="s">
        <v>62</v>
      </c>
      <c r="DA43" s="6"/>
      <c r="DB43" t="s">
        <v>62</v>
      </c>
      <c r="DC43" s="6"/>
      <c r="DD43" t="s">
        <v>62</v>
      </c>
      <c r="DE43" s="6"/>
      <c r="DF43" s="6"/>
      <c r="DG43" t="s">
        <v>62</v>
      </c>
      <c r="DH43" s="6"/>
      <c r="DI43" t="s">
        <v>62</v>
      </c>
      <c r="DJ43" s="6"/>
      <c r="DK43" s="53" t="s">
        <v>62</v>
      </c>
      <c r="DL43" s="3" t="s">
        <v>32</v>
      </c>
      <c r="DM43" s="3" t="s">
        <v>33</v>
      </c>
      <c r="DN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E44" t="s">
        <v>62</v>
      </c>
      <c r="CG44" s="7">
        <v>-0.1023</v>
      </c>
      <c r="CH44" s="6"/>
      <c r="CI44" s="6"/>
      <c r="CJ44" s="89">
        <v>-8.5900000000000004E-2</v>
      </c>
      <c r="CK44" s="16">
        <v>-7.6999999999999999E-2</v>
      </c>
      <c r="CL44" s="16">
        <v>-5.4800000000000001E-2</v>
      </c>
      <c r="CM44" s="16">
        <v>-6.0999999999999999E-2</v>
      </c>
      <c r="CN44" s="16">
        <v>-7.0300000000000001E-2</v>
      </c>
      <c r="CO44" s="6"/>
      <c r="CP44" s="6"/>
      <c r="CQ44" s="16">
        <v>-7.4300000000000005E-2</v>
      </c>
      <c r="CR44" s="16">
        <v>-5.1400000000000001E-2</v>
      </c>
      <c r="CS44" s="16">
        <v>-8.4599999999999995E-2</v>
      </c>
      <c r="CT44" s="16">
        <v>-7.2700000000000001E-2</v>
      </c>
      <c r="CU44" s="16">
        <v>-9.4100000000000003E-2</v>
      </c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52">
        <f>MIN(DL9,DL16,DL22,DL27,DL31,DL34,DL36,DL37)</f>
        <v>-9.4200000000000006E-2</v>
      </c>
      <c r="DM44" s="52">
        <f>AVERAGE(DM9,DM16,DM22,DM27,DM31,DM34,DM36,DM37)</f>
        <v>0</v>
      </c>
      <c r="DN44" s="52">
        <f>MAX(DN9,DN16,DN22,DN27,DN31,DN34,DN36,DN37)</f>
        <v>8.09E-2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E45" t="s">
        <v>62</v>
      </c>
      <c r="CF45" t="s">
        <v>62</v>
      </c>
      <c r="CG45" s="48">
        <v>-0.14299999999999999</v>
      </c>
      <c r="CH45" s="6"/>
      <c r="CI45" s="6"/>
      <c r="CJ45" s="86">
        <v>-0.1593</v>
      </c>
      <c r="CK45" s="48">
        <v>-0.15570000000000001</v>
      </c>
      <c r="CL45" s="48">
        <v>-0.1113</v>
      </c>
      <c r="CM45" s="48">
        <v>-8.9300000000000004E-2</v>
      </c>
      <c r="CN45" s="48">
        <v>-8.7499999999999994E-2</v>
      </c>
      <c r="CO45" s="6"/>
      <c r="CP45" s="6"/>
      <c r="CQ45" s="48">
        <v>-0.1089</v>
      </c>
      <c r="CR45" s="48">
        <v>-0.13100000000000001</v>
      </c>
      <c r="CS45" s="48">
        <v>-0.16059999999999999</v>
      </c>
      <c r="CT45" s="48">
        <v>-0.1394</v>
      </c>
      <c r="CU45" s="48">
        <v>-0.15629999999999999</v>
      </c>
      <c r="CV45" s="6" t="s">
        <v>62</v>
      </c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35" t="s">
        <v>69</v>
      </c>
      <c r="DM45" s="55" t="s">
        <v>75</v>
      </c>
      <c r="DN45" s="7" t="s">
        <v>96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1">
        <v>-5.2699999999999997E-2</v>
      </c>
      <c r="AG46" s="301">
        <v>-7.0300000000000001E-2</v>
      </c>
      <c r="AH46" s="302">
        <v>-7.5499999999999998E-2</v>
      </c>
      <c r="AI46" s="10"/>
      <c r="AJ46" s="10" t="s">
        <v>62</v>
      </c>
      <c r="AK46" s="303">
        <v>-5.8299999999999998E-2</v>
      </c>
      <c r="AL46" s="301">
        <v>-5.91E-2</v>
      </c>
      <c r="AM46" s="303">
        <v>-9.0399999999999994E-2</v>
      </c>
      <c r="AN46" s="302">
        <v>-9.8599999999999993E-2</v>
      </c>
      <c r="AO46" s="302">
        <v>-0.10970000000000001</v>
      </c>
      <c r="AP46" s="10"/>
      <c r="AQ46" s="10" t="s">
        <v>62</v>
      </c>
      <c r="AR46" s="302">
        <v>-9.1700000000000004E-2</v>
      </c>
      <c r="AS46" s="302">
        <v>-0.13059999999999999</v>
      </c>
      <c r="AT46" s="302">
        <v>-0.1368</v>
      </c>
      <c r="AU46" s="302">
        <v>-0.17</v>
      </c>
      <c r="AV46" s="302">
        <v>-0.1593</v>
      </c>
      <c r="AW46" s="10"/>
      <c r="AX46" s="10" t="s">
        <v>62</v>
      </c>
      <c r="AY46" s="302">
        <v>-0.17</v>
      </c>
      <c r="AZ46" s="302">
        <v>-0.1714</v>
      </c>
      <c r="BA46" s="302">
        <v>-0.1726</v>
      </c>
      <c r="BB46" s="302">
        <v>-0.16420000000000001</v>
      </c>
      <c r="BC46" s="302">
        <v>-0.1958</v>
      </c>
      <c r="BD46" s="10"/>
      <c r="BE46" s="10" t="s">
        <v>62</v>
      </c>
      <c r="BF46" s="302">
        <v>-0.1802</v>
      </c>
      <c r="BG46" s="302">
        <v>-0.19239999999999999</v>
      </c>
      <c r="BH46" s="302">
        <v>-0.23169999999999999</v>
      </c>
      <c r="BI46" s="302">
        <v>-0.24099999999999999</v>
      </c>
      <c r="BJ46" s="63" t="s">
        <v>86</v>
      </c>
      <c r="BK46" s="63" t="s">
        <v>76</v>
      </c>
      <c r="BL46" s="63" t="s">
        <v>86</v>
      </c>
      <c r="CG46" s="302">
        <v>-0.23619999999999999</v>
      </c>
      <c r="CH46" s="10" t="s">
        <v>62</v>
      </c>
      <c r="CI46" s="10"/>
      <c r="CJ46" s="304">
        <v>-0.24030000000000001</v>
      </c>
      <c r="CK46" s="302">
        <v>-0.24679999999999999</v>
      </c>
      <c r="CL46" s="302">
        <v>-0.21879999999999999</v>
      </c>
      <c r="CM46" s="302">
        <v>-0.21049999999999999</v>
      </c>
      <c r="CN46" s="93">
        <v>-0.1956</v>
      </c>
      <c r="CO46" s="10"/>
      <c r="CP46" s="10" t="s">
        <v>62</v>
      </c>
      <c r="CQ46" s="93">
        <v>-0.1991</v>
      </c>
      <c r="CR46" s="93">
        <v>-0.23480000000000001</v>
      </c>
      <c r="CS46" s="93">
        <v>-0.24640000000000001</v>
      </c>
      <c r="CT46" s="93">
        <v>-0.2276</v>
      </c>
      <c r="CU46" s="93">
        <v>-0.24679999999999999</v>
      </c>
      <c r="CV46" s="10"/>
      <c r="CW46" s="10" t="s">
        <v>62</v>
      </c>
      <c r="CX46" s="10" t="s">
        <v>62</v>
      </c>
      <c r="CY46" s="6"/>
      <c r="CZ46" s="10" t="s">
        <v>62</v>
      </c>
      <c r="DA46" s="10"/>
      <c r="DB46" s="10" t="s">
        <v>62</v>
      </c>
      <c r="DC46" s="10"/>
      <c r="DD46" s="10" t="s">
        <v>62</v>
      </c>
      <c r="DE46" s="10"/>
      <c r="DF46" s="10"/>
      <c r="DG46" s="10" t="s">
        <v>62</v>
      </c>
      <c r="DH46" s="10" t="s">
        <v>62</v>
      </c>
      <c r="DI46" s="10" t="s">
        <v>62</v>
      </c>
      <c r="DJ46" s="10"/>
      <c r="DK46" s="10" t="s">
        <v>62</v>
      </c>
      <c r="DL46" s="63" t="s">
        <v>6</v>
      </c>
      <c r="DM46" s="63" t="s">
        <v>76</v>
      </c>
      <c r="DN46" s="63" t="s">
        <v>6</v>
      </c>
      <c r="DO46" s="307" t="s">
        <v>62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300"/>
      <c r="BY48" s="253"/>
      <c r="BZ48" s="70">
        <v>43136</v>
      </c>
      <c r="CA48" s="255"/>
      <c r="CB48" s="253"/>
      <c r="CC48" s="70">
        <v>43137</v>
      </c>
      <c r="CD48" s="305"/>
      <c r="CE48" s="253"/>
      <c r="CF48" s="70">
        <v>43138</v>
      </c>
      <c r="CG48" s="254"/>
      <c r="CH48" s="253"/>
      <c r="CI48" s="70">
        <v>43108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56"/>
      <c r="CR48" s="75">
        <v>43144</v>
      </c>
      <c r="CS48" s="257"/>
      <c r="CT48" s="256"/>
      <c r="CU48" s="75">
        <v>43145</v>
      </c>
      <c r="CV48" s="257"/>
      <c r="CW48" s="256"/>
      <c r="CX48" s="75">
        <v>43146</v>
      </c>
      <c r="CY48" s="257"/>
      <c r="CZ48" s="308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126" t="s">
        <v>78</v>
      </c>
      <c r="CR49" s="56" t="s">
        <v>79</v>
      </c>
      <c r="CS49" s="127" t="s">
        <v>80</v>
      </c>
      <c r="CT49" s="126" t="s">
        <v>78</v>
      </c>
      <c r="CU49" s="56" t="s">
        <v>79</v>
      </c>
      <c r="CV49" s="127" t="s">
        <v>80</v>
      </c>
      <c r="CW49" s="126" t="s">
        <v>78</v>
      </c>
      <c r="CX49" s="56" t="s">
        <v>79</v>
      </c>
      <c r="CY49" s="127" t="s">
        <v>80</v>
      </c>
      <c r="CZ49" s="267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28" t="s">
        <v>81</v>
      </c>
      <c r="CR50" s="55" t="s">
        <v>82</v>
      </c>
      <c r="CS50" s="129" t="s">
        <v>83</v>
      </c>
      <c r="CT50" s="128" t="s">
        <v>81</v>
      </c>
      <c r="CU50" s="55" t="s">
        <v>82</v>
      </c>
      <c r="CV50" s="129" t="s">
        <v>83</v>
      </c>
      <c r="CW50" s="128" t="s">
        <v>81</v>
      </c>
      <c r="CX50" s="55" t="s">
        <v>82</v>
      </c>
      <c r="CY50" s="129" t="s">
        <v>83</v>
      </c>
      <c r="CZ50" s="10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30">
        <v>0.19650000000000001</v>
      </c>
      <c r="CR51" s="41">
        <v>0.18659999999999999</v>
      </c>
      <c r="CS51" s="91">
        <v>0.2014</v>
      </c>
      <c r="CT51" s="130">
        <v>0.19420000000000001</v>
      </c>
      <c r="CU51" s="41">
        <v>0.1888</v>
      </c>
      <c r="CV51" s="91">
        <v>0.16389999999999999</v>
      </c>
      <c r="CW51" s="130">
        <v>0.16139999999999999</v>
      </c>
      <c r="CX51" s="41">
        <v>0.1678</v>
      </c>
      <c r="CY51" s="91">
        <v>0.17280000000000001</v>
      </c>
      <c r="CZ51" s="107">
        <v>0.1734</v>
      </c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35">
        <v>0.12609999999999999</v>
      </c>
      <c r="CR52" s="22">
        <v>0.1323</v>
      </c>
      <c r="CS52" s="88">
        <v>0.1139</v>
      </c>
      <c r="CT52" s="138">
        <v>0.1231</v>
      </c>
      <c r="CU52" s="35">
        <v>0.128</v>
      </c>
      <c r="CV52" s="90">
        <v>0.1244</v>
      </c>
      <c r="CW52" s="138">
        <v>0.11409999999999999</v>
      </c>
      <c r="CX52" s="35">
        <v>0.1429</v>
      </c>
      <c r="CY52" s="90">
        <v>0.1353</v>
      </c>
      <c r="CZ52" s="112">
        <v>0.13120000000000001</v>
      </c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38">
        <v>0.1081</v>
      </c>
      <c r="CR53" s="35">
        <v>9.0899999999999995E-2</v>
      </c>
      <c r="CS53" s="90">
        <v>9.0200000000000002E-2</v>
      </c>
      <c r="CT53" s="135">
        <v>0.1101</v>
      </c>
      <c r="CU53" s="31">
        <v>9.6500000000000002E-2</v>
      </c>
      <c r="CV53" s="92">
        <v>8.5800000000000001E-2</v>
      </c>
      <c r="CW53" s="135">
        <v>7.9399999999999998E-2</v>
      </c>
      <c r="CX53" s="31">
        <v>9.2700000000000005E-2</v>
      </c>
      <c r="CY53" s="92">
        <v>0.10639999999999999</v>
      </c>
      <c r="CZ53" s="113">
        <v>0.1159</v>
      </c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36">
        <v>8.8499999999999995E-2</v>
      </c>
      <c r="CR54" s="31">
        <v>8.4199999999999997E-2</v>
      </c>
      <c r="CS54" s="92">
        <v>8.1100000000000005E-2</v>
      </c>
      <c r="CT54" s="136">
        <v>0.1067</v>
      </c>
      <c r="CU54" s="22">
        <v>8.5999999999999993E-2</v>
      </c>
      <c r="CV54" s="88">
        <v>7.2999999999999995E-2</v>
      </c>
      <c r="CW54" s="136">
        <v>7.1900000000000006E-2</v>
      </c>
      <c r="CX54" s="22">
        <v>8.48E-2</v>
      </c>
      <c r="CY54" s="88">
        <v>0.10879999999999999</v>
      </c>
      <c r="CZ54" s="111">
        <v>0.11269999999999999</v>
      </c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34">
        <v>-2.5399999999999999E-2</v>
      </c>
      <c r="CR55" s="7">
        <v>-3.8600000000000002E-2</v>
      </c>
      <c r="CS55" s="89">
        <v>5.0000000000000001E-3</v>
      </c>
      <c r="CT55" s="134">
        <v>-1.26E-2</v>
      </c>
      <c r="CU55" s="7">
        <v>1E-3</v>
      </c>
      <c r="CV55" s="89">
        <v>-7.4000000000000003E-3</v>
      </c>
      <c r="CW55" s="134">
        <v>-1E-4</v>
      </c>
      <c r="CX55" s="7">
        <v>-9.2999999999999992E-3</v>
      </c>
      <c r="CY55" s="89">
        <v>-2.6100000000000002E-2</v>
      </c>
      <c r="CZ55" s="108">
        <v>-3.2599999999999997E-2</v>
      </c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32">
        <v>-7.1400000000000005E-2</v>
      </c>
      <c r="CR56" s="16">
        <v>-7.2900000000000006E-2</v>
      </c>
      <c r="CS56" s="137">
        <v>-8.4599999999999995E-2</v>
      </c>
      <c r="CT56" s="132">
        <v>-8.4500000000000006E-2</v>
      </c>
      <c r="CU56" s="16">
        <v>-8.3699999999999997E-2</v>
      </c>
      <c r="CV56" s="137">
        <v>-7.2700000000000001E-2</v>
      </c>
      <c r="CW56" s="132">
        <v>-7.8200000000000006E-2</v>
      </c>
      <c r="CX56" s="16">
        <v>-9.2799999999999994E-2</v>
      </c>
      <c r="CY56" s="137">
        <v>-9.4100000000000003E-2</v>
      </c>
      <c r="CZ56" s="110">
        <v>-8.3299999999999999E-2</v>
      </c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31">
        <v>-0.1673</v>
      </c>
      <c r="CR57" s="48">
        <v>-0.16270000000000001</v>
      </c>
      <c r="CS57" s="86">
        <v>-0.16059999999999999</v>
      </c>
      <c r="CT57" s="131">
        <v>-0.18229999999999999</v>
      </c>
      <c r="CU57" s="48">
        <v>-0.16889999999999999</v>
      </c>
      <c r="CV57" s="86">
        <v>-0.1394</v>
      </c>
      <c r="CW57" s="131">
        <v>-0.12239999999999999</v>
      </c>
      <c r="CX57" s="48">
        <v>-0.14460000000000001</v>
      </c>
      <c r="CY57" s="86">
        <v>-0.15629999999999999</v>
      </c>
      <c r="CZ57" s="106">
        <v>-0.1724</v>
      </c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33">
        <v>-0.25509999999999999</v>
      </c>
      <c r="CR58" s="93">
        <v>-0.24060000000000001</v>
      </c>
      <c r="CS58" s="87">
        <v>-0.24640000000000001</v>
      </c>
      <c r="CT58" s="133">
        <v>-0.25469999999999998</v>
      </c>
      <c r="CU58" s="93">
        <v>-0.2477</v>
      </c>
      <c r="CV58" s="87">
        <v>-0.2276</v>
      </c>
      <c r="CW58" s="133">
        <v>-0.2261</v>
      </c>
      <c r="CX58" s="93">
        <v>-0.24149999999999999</v>
      </c>
      <c r="CY58" s="87">
        <v>-0.24679999999999999</v>
      </c>
      <c r="CZ58" s="109">
        <v>-0.24490000000000001</v>
      </c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84">
        <v>19.48</v>
      </c>
      <c r="CR59" s="57">
        <v>-2.96</v>
      </c>
      <c r="CS59" s="85">
        <v>-3.56</v>
      </c>
      <c r="CT59" s="84">
        <v>5.98</v>
      </c>
      <c r="CU59" s="57">
        <v>-6.96</v>
      </c>
      <c r="CV59" s="85">
        <v>-11.83</v>
      </c>
      <c r="CW59" s="84">
        <v>-4.0599999999999996</v>
      </c>
      <c r="CX59" s="57">
        <v>5.44</v>
      </c>
      <c r="CY59" s="85">
        <v>7.02</v>
      </c>
      <c r="CZ59" s="114">
        <v>1.98</v>
      </c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5">
        <v>9.8799999999999999E-2</v>
      </c>
      <c r="CR60" s="240">
        <v>1.4500000000000001E-2</v>
      </c>
      <c r="CS60" s="221">
        <v>4.36E-2</v>
      </c>
      <c r="CT60" s="215">
        <v>3.2899999999999999E-2</v>
      </c>
      <c r="CU60" s="245">
        <v>1.3599999999999999E-2</v>
      </c>
      <c r="CV60" s="204">
        <v>2.9499999999999998E-2</v>
      </c>
      <c r="CW60" s="216">
        <v>1.7000000000000001E-2</v>
      </c>
      <c r="CX60" s="217">
        <v>2.87E-2</v>
      </c>
      <c r="CY60" s="211">
        <v>2.4E-2</v>
      </c>
      <c r="CZ60" s="218">
        <v>1.0800000000000001E-2</v>
      </c>
      <c r="DA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16">
        <v>-3.6299999999999999E-2</v>
      </c>
      <c r="CR61" s="215">
        <v>-1.72E-2</v>
      </c>
      <c r="CS61" s="211">
        <v>-1.84E-2</v>
      </c>
      <c r="CT61" s="216">
        <v>-2.1700000000000001E-2</v>
      </c>
      <c r="CU61" s="210">
        <v>-2.41E-2</v>
      </c>
      <c r="CV61" s="205">
        <v>-2.4899999999999999E-2</v>
      </c>
      <c r="CW61" s="213">
        <v>-1.3899999999999999E-2</v>
      </c>
      <c r="CX61" s="203">
        <v>-2.2200000000000001E-2</v>
      </c>
      <c r="CY61" s="221">
        <v>-1.6799999999999999E-2</v>
      </c>
      <c r="CZ61" s="203">
        <v>-1.61E-2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Q62" s="139"/>
      <c r="CR62" s="140" t="s">
        <v>62</v>
      </c>
      <c r="CS62" s="223">
        <v>8.09E-2</v>
      </c>
      <c r="CT62" s="139"/>
      <c r="CU62" s="140"/>
      <c r="CV62" s="223">
        <v>3.4200000000000001E-2</v>
      </c>
      <c r="CW62" s="139" t="s">
        <v>62</v>
      </c>
      <c r="CX62" s="140"/>
      <c r="CY62" s="211">
        <v>3.5799999999999998E-2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s="139" t="s">
        <v>62</v>
      </c>
      <c r="CR63" s="140"/>
      <c r="CS63" s="206">
        <v>-3.32E-2</v>
      </c>
      <c r="CT63" s="139" t="s">
        <v>62</v>
      </c>
      <c r="CU63" s="140"/>
      <c r="CV63" s="211">
        <v>-4.0899999999999999E-2</v>
      </c>
      <c r="CW63" s="139"/>
      <c r="CX63" s="140" t="s">
        <v>62</v>
      </c>
      <c r="CY63" s="206">
        <v>-2.1399999999999999E-2</v>
      </c>
      <c r="CZ63" t="s">
        <v>62</v>
      </c>
      <c r="DA63" t="s">
        <v>62</v>
      </c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62">
        <v>0.76129999999999998</v>
      </c>
      <c r="CR64" s="258">
        <v>0.75929999999999997</v>
      </c>
      <c r="CS64" s="263">
        <v>0.76129999999999998</v>
      </c>
      <c r="CT64" s="262">
        <v>0.76129999999999998</v>
      </c>
      <c r="CU64" s="258">
        <v>0.76029999999999998</v>
      </c>
      <c r="CV64" s="263">
        <v>0.75580000000000003</v>
      </c>
      <c r="CW64" s="262">
        <v>0.75549999999999995</v>
      </c>
      <c r="CX64" s="258">
        <v>0.75780000000000003</v>
      </c>
      <c r="CY64" s="263">
        <v>0.75890000000000002</v>
      </c>
      <c r="CZ64" s="258">
        <v>0.75860000000000005</v>
      </c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43" t="s">
        <v>60</v>
      </c>
      <c r="CR65" s="118" t="s">
        <v>60</v>
      </c>
      <c r="CS65" s="178" t="s">
        <v>60</v>
      </c>
      <c r="CT65" s="143" t="s">
        <v>60</v>
      </c>
      <c r="CU65" s="118" t="s">
        <v>60</v>
      </c>
      <c r="CV65" s="178" t="s">
        <v>60</v>
      </c>
      <c r="CW65" s="143" t="s">
        <v>60</v>
      </c>
      <c r="CX65" s="118" t="s">
        <v>60</v>
      </c>
      <c r="CY65" s="178" t="s">
        <v>60</v>
      </c>
      <c r="CZ65" s="118" t="s">
        <v>60</v>
      </c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47">
        <f t="shared" ref="CQ66" si="133">SUM(CQ51, -CQ58)</f>
        <v>0.4516</v>
      </c>
      <c r="CR66" s="121">
        <f t="shared" ref="CR66:CS66" si="134">SUM(CR51, -CR58)</f>
        <v>0.42720000000000002</v>
      </c>
      <c r="CS66" s="180">
        <f t="shared" si="134"/>
        <v>0.44779999999999998</v>
      </c>
      <c r="CT66" s="147">
        <f t="shared" ref="CT66" si="135">SUM(CT51, -CT58)</f>
        <v>0.44889999999999997</v>
      </c>
      <c r="CU66" s="121">
        <f t="shared" ref="CU66:CV66" si="136">SUM(CU51, -CU58)</f>
        <v>0.4365</v>
      </c>
      <c r="CV66" s="180">
        <f t="shared" si="136"/>
        <v>0.39149999999999996</v>
      </c>
      <c r="CW66" s="147">
        <f t="shared" ref="CW66:CX66" si="137">SUM(CW51, -CW58)</f>
        <v>0.38749999999999996</v>
      </c>
      <c r="CX66" s="121">
        <f t="shared" ref="CX66:CY66" si="138">SUM(CX51, -CX58)</f>
        <v>0.4093</v>
      </c>
      <c r="CY66" s="180">
        <f t="shared" ref="CY66:CZ66" si="139">SUM(CY51, -CY58)</f>
        <v>0.41959999999999997</v>
      </c>
      <c r="CZ66" s="121">
        <f t="shared" si="139"/>
        <v>0.41830000000000001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40">SUM(EC51, -EC58)</f>
        <v>0</v>
      </c>
      <c r="ED66" s="6">
        <f t="shared" si="140"/>
        <v>0</v>
      </c>
      <c r="EE66" s="6">
        <f t="shared" si="140"/>
        <v>0</v>
      </c>
      <c r="EF66" s="6">
        <f t="shared" si="140"/>
        <v>0</v>
      </c>
      <c r="EG66" s="6">
        <f t="shared" si="140"/>
        <v>0</v>
      </c>
      <c r="EH66" s="6">
        <f t="shared" si="140"/>
        <v>0</v>
      </c>
      <c r="EI66" s="6">
        <f t="shared" si="140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1">SUM(GU51, -GU58)</f>
        <v>0</v>
      </c>
      <c r="GV66" s="6">
        <f t="shared" si="141"/>
        <v>0</v>
      </c>
      <c r="GW66" s="6">
        <f t="shared" si="141"/>
        <v>0</v>
      </c>
      <c r="GX66" s="6">
        <f t="shared" si="141"/>
        <v>0</v>
      </c>
      <c r="GY66" s="6">
        <f t="shared" si="141"/>
        <v>0</v>
      </c>
      <c r="GZ66" s="6">
        <f t="shared" si="141"/>
        <v>0</v>
      </c>
      <c r="HA66" s="6">
        <f t="shared" si="141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2">SUM(JM51, -JM58)</f>
        <v>0</v>
      </c>
      <c r="JN66" s="6">
        <f t="shared" si="142"/>
        <v>0</v>
      </c>
      <c r="JO66" s="6">
        <f t="shared" si="142"/>
        <v>0</v>
      </c>
      <c r="JP66" s="6">
        <f t="shared" si="142"/>
        <v>0</v>
      </c>
      <c r="JQ66" s="6">
        <f t="shared" si="142"/>
        <v>0</v>
      </c>
      <c r="JR66" s="6">
        <f t="shared" si="142"/>
        <v>0</v>
      </c>
      <c r="JS66" s="6">
        <f t="shared" si="142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65" t="s">
        <v>51</v>
      </c>
      <c r="CR67" s="189" t="s">
        <v>51</v>
      </c>
      <c r="CS67" s="178" t="s">
        <v>70</v>
      </c>
      <c r="CT67" s="201" t="s">
        <v>59</v>
      </c>
      <c r="CU67" s="169" t="s">
        <v>59</v>
      </c>
      <c r="CV67" s="187" t="s">
        <v>59</v>
      </c>
      <c r="CW67" s="201" t="s">
        <v>59</v>
      </c>
      <c r="CX67" s="169" t="s">
        <v>59</v>
      </c>
      <c r="CY67" s="187" t="s">
        <v>59</v>
      </c>
      <c r="CZ67" s="169" t="s">
        <v>59</v>
      </c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43">SUM(K51, -K57)</f>
        <v>0.16620000000000001</v>
      </c>
      <c r="L68" s="180">
        <f t="shared" si="143"/>
        <v>0.19230000000000003</v>
      </c>
      <c r="M68" s="147">
        <f t="shared" si="143"/>
        <v>0.17859999999999998</v>
      </c>
      <c r="N68" s="121">
        <f t="shared" si="143"/>
        <v>0.16650000000000001</v>
      </c>
      <c r="O68" s="180">
        <f t="shared" si="143"/>
        <v>0.18559999999999999</v>
      </c>
      <c r="P68" s="147">
        <f t="shared" si="143"/>
        <v>0.20569999999999999</v>
      </c>
      <c r="Q68" s="121">
        <f t="shared" si="143"/>
        <v>0.1983</v>
      </c>
      <c r="R68" s="180">
        <f t="shared" si="143"/>
        <v>0.21210000000000001</v>
      </c>
      <c r="S68" s="226">
        <f t="shared" si="143"/>
        <v>0.23520000000000002</v>
      </c>
      <c r="T68" s="15">
        <f t="shared" si="143"/>
        <v>0.22940000000000002</v>
      </c>
      <c r="U68" s="150">
        <f t="shared" ref="U68:Z68" si="144">SUM(U51, -U57)</f>
        <v>0.2127</v>
      </c>
      <c r="V68" s="226">
        <f t="shared" si="144"/>
        <v>0.2097</v>
      </c>
      <c r="W68" s="97">
        <f t="shared" si="144"/>
        <v>0.23599999999999999</v>
      </c>
      <c r="X68" s="152">
        <f t="shared" si="144"/>
        <v>0.2268</v>
      </c>
      <c r="Y68" s="147">
        <f t="shared" si="144"/>
        <v>0.2455</v>
      </c>
      <c r="Z68" s="121">
        <f t="shared" si="144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5">SUM(AK52, -AK58)</f>
        <v>0.23170000000000002</v>
      </c>
      <c r="AL68" s="94">
        <f t="shared" si="145"/>
        <v>0.2545</v>
      </c>
      <c r="AM68" s="151">
        <f t="shared" si="145"/>
        <v>0.29559999999999997</v>
      </c>
      <c r="AN68" s="145">
        <f t="shared" si="145"/>
        <v>0.29559999999999997</v>
      </c>
      <c r="AO68" s="117">
        <f t="shared" si="145"/>
        <v>0.30189999999999995</v>
      </c>
      <c r="AP68" s="177">
        <f t="shared" si="145"/>
        <v>0.27779999999999999</v>
      </c>
      <c r="AQ68" s="145">
        <f t="shared" si="145"/>
        <v>0.28659999999999997</v>
      </c>
      <c r="AR68" s="117">
        <f t="shared" si="145"/>
        <v>0.28660000000000002</v>
      </c>
      <c r="AS68" s="177">
        <f t="shared" si="145"/>
        <v>0.28949999999999998</v>
      </c>
      <c r="AT68" s="227">
        <f t="shared" si="145"/>
        <v>0.26090000000000002</v>
      </c>
      <c r="AU68" s="94">
        <f t="shared" si="145"/>
        <v>0.25990000000000002</v>
      </c>
      <c r="AV68" s="152">
        <f t="shared" si="145"/>
        <v>0.29270000000000002</v>
      </c>
      <c r="AW68" s="147">
        <f t="shared" si="145"/>
        <v>0.3024</v>
      </c>
      <c r="AX68" s="121">
        <f t="shared" si="145"/>
        <v>0.31730000000000003</v>
      </c>
      <c r="AY68" s="180">
        <f t="shared" si="145"/>
        <v>0.28070000000000001</v>
      </c>
      <c r="AZ68" s="147">
        <f t="shared" si="145"/>
        <v>0.26910000000000001</v>
      </c>
      <c r="BA68" s="121">
        <f t="shared" si="145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6">SUM(BD52, -BD58)</f>
        <v>0.30430000000000001</v>
      </c>
      <c r="BE68" s="180">
        <f t="shared" si="146"/>
        <v>0.3382</v>
      </c>
      <c r="BF68" s="147">
        <f t="shared" si="146"/>
        <v>0.32930000000000004</v>
      </c>
      <c r="BG68" s="121">
        <f t="shared" si="146"/>
        <v>0.31999999999999995</v>
      </c>
      <c r="BH68" s="180">
        <f t="shared" si="146"/>
        <v>0.30209999999999998</v>
      </c>
      <c r="BI68" s="147">
        <f t="shared" si="146"/>
        <v>0.30149999999999999</v>
      </c>
      <c r="BJ68" s="116">
        <f>SUM(BJ51, -BJ57)</f>
        <v>0.32200000000000001</v>
      </c>
      <c r="BK68" s="180">
        <f t="shared" ref="BK68:BQ68" si="147">SUM(BK52, -BK58)</f>
        <v>0.32019999999999998</v>
      </c>
      <c r="BL68" s="147">
        <f t="shared" si="147"/>
        <v>0.34360000000000002</v>
      </c>
      <c r="BM68" s="121">
        <f t="shared" si="147"/>
        <v>0.36709999999999998</v>
      </c>
      <c r="BN68" s="180">
        <f t="shared" si="147"/>
        <v>0.37239999999999995</v>
      </c>
      <c r="BO68" s="121">
        <f t="shared" si="147"/>
        <v>0.38129999999999997</v>
      </c>
      <c r="BP68" s="121">
        <f t="shared" si="147"/>
        <v>0.38109999999999999</v>
      </c>
      <c r="BQ68" s="117">
        <f t="shared" si="147"/>
        <v>0.39739999999999998</v>
      </c>
      <c r="BS68" s="147">
        <f t="shared" ref="BS68:CK68" si="148">SUM(BS52, -BS58)</f>
        <v>0.37659999999999999</v>
      </c>
      <c r="BT68" s="117">
        <f t="shared" si="148"/>
        <v>0.371</v>
      </c>
      <c r="BU68" s="177">
        <f t="shared" si="148"/>
        <v>0.37480000000000002</v>
      </c>
      <c r="BV68" s="147">
        <f t="shared" si="148"/>
        <v>0.37819999999999998</v>
      </c>
      <c r="BW68" s="121">
        <f t="shared" si="148"/>
        <v>0.37370000000000003</v>
      </c>
      <c r="BX68" s="177">
        <f t="shared" si="148"/>
        <v>0.372</v>
      </c>
      <c r="BY68" s="227">
        <f t="shared" si="148"/>
        <v>0.41650000000000004</v>
      </c>
      <c r="BZ68" s="94">
        <f t="shared" si="148"/>
        <v>0.42730000000000001</v>
      </c>
      <c r="CA68" s="151">
        <f t="shared" si="148"/>
        <v>0.3987</v>
      </c>
      <c r="CB68" s="147">
        <f t="shared" si="148"/>
        <v>0.33439999999999998</v>
      </c>
      <c r="CC68" s="121">
        <f t="shared" si="148"/>
        <v>0.34109999999999996</v>
      </c>
      <c r="CD68" s="180">
        <f t="shared" si="148"/>
        <v>0.34699999999999998</v>
      </c>
      <c r="CE68" s="147">
        <f t="shared" si="148"/>
        <v>0.34620000000000001</v>
      </c>
      <c r="CF68" s="121">
        <f t="shared" si="148"/>
        <v>0.32150000000000001</v>
      </c>
      <c r="CG68" s="180">
        <f t="shared" si="148"/>
        <v>0.35730000000000001</v>
      </c>
      <c r="CH68" s="147">
        <f t="shared" si="148"/>
        <v>0.34920000000000001</v>
      </c>
      <c r="CI68" s="121">
        <f t="shared" si="148"/>
        <v>0.35310000000000002</v>
      </c>
      <c r="CJ68" s="180">
        <f t="shared" si="148"/>
        <v>0.33829999999999999</v>
      </c>
      <c r="CK68" s="147">
        <f t="shared" si="148"/>
        <v>0.32700000000000001</v>
      </c>
      <c r="CL68" s="121">
        <f t="shared" ref="CL68" si="149">SUM(CL52, -CL58)</f>
        <v>0.34289999999999998</v>
      </c>
      <c r="CM68" s="180">
        <f t="shared" ref="CM68:CN68" si="150">SUM(CM52, -CM58)</f>
        <v>0.31979999999999997</v>
      </c>
      <c r="CN68" s="147">
        <f t="shared" si="150"/>
        <v>0.32979999999999998</v>
      </c>
      <c r="CO68" s="121">
        <f t="shared" ref="CO68:CP68" si="151">SUM(CO52, -CO58)</f>
        <v>0.35650000000000004</v>
      </c>
      <c r="CP68" s="180">
        <f t="shared" si="151"/>
        <v>0.36570000000000003</v>
      </c>
      <c r="CQ68" s="147">
        <f t="shared" ref="CQ68" si="152">SUM(CQ52, -CQ58)</f>
        <v>0.38119999999999998</v>
      </c>
      <c r="CR68" s="121">
        <f t="shared" ref="CR68" si="153">SUM(CR52, -CR58)</f>
        <v>0.37290000000000001</v>
      </c>
      <c r="CS68" s="180">
        <f>SUM(CS51, -CS57)</f>
        <v>0.36199999999999999</v>
      </c>
      <c r="CT68" s="154">
        <f>SUM(CT52, -CT58)</f>
        <v>0.37779999999999997</v>
      </c>
      <c r="CU68" s="116">
        <f>SUM(CU52, -CU58)</f>
        <v>0.37570000000000003</v>
      </c>
      <c r="CV68" s="176">
        <f>SUM(CV52, -CV58)</f>
        <v>0.35199999999999998</v>
      </c>
      <c r="CW68" s="154">
        <f>SUM(CW52, -CW58)</f>
        <v>0.3402</v>
      </c>
      <c r="CX68" s="116">
        <f>SUM(CX52, -CX58)</f>
        <v>0.38439999999999996</v>
      </c>
      <c r="CY68" s="176">
        <f>SUM(CY52, -CY58)</f>
        <v>0.3821</v>
      </c>
      <c r="CZ68" s="116">
        <f>SUM(CZ52, -CZ58)</f>
        <v>0.37609999999999999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43" t="s">
        <v>70</v>
      </c>
      <c r="CR69" s="118" t="s">
        <v>70</v>
      </c>
      <c r="CS69" s="200" t="s">
        <v>51</v>
      </c>
      <c r="CT69" s="143" t="s">
        <v>70</v>
      </c>
      <c r="CU69" s="118" t="s">
        <v>70</v>
      </c>
      <c r="CV69" s="183" t="s">
        <v>84</v>
      </c>
      <c r="CW69" s="165" t="s">
        <v>51</v>
      </c>
      <c r="CX69" s="124" t="s">
        <v>84</v>
      </c>
      <c r="CY69" s="183" t="s">
        <v>84</v>
      </c>
      <c r="CZ69" s="189" t="s">
        <v>51</v>
      </c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54">SUM(L51, -L56)</f>
        <v>0.16260000000000002</v>
      </c>
      <c r="M70" s="147">
        <f t="shared" si="154"/>
        <v>0.1641</v>
      </c>
      <c r="N70" s="121">
        <f t="shared" si="154"/>
        <v>0.16570000000000001</v>
      </c>
      <c r="O70" s="180">
        <f t="shared" si="154"/>
        <v>0.1774</v>
      </c>
      <c r="P70" s="147">
        <f t="shared" si="154"/>
        <v>0.20530000000000001</v>
      </c>
      <c r="Q70" s="121">
        <f t="shared" si="154"/>
        <v>0.19670000000000001</v>
      </c>
      <c r="R70" s="180">
        <f t="shared" si="154"/>
        <v>0.21190000000000001</v>
      </c>
      <c r="S70" s="225">
        <f t="shared" si="154"/>
        <v>0.23110000000000003</v>
      </c>
      <c r="T70" s="97">
        <f t="shared" si="154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5">SUM(AS53, -AS58)</f>
        <v>0.248</v>
      </c>
      <c r="AT70" s="225">
        <f t="shared" si="155"/>
        <v>0.23809999999999998</v>
      </c>
      <c r="AU70" s="15">
        <f t="shared" si="155"/>
        <v>0.25509999999999999</v>
      </c>
      <c r="AV70" s="151">
        <f t="shared" si="155"/>
        <v>0.249</v>
      </c>
      <c r="AW70" s="145">
        <f t="shared" si="155"/>
        <v>0.26829999999999998</v>
      </c>
      <c r="AX70" s="117">
        <f t="shared" si="155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6">SUM(BD51, -BD57)</f>
        <v>0.30359999999999998</v>
      </c>
      <c r="BE70" s="176">
        <f t="shared" si="156"/>
        <v>0.33729999999999999</v>
      </c>
      <c r="BF70" s="154">
        <f t="shared" si="156"/>
        <v>0.31259999999999999</v>
      </c>
      <c r="BG70" s="116">
        <f t="shared" si="156"/>
        <v>0.3034</v>
      </c>
      <c r="BH70" s="176">
        <f t="shared" si="156"/>
        <v>0.30179999999999996</v>
      </c>
      <c r="BI70" s="154">
        <f t="shared" si="156"/>
        <v>0.28360000000000002</v>
      </c>
      <c r="BJ70" s="121">
        <f>SUM(BJ52, -BJ58)</f>
        <v>0.31879999999999997</v>
      </c>
      <c r="BK70" s="177">
        <f t="shared" ref="BK70:BQ70" si="157">SUM(BK53, -BK58)</f>
        <v>0.26200000000000001</v>
      </c>
      <c r="BL70" s="145">
        <f t="shared" si="157"/>
        <v>0.3226</v>
      </c>
      <c r="BM70" s="117">
        <f t="shared" si="157"/>
        <v>0.32889999999999997</v>
      </c>
      <c r="BN70" s="177">
        <f t="shared" si="157"/>
        <v>0.3639</v>
      </c>
      <c r="BO70" s="117">
        <f t="shared" si="157"/>
        <v>0.37929999999999997</v>
      </c>
      <c r="BP70" s="121">
        <f t="shared" si="157"/>
        <v>0.37050000000000005</v>
      </c>
      <c r="BQ70" s="121">
        <f t="shared" si="157"/>
        <v>0.37329999999999997</v>
      </c>
      <c r="BS70" s="145">
        <f t="shared" ref="BS70:CC70" si="158">SUM(BS53, -BS58)</f>
        <v>0.37</v>
      </c>
      <c r="BT70" s="116">
        <f t="shared" si="158"/>
        <v>0.34289999999999998</v>
      </c>
      <c r="BU70" s="180">
        <f t="shared" si="158"/>
        <v>0.36609999999999998</v>
      </c>
      <c r="BV70" s="145">
        <f t="shared" si="158"/>
        <v>0.37419999999999998</v>
      </c>
      <c r="BW70" s="117">
        <f t="shared" si="158"/>
        <v>0.36470000000000002</v>
      </c>
      <c r="BX70" s="180">
        <f t="shared" si="158"/>
        <v>0.36280000000000001</v>
      </c>
      <c r="BY70" s="225">
        <f t="shared" si="158"/>
        <v>0.37780000000000002</v>
      </c>
      <c r="BZ70" s="95">
        <f t="shared" si="158"/>
        <v>0.38500000000000001</v>
      </c>
      <c r="CA70" s="146">
        <f t="shared" si="158"/>
        <v>0.36849999999999999</v>
      </c>
      <c r="CB70" s="154">
        <f t="shared" si="158"/>
        <v>0.3332</v>
      </c>
      <c r="CC70" s="116">
        <f t="shared" si="158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47">
        <f>SUM(CQ51, -CQ57)</f>
        <v>0.36380000000000001</v>
      </c>
      <c r="CR70" s="121">
        <f>SUM(CR51, -CR57)</f>
        <v>0.3493</v>
      </c>
      <c r="CS70" s="180">
        <f>SUM(CS52, -CS58)</f>
        <v>0.36030000000000001</v>
      </c>
      <c r="CT70" s="147">
        <f>SUM(CT51, -CT57)</f>
        <v>0.3765</v>
      </c>
      <c r="CU70" s="121">
        <f>SUM(CU51, -CU57)</f>
        <v>0.35770000000000002</v>
      </c>
      <c r="CV70" s="177">
        <f>SUM(CV53, -CV58)</f>
        <v>0.31340000000000001</v>
      </c>
      <c r="CW70" s="147">
        <f>SUM(CW53, -CW58)</f>
        <v>0.30549999999999999</v>
      </c>
      <c r="CX70" s="117">
        <f>SUM(CX53, -CX58)</f>
        <v>0.3342</v>
      </c>
      <c r="CY70" s="177">
        <f>SUM(CY53, -CY58)</f>
        <v>0.35319999999999996</v>
      </c>
      <c r="CZ70" s="121">
        <f>SUM(CZ53, -CZ58)</f>
        <v>0.36080000000000001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201" t="s">
        <v>59</v>
      </c>
      <c r="CR71" s="169" t="s">
        <v>59</v>
      </c>
      <c r="CS71" s="187" t="s">
        <v>59</v>
      </c>
      <c r="CT71" s="165" t="s">
        <v>51</v>
      </c>
      <c r="CU71" s="124" t="s">
        <v>84</v>
      </c>
      <c r="CV71" s="178" t="s">
        <v>70</v>
      </c>
      <c r="CW71" s="164" t="s">
        <v>84</v>
      </c>
      <c r="CX71" s="189" t="s">
        <v>51</v>
      </c>
      <c r="CY71" s="200" t="s">
        <v>51</v>
      </c>
      <c r="CZ71" s="124" t="s">
        <v>84</v>
      </c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59">SUM(L51, -L55)</f>
        <v>0.15260000000000001</v>
      </c>
      <c r="M72" s="149">
        <f t="shared" si="159"/>
        <v>0.15459999999999999</v>
      </c>
      <c r="N72" s="119">
        <f t="shared" si="159"/>
        <v>0.15390000000000001</v>
      </c>
      <c r="O72" s="179">
        <f t="shared" si="159"/>
        <v>0.1736</v>
      </c>
      <c r="P72" s="149">
        <f t="shared" si="159"/>
        <v>0.18690000000000001</v>
      </c>
      <c r="Q72" s="119">
        <f t="shared" si="159"/>
        <v>0.19530000000000003</v>
      </c>
      <c r="R72" s="180">
        <f t="shared" si="159"/>
        <v>0.20900000000000002</v>
      </c>
      <c r="S72" s="225">
        <f t="shared" si="159"/>
        <v>0.21690000000000001</v>
      </c>
      <c r="T72" s="15">
        <f t="shared" si="159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60">SUM(AZ51, -AZ56)</f>
        <v>0.24559999999999998</v>
      </c>
      <c r="BA72" s="121">
        <f t="shared" si="160"/>
        <v>0.24430000000000002</v>
      </c>
      <c r="BB72" s="176">
        <f t="shared" si="160"/>
        <v>0.26329999999999998</v>
      </c>
      <c r="BC72" s="154">
        <f t="shared" si="160"/>
        <v>0.30299999999999999</v>
      </c>
      <c r="BD72" s="121">
        <f t="shared" si="160"/>
        <v>0.29220000000000002</v>
      </c>
      <c r="BE72" s="180">
        <f t="shared" si="160"/>
        <v>0.30659999999999998</v>
      </c>
      <c r="BF72" s="147">
        <f t="shared" ref="BF72" si="161">SUM(BF51, -BF56)</f>
        <v>0.28760000000000002</v>
      </c>
      <c r="BG72" s="121">
        <f t="shared" ref="BG72" si="162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 t="shared" ref="CP72:CU72" si="163">SUM(CP53, -CP58)</f>
        <v>0.31230000000000002</v>
      </c>
      <c r="CQ72" s="154">
        <f t="shared" si="163"/>
        <v>0.36319999999999997</v>
      </c>
      <c r="CR72" s="116">
        <f t="shared" si="163"/>
        <v>0.33150000000000002</v>
      </c>
      <c r="CS72" s="176">
        <f t="shared" si="163"/>
        <v>0.33660000000000001</v>
      </c>
      <c r="CT72" s="147">
        <f t="shared" si="163"/>
        <v>0.36480000000000001</v>
      </c>
      <c r="CU72" s="117">
        <f t="shared" si="163"/>
        <v>0.34420000000000001</v>
      </c>
      <c r="CV72" s="180">
        <f>SUM(CV51, -CV57)</f>
        <v>0.30330000000000001</v>
      </c>
      <c r="CW72" s="145">
        <f>SUM(CW54, -CW58)</f>
        <v>0.29799999999999999</v>
      </c>
      <c r="CX72" s="121">
        <f>SUM(CX54, -CX58)</f>
        <v>0.32629999999999998</v>
      </c>
      <c r="CY72" s="180">
        <f>SUM(CY54, -CY58)</f>
        <v>0.35559999999999997</v>
      </c>
      <c r="CZ72" s="117">
        <f>SUM(CZ54, -CZ58)</f>
        <v>0.35760000000000003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64">SUM(EC57, -EC68)</f>
        <v>0</v>
      </c>
      <c r="ED72" s="6">
        <f t="shared" si="164"/>
        <v>0</v>
      </c>
      <c r="EE72" s="6">
        <f t="shared" si="164"/>
        <v>0</v>
      </c>
      <c r="EF72" s="6">
        <f t="shared" si="164"/>
        <v>0</v>
      </c>
      <c r="EG72" s="6">
        <f t="shared" si="164"/>
        <v>0</v>
      </c>
      <c r="EH72" s="6">
        <f t="shared" si="164"/>
        <v>0</v>
      </c>
      <c r="EI72" s="6">
        <f t="shared" si="164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5">SUM(GU57, -GU68)</f>
        <v>0</v>
      </c>
      <c r="GV72" s="6">
        <f t="shared" si="165"/>
        <v>0</v>
      </c>
      <c r="GW72" s="6">
        <f t="shared" si="165"/>
        <v>0</v>
      </c>
      <c r="GX72" s="6">
        <f t="shared" si="165"/>
        <v>0</v>
      </c>
      <c r="GY72" s="6">
        <f t="shared" si="165"/>
        <v>0</v>
      </c>
      <c r="GZ72" s="6">
        <f t="shared" si="165"/>
        <v>0</v>
      </c>
      <c r="HA72" s="6">
        <f t="shared" si="165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6">SUM(JM57, -JM68)</f>
        <v>0</v>
      </c>
      <c r="JN72" s="6">
        <f t="shared" si="166"/>
        <v>0</v>
      </c>
      <c r="JO72" s="6">
        <f t="shared" si="166"/>
        <v>0</v>
      </c>
      <c r="JP72" s="6">
        <f t="shared" si="166"/>
        <v>0</v>
      </c>
      <c r="JQ72" s="6">
        <f t="shared" si="166"/>
        <v>0</v>
      </c>
      <c r="JR72" s="6">
        <f t="shared" si="166"/>
        <v>0</v>
      </c>
      <c r="JS72" s="6">
        <f t="shared" si="166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64" t="s">
        <v>84</v>
      </c>
      <c r="CR73" s="124" t="s">
        <v>84</v>
      </c>
      <c r="CS73" s="183" t="s">
        <v>84</v>
      </c>
      <c r="CT73" s="164" t="s">
        <v>84</v>
      </c>
      <c r="CU73" s="189" t="s">
        <v>51</v>
      </c>
      <c r="CV73" s="200" t="s">
        <v>51</v>
      </c>
      <c r="CW73" s="143" t="s">
        <v>70</v>
      </c>
      <c r="CX73" s="118" t="s">
        <v>70</v>
      </c>
      <c r="CY73" s="178" t="s">
        <v>70</v>
      </c>
      <c r="CZ73" s="118" t="s">
        <v>70</v>
      </c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67">SUM(O51, -O54)</f>
        <v>0.1535</v>
      </c>
      <c r="P74" s="147">
        <f t="shared" si="167"/>
        <v>0.18510000000000001</v>
      </c>
      <c r="Q74" s="117">
        <f t="shared" si="167"/>
        <v>0.17920000000000003</v>
      </c>
      <c r="R74" s="177">
        <f t="shared" si="167"/>
        <v>0.1988</v>
      </c>
      <c r="S74" s="225">
        <f t="shared" si="167"/>
        <v>0.21400000000000002</v>
      </c>
      <c r="T74" s="15">
        <f t="shared" si="167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45">
        <f t="shared" ref="CQ74:CV74" si="168">SUM(CQ54, -CQ58)</f>
        <v>0.34360000000000002</v>
      </c>
      <c r="CR74" s="117">
        <f t="shared" si="168"/>
        <v>0.32479999999999998</v>
      </c>
      <c r="CS74" s="177">
        <f t="shared" si="168"/>
        <v>0.32750000000000001</v>
      </c>
      <c r="CT74" s="145">
        <f t="shared" si="168"/>
        <v>0.3614</v>
      </c>
      <c r="CU74" s="121">
        <f t="shared" si="168"/>
        <v>0.3337</v>
      </c>
      <c r="CV74" s="180">
        <f t="shared" si="168"/>
        <v>0.30059999999999998</v>
      </c>
      <c r="CW74" s="147">
        <f>SUM(CW51, -CW57)</f>
        <v>0.2838</v>
      </c>
      <c r="CX74" s="121">
        <f>SUM(CX51, -CX57)</f>
        <v>0.31240000000000001</v>
      </c>
      <c r="CY74" s="180">
        <f>SUM(CY51, -CY57)</f>
        <v>0.3291</v>
      </c>
      <c r="CZ74" s="121">
        <f>SUM(CZ51, -CZ57)</f>
        <v>0.3458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65" t="s">
        <v>52</v>
      </c>
      <c r="CR75" s="189" t="s">
        <v>52</v>
      </c>
      <c r="CS75" s="178" t="s">
        <v>49</v>
      </c>
      <c r="CT75" s="201" t="s">
        <v>67</v>
      </c>
      <c r="CU75" s="169" t="s">
        <v>67</v>
      </c>
      <c r="CV75" s="187" t="s">
        <v>67</v>
      </c>
      <c r="CW75" s="143" t="s">
        <v>49</v>
      </c>
      <c r="CX75" s="169" t="s">
        <v>67</v>
      </c>
      <c r="CY75" s="187" t="s">
        <v>67</v>
      </c>
      <c r="CZ75" s="169" t="s">
        <v>67</v>
      </c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69">SUM(O51, -O53)</f>
        <v>0.15140000000000001</v>
      </c>
      <c r="P76" s="145">
        <f t="shared" si="169"/>
        <v>0.18140000000000001</v>
      </c>
      <c r="Q76" s="121">
        <f t="shared" si="169"/>
        <v>0.15870000000000001</v>
      </c>
      <c r="R76" s="180">
        <f t="shared" si="169"/>
        <v>0.17290000000000003</v>
      </c>
      <c r="S76" s="227">
        <f t="shared" si="169"/>
        <v>0.18450000000000003</v>
      </c>
      <c r="T76" s="94">
        <f t="shared" si="169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70">SUM(AA52, -AA56)</f>
        <v>0.18609999999999999</v>
      </c>
      <c r="AB76" s="147">
        <f t="shared" si="170"/>
        <v>0.15279999999999999</v>
      </c>
      <c r="AC76" s="121">
        <f t="shared" si="170"/>
        <v>0.1673</v>
      </c>
      <c r="AD76" s="180">
        <f t="shared" si="170"/>
        <v>0.16539999999999999</v>
      </c>
      <c r="AE76" s="225">
        <f t="shared" si="170"/>
        <v>0.18379999999999999</v>
      </c>
      <c r="AF76" s="15">
        <f t="shared" si="170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71">SUM(AJ52, -AJ57)</f>
        <v>0.184</v>
      </c>
      <c r="AK76" s="225">
        <f t="shared" si="171"/>
        <v>0.17449999999999999</v>
      </c>
      <c r="AL76" s="15">
        <f t="shared" si="171"/>
        <v>0.1774</v>
      </c>
      <c r="AM76" s="152">
        <f t="shared" si="171"/>
        <v>0.21359999999999998</v>
      </c>
      <c r="AN76" s="145">
        <f t="shared" si="171"/>
        <v>0.20939999999999998</v>
      </c>
      <c r="AO76" s="117">
        <f t="shared" si="171"/>
        <v>0.22120000000000001</v>
      </c>
      <c r="AP76" s="177">
        <f t="shared" si="171"/>
        <v>0.20449999999999999</v>
      </c>
      <c r="AQ76" s="145">
        <f t="shared" si="171"/>
        <v>0.20030000000000001</v>
      </c>
      <c r="AR76" s="117">
        <f t="shared" si="171"/>
        <v>0.18330000000000002</v>
      </c>
      <c r="AS76" s="177">
        <f t="shared" si="171"/>
        <v>0.1966</v>
      </c>
      <c r="AT76" s="225">
        <f t="shared" si="171"/>
        <v>0.16650000000000001</v>
      </c>
      <c r="AU76" s="15">
        <f t="shared" si="171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72">SUM(BV52, -BV57)</f>
        <v>0.30099999999999999</v>
      </c>
      <c r="BW76" s="116">
        <f t="shared" si="172"/>
        <v>0.29299999999999998</v>
      </c>
      <c r="BX76" s="177">
        <f t="shared" si="172"/>
        <v>0.29100000000000004</v>
      </c>
      <c r="BY76" s="227">
        <f t="shared" si="172"/>
        <v>0.32620000000000005</v>
      </c>
      <c r="BZ76" s="94">
        <f t="shared" si="172"/>
        <v>0.3236</v>
      </c>
      <c r="CA76" s="151">
        <f t="shared" si="172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54">
        <f>SUM(CQ52, -CQ57)</f>
        <v>0.29339999999999999</v>
      </c>
      <c r="CR76" s="116">
        <f>SUM(CR52, -CR57)</f>
        <v>0.29500000000000004</v>
      </c>
      <c r="CS76" s="180">
        <f>SUM(CS51, -CS56)</f>
        <v>0.28599999999999998</v>
      </c>
      <c r="CT76" s="167">
        <f>SUM(CT52, -CT57)</f>
        <v>0.3054</v>
      </c>
      <c r="CU76" s="209">
        <f>SUM(CU52, -CU57)</f>
        <v>0.2969</v>
      </c>
      <c r="CV76" s="188">
        <f>SUM(CV52, -CV57)</f>
        <v>0.26379999999999998</v>
      </c>
      <c r="CW76" s="147">
        <f>SUM(CW51, -CW56)</f>
        <v>0.23959999999999998</v>
      </c>
      <c r="CX76" s="209">
        <f>SUM(CX52, -CX57)</f>
        <v>0.28749999999999998</v>
      </c>
      <c r="CY76" s="188">
        <f>SUM(CY52, -CY57)</f>
        <v>0.29159999999999997</v>
      </c>
      <c r="CZ76" s="209">
        <f>SUM(CZ52, -CZ57)</f>
        <v>0.30359999999999998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43" t="s">
        <v>49</v>
      </c>
      <c r="CR77" s="118" t="s">
        <v>49</v>
      </c>
      <c r="CS77" s="200" t="s">
        <v>52</v>
      </c>
      <c r="CT77" s="165" t="s">
        <v>52</v>
      </c>
      <c r="CU77" s="118" t="s">
        <v>49</v>
      </c>
      <c r="CV77" s="178" t="s">
        <v>49</v>
      </c>
      <c r="CW77" s="201" t="s">
        <v>67</v>
      </c>
      <c r="CX77" s="118" t="s">
        <v>49</v>
      </c>
      <c r="CY77" s="178" t="s">
        <v>49</v>
      </c>
      <c r="CZ77" s="189" t="s">
        <v>52</v>
      </c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47">
        <f>SUM(CQ51, -CQ56)</f>
        <v>0.26790000000000003</v>
      </c>
      <c r="CR78" s="121">
        <f>SUM(CR51, -CR56)</f>
        <v>0.25950000000000001</v>
      </c>
      <c r="CS78" s="176">
        <f>SUM(CS52, -CS57)</f>
        <v>0.27449999999999997</v>
      </c>
      <c r="CT78" s="154">
        <f>SUM(CT53, -CT57)</f>
        <v>0.29239999999999999</v>
      </c>
      <c r="CU78" s="121">
        <f>SUM(CU51, -CU56)</f>
        <v>0.27249999999999996</v>
      </c>
      <c r="CV78" s="180">
        <f>SUM(CV51, -CV56)</f>
        <v>0.23659999999999998</v>
      </c>
      <c r="CW78" s="167">
        <f>SUM(CW52, -CW57)</f>
        <v>0.23649999999999999</v>
      </c>
      <c r="CX78" s="121">
        <f>SUM(CX51, -CX56)</f>
        <v>0.2606</v>
      </c>
      <c r="CY78" s="180">
        <f>SUM(CY51, -CY56)</f>
        <v>0.26690000000000003</v>
      </c>
      <c r="CZ78" s="116">
        <f>SUM(CZ53, -CZ57)</f>
        <v>0.2883</v>
      </c>
      <c r="DA78" s="6">
        <f t="shared" ref="CY78:DB78" si="173">SUM(DA67, -DA74)</f>
        <v>0</v>
      </c>
      <c r="DB78" s="6">
        <f t="shared" si="173"/>
        <v>0</v>
      </c>
      <c r="DC78" s="6">
        <f>SUM(DC67, -DC74,)</f>
        <v>0</v>
      </c>
      <c r="DD78" s="6">
        <f>SUM(DD67, -DD74,)</f>
        <v>0</v>
      </c>
      <c r="DE78" s="6">
        <f t="shared" ref="DE78:DH78" si="174">SUM(DE67, -DE74)</f>
        <v>0</v>
      </c>
      <c r="DF78" s="6">
        <f t="shared" si="174"/>
        <v>0</v>
      </c>
      <c r="DG78" s="6">
        <f t="shared" si="174"/>
        <v>0</v>
      </c>
      <c r="DH78" s="6">
        <f t="shared" si="174"/>
        <v>0</v>
      </c>
      <c r="DI78" s="6">
        <f>SUM(DI67, -DI74,)</f>
        <v>0</v>
      </c>
      <c r="DJ78" s="6">
        <f>SUM(DJ67, -DJ74,)</f>
        <v>0</v>
      </c>
      <c r="DK78" s="6">
        <f t="shared" ref="DK78:DN78" si="175">SUM(DK67, -DK74)</f>
        <v>0</v>
      </c>
      <c r="DL78" s="6">
        <f t="shared" si="175"/>
        <v>0</v>
      </c>
      <c r="DM78" s="6">
        <f t="shared" si="175"/>
        <v>0</v>
      </c>
      <c r="DN78" s="6">
        <f t="shared" si="175"/>
        <v>0</v>
      </c>
      <c r="DO78" s="6">
        <f>SUM(DO67, -DO74,)</f>
        <v>0</v>
      </c>
      <c r="DP78" s="6">
        <f>SUM(DP67, -DP74,)</f>
        <v>0</v>
      </c>
      <c r="DQ78" s="6">
        <f t="shared" ref="DQ78:DT78" si="176">SUM(DQ67, -DQ74)</f>
        <v>0</v>
      </c>
      <c r="DR78" s="6">
        <f t="shared" si="176"/>
        <v>0</v>
      </c>
      <c r="DS78" s="6">
        <f t="shared" si="176"/>
        <v>0</v>
      </c>
      <c r="DT78" s="6">
        <f t="shared" si="176"/>
        <v>0</v>
      </c>
      <c r="DU78" s="6">
        <f>SUM(DU67, -DU74,)</f>
        <v>0</v>
      </c>
      <c r="DV78" s="6">
        <f>SUM(DV67, -DV74,)</f>
        <v>0</v>
      </c>
      <c r="DW78" s="6">
        <f t="shared" ref="DW78:DZ78" si="177">SUM(DW67, -DW74)</f>
        <v>0</v>
      </c>
      <c r="DX78" s="6">
        <f t="shared" si="177"/>
        <v>0</v>
      </c>
      <c r="DY78" s="6">
        <f t="shared" si="177"/>
        <v>0</v>
      </c>
      <c r="DZ78" s="6">
        <f t="shared" si="177"/>
        <v>0</v>
      </c>
      <c r="EA78" s="6">
        <f>SUM(EA67, -EA74,)</f>
        <v>0</v>
      </c>
      <c r="EB78" s="6">
        <f>SUM(EB67, -EB74,)</f>
        <v>0</v>
      </c>
      <c r="EC78" s="6">
        <f t="shared" ref="EC78:EI78" si="178">SUM(EC67, -EC74)</f>
        <v>0</v>
      </c>
      <c r="ED78" s="6">
        <f t="shared" si="178"/>
        <v>0</v>
      </c>
      <c r="EE78" s="6">
        <f t="shared" si="178"/>
        <v>0</v>
      </c>
      <c r="EF78" s="6">
        <f t="shared" si="178"/>
        <v>0</v>
      </c>
      <c r="EG78" s="6">
        <f t="shared" si="178"/>
        <v>0</v>
      </c>
      <c r="EH78" s="6">
        <f t="shared" si="178"/>
        <v>0</v>
      </c>
      <c r="EI78" s="6">
        <f t="shared" si="178"/>
        <v>0</v>
      </c>
      <c r="EK78" s="6">
        <f>SUM(EK67, -EK74,)</f>
        <v>0</v>
      </c>
      <c r="EL78" s="6">
        <f>SUM(EL67, -EL74,)</f>
        <v>0</v>
      </c>
      <c r="EM78" s="6">
        <f t="shared" ref="EM78:EP78" si="179">SUM(EM67, -EM74)</f>
        <v>0</v>
      </c>
      <c r="EN78" s="6">
        <f t="shared" si="179"/>
        <v>0</v>
      </c>
      <c r="EO78" s="6">
        <f t="shared" si="179"/>
        <v>0</v>
      </c>
      <c r="EP78" s="6">
        <f t="shared" si="179"/>
        <v>0</v>
      </c>
      <c r="EQ78" s="6">
        <f>SUM(EQ67, -EQ74,)</f>
        <v>0</v>
      </c>
      <c r="ER78" s="6">
        <f>SUM(ER67, -ER74,)</f>
        <v>0</v>
      </c>
      <c r="ES78" s="6">
        <f t="shared" ref="ES78:EV78" si="180">SUM(ES67, -ES74)</f>
        <v>0</v>
      </c>
      <c r="ET78" s="6">
        <f t="shared" si="180"/>
        <v>0</v>
      </c>
      <c r="EU78" s="6">
        <f t="shared" si="180"/>
        <v>0</v>
      </c>
      <c r="EV78" s="6">
        <f t="shared" si="180"/>
        <v>0</v>
      </c>
      <c r="EW78" s="6">
        <f>SUM(EW67, -EW74,)</f>
        <v>0</v>
      </c>
      <c r="EX78" s="6">
        <f>SUM(EX67, -EX74,)</f>
        <v>0</v>
      </c>
      <c r="EY78" s="6">
        <f t="shared" ref="EY78:FB78" si="181">SUM(EY67, -EY74)</f>
        <v>0</v>
      </c>
      <c r="EZ78" s="6">
        <f t="shared" si="181"/>
        <v>0</v>
      </c>
      <c r="FA78" s="6">
        <f t="shared" si="181"/>
        <v>0</v>
      </c>
      <c r="FB78" s="6">
        <f t="shared" si="181"/>
        <v>0</v>
      </c>
      <c r="FC78" s="6">
        <f>SUM(FC67, -FC74,)</f>
        <v>0</v>
      </c>
      <c r="FD78" s="6">
        <f>SUM(FD67, -FD74,)</f>
        <v>0</v>
      </c>
      <c r="FE78" s="6">
        <f t="shared" ref="FE78:FH78" si="182">SUM(FE67, -FE74)</f>
        <v>0</v>
      </c>
      <c r="FF78" s="6">
        <f t="shared" si="182"/>
        <v>0</v>
      </c>
      <c r="FG78" s="6">
        <f t="shared" si="182"/>
        <v>0</v>
      </c>
      <c r="FH78" s="6">
        <f t="shared" si="182"/>
        <v>0</v>
      </c>
      <c r="FI78" s="6">
        <f>SUM(FI67, -FI74,)</f>
        <v>0</v>
      </c>
      <c r="FJ78" s="6">
        <f>SUM(FJ67, -FJ74,)</f>
        <v>0</v>
      </c>
      <c r="FK78" s="6">
        <f t="shared" ref="FK78:FN78" si="183">SUM(FK67, -FK74)</f>
        <v>0</v>
      </c>
      <c r="FL78" s="6">
        <f t="shared" si="183"/>
        <v>0</v>
      </c>
      <c r="FM78" s="6">
        <f t="shared" si="183"/>
        <v>0</v>
      </c>
      <c r="FN78" s="6">
        <f t="shared" si="183"/>
        <v>0</v>
      </c>
      <c r="FO78" s="6">
        <f>SUM(FO67, -FO74,)</f>
        <v>0</v>
      </c>
      <c r="FP78" s="6">
        <f>SUM(FP67, -FP74,)</f>
        <v>0</v>
      </c>
      <c r="FQ78" s="6">
        <f t="shared" ref="FQ78:FT78" si="184">SUM(FQ67, -FQ74)</f>
        <v>0</v>
      </c>
      <c r="FR78" s="6">
        <f t="shared" si="184"/>
        <v>0</v>
      </c>
      <c r="FS78" s="6">
        <f t="shared" si="184"/>
        <v>0</v>
      </c>
      <c r="FT78" s="6">
        <f t="shared" si="184"/>
        <v>0</v>
      </c>
      <c r="FU78" s="6">
        <f>SUM(FU67, -FU74,)</f>
        <v>0</v>
      </c>
      <c r="FV78" s="6">
        <f>SUM(FV67, -FV74,)</f>
        <v>0</v>
      </c>
      <c r="FW78" s="6">
        <f t="shared" ref="FW78:FZ78" si="185">SUM(FW67, -FW74)</f>
        <v>0</v>
      </c>
      <c r="FX78" s="6">
        <f t="shared" si="185"/>
        <v>0</v>
      </c>
      <c r="FY78" s="6">
        <f t="shared" si="185"/>
        <v>0</v>
      </c>
      <c r="FZ78" s="6">
        <f t="shared" si="185"/>
        <v>0</v>
      </c>
      <c r="GA78" s="6">
        <f>SUM(GA67, -GA74,)</f>
        <v>0</v>
      </c>
      <c r="GB78" s="6">
        <f>SUM(GB67, -GB74,)</f>
        <v>0</v>
      </c>
      <c r="GC78" s="6">
        <f t="shared" ref="GC78:GF78" si="186">SUM(GC67, -GC74)</f>
        <v>0</v>
      </c>
      <c r="GD78" s="6">
        <f t="shared" si="186"/>
        <v>0</v>
      </c>
      <c r="GE78" s="6">
        <f t="shared" si="186"/>
        <v>0</v>
      </c>
      <c r="GF78" s="6">
        <f t="shared" si="186"/>
        <v>0</v>
      </c>
      <c r="GG78" s="6">
        <f>SUM(GG67, -GG74,)</f>
        <v>0</v>
      </c>
      <c r="GH78" s="6">
        <f>SUM(GH67, -GH74,)</f>
        <v>0</v>
      </c>
      <c r="GI78" s="6">
        <f t="shared" ref="GI78:GL78" si="187">SUM(GI67, -GI74)</f>
        <v>0</v>
      </c>
      <c r="GJ78" s="6">
        <f t="shared" si="187"/>
        <v>0</v>
      </c>
      <c r="GK78" s="6">
        <f t="shared" si="187"/>
        <v>0</v>
      </c>
      <c r="GL78" s="6">
        <f t="shared" si="187"/>
        <v>0</v>
      </c>
      <c r="GM78" s="6">
        <f>SUM(GM67, -GM74,)</f>
        <v>0</v>
      </c>
      <c r="GN78" s="6">
        <f>SUM(GN67, -GN74,)</f>
        <v>0</v>
      </c>
      <c r="GO78" s="6">
        <f t="shared" ref="GO78:GR78" si="188">SUM(GO67, -GO74)</f>
        <v>0</v>
      </c>
      <c r="GP78" s="6">
        <f t="shared" si="188"/>
        <v>0</v>
      </c>
      <c r="GQ78" s="6">
        <f t="shared" si="188"/>
        <v>0</v>
      </c>
      <c r="GR78" s="6">
        <f t="shared" si="188"/>
        <v>0</v>
      </c>
      <c r="GS78" s="6">
        <f>SUM(GS67, -GS74,)</f>
        <v>0</v>
      </c>
      <c r="GT78" s="6">
        <f>SUM(GT67, -GT74,)</f>
        <v>0</v>
      </c>
      <c r="GU78" s="6">
        <f t="shared" ref="GU78:HA78" si="189">SUM(GU67, -GU74)</f>
        <v>0</v>
      </c>
      <c r="GV78" s="6">
        <f t="shared" si="189"/>
        <v>0</v>
      </c>
      <c r="GW78" s="6">
        <f t="shared" si="189"/>
        <v>0</v>
      </c>
      <c r="GX78" s="6">
        <f t="shared" si="189"/>
        <v>0</v>
      </c>
      <c r="GY78" s="6">
        <f t="shared" si="189"/>
        <v>0</v>
      </c>
      <c r="GZ78" s="6">
        <f t="shared" si="189"/>
        <v>0</v>
      </c>
      <c r="HA78" s="6">
        <f t="shared" si="189"/>
        <v>0</v>
      </c>
      <c r="HC78" s="6">
        <f>SUM(HC67, -HC74,)</f>
        <v>0</v>
      </c>
      <c r="HD78" s="6">
        <f>SUM(HD67, -HD74,)</f>
        <v>0</v>
      </c>
      <c r="HE78" s="6">
        <f t="shared" ref="HE78:HH78" si="190">SUM(HE67, -HE74)</f>
        <v>0</v>
      </c>
      <c r="HF78" s="6">
        <f t="shared" si="190"/>
        <v>0</v>
      </c>
      <c r="HG78" s="6">
        <f t="shared" si="190"/>
        <v>0</v>
      </c>
      <c r="HH78" s="6">
        <f t="shared" si="190"/>
        <v>0</v>
      </c>
      <c r="HI78" s="6">
        <f>SUM(HI67, -HI74,)</f>
        <v>0</v>
      </c>
      <c r="HJ78" s="6">
        <f>SUM(HJ67, -HJ74,)</f>
        <v>0</v>
      </c>
      <c r="HK78" s="6">
        <f t="shared" ref="HK78:HN78" si="191">SUM(HK67, -HK74)</f>
        <v>0</v>
      </c>
      <c r="HL78" s="6">
        <f t="shared" si="191"/>
        <v>0</v>
      </c>
      <c r="HM78" s="6">
        <f t="shared" si="191"/>
        <v>0</v>
      </c>
      <c r="HN78" s="6">
        <f t="shared" si="191"/>
        <v>0</v>
      </c>
      <c r="HO78" s="6">
        <f>SUM(HO67, -HO74,)</f>
        <v>0</v>
      </c>
      <c r="HP78" s="6">
        <f>SUM(HP67, -HP74,)</f>
        <v>0</v>
      </c>
      <c r="HQ78" s="6">
        <f t="shared" ref="HQ78:HT78" si="192">SUM(HQ67, -HQ74)</f>
        <v>0</v>
      </c>
      <c r="HR78" s="6">
        <f t="shared" si="192"/>
        <v>0</v>
      </c>
      <c r="HS78" s="6">
        <f t="shared" si="192"/>
        <v>0</v>
      </c>
      <c r="HT78" s="6">
        <f t="shared" si="192"/>
        <v>0</v>
      </c>
      <c r="HU78" s="6">
        <f>SUM(HU67, -HU74,)</f>
        <v>0</v>
      </c>
      <c r="HV78" s="6">
        <f>SUM(HV67, -HV74,)</f>
        <v>0</v>
      </c>
      <c r="HW78" s="6">
        <f t="shared" ref="HW78:HZ78" si="193">SUM(HW67, -HW74)</f>
        <v>0</v>
      </c>
      <c r="HX78" s="6">
        <f t="shared" si="193"/>
        <v>0</v>
      </c>
      <c r="HY78" s="6">
        <f t="shared" si="193"/>
        <v>0</v>
      </c>
      <c r="HZ78" s="6">
        <f t="shared" si="193"/>
        <v>0</v>
      </c>
      <c r="IA78" s="6">
        <f>SUM(IA67, -IA74,)</f>
        <v>0</v>
      </c>
      <c r="IB78" s="6">
        <f>SUM(IB67, -IB74,)</f>
        <v>0</v>
      </c>
      <c r="IC78" s="6">
        <f t="shared" ref="IC78:IF78" si="194">SUM(IC67, -IC74)</f>
        <v>0</v>
      </c>
      <c r="ID78" s="6">
        <f t="shared" si="194"/>
        <v>0</v>
      </c>
      <c r="IE78" s="6">
        <f t="shared" si="194"/>
        <v>0</v>
      </c>
      <c r="IF78" s="6">
        <f t="shared" si="194"/>
        <v>0</v>
      </c>
      <c r="IG78" s="6">
        <f>SUM(IG67, -IG74,)</f>
        <v>0</v>
      </c>
      <c r="IH78" s="6">
        <f>SUM(IH67, -IH74,)</f>
        <v>0</v>
      </c>
      <c r="II78" s="6">
        <f t="shared" ref="II78:IL78" si="195">SUM(II67, -II74)</f>
        <v>0</v>
      </c>
      <c r="IJ78" s="6">
        <f t="shared" si="195"/>
        <v>0</v>
      </c>
      <c r="IK78" s="6">
        <f t="shared" si="195"/>
        <v>0</v>
      </c>
      <c r="IL78" s="6">
        <f t="shared" si="195"/>
        <v>0</v>
      </c>
      <c r="IM78" s="6">
        <f>SUM(IM67, -IM74,)</f>
        <v>0</v>
      </c>
      <c r="IN78" s="6">
        <f>SUM(IN67, -IN74,)</f>
        <v>0</v>
      </c>
      <c r="IO78" s="6">
        <f t="shared" ref="IO78:IR78" si="196">SUM(IO67, -IO74)</f>
        <v>0</v>
      </c>
      <c r="IP78" s="6">
        <f t="shared" si="196"/>
        <v>0</v>
      </c>
      <c r="IQ78" s="6">
        <f t="shared" si="196"/>
        <v>0</v>
      </c>
      <c r="IR78" s="6">
        <f t="shared" si="196"/>
        <v>0</v>
      </c>
      <c r="IS78" s="6">
        <f>SUM(IS67, -IS74,)</f>
        <v>0</v>
      </c>
      <c r="IT78" s="6">
        <f>SUM(IT67, -IT74,)</f>
        <v>0</v>
      </c>
      <c r="IU78" s="6">
        <f t="shared" ref="IU78:IX78" si="197">SUM(IU67, -IU74)</f>
        <v>0</v>
      </c>
      <c r="IV78" s="6">
        <f t="shared" si="197"/>
        <v>0</v>
      </c>
      <c r="IW78" s="6">
        <f t="shared" si="197"/>
        <v>0</v>
      </c>
      <c r="IX78" s="6">
        <f t="shared" si="197"/>
        <v>0</v>
      </c>
      <c r="IY78" s="6">
        <f>SUM(IY67, -IY74,)</f>
        <v>0</v>
      </c>
      <c r="IZ78" s="6">
        <f>SUM(IZ67, -IZ74,)</f>
        <v>0</v>
      </c>
      <c r="JA78" s="6">
        <f t="shared" ref="JA78:JD78" si="198">SUM(JA67, -JA74)</f>
        <v>0</v>
      </c>
      <c r="JB78" s="6">
        <f t="shared" si="198"/>
        <v>0</v>
      </c>
      <c r="JC78" s="6">
        <f t="shared" si="198"/>
        <v>0</v>
      </c>
      <c r="JD78" s="6">
        <f t="shared" si="198"/>
        <v>0</v>
      </c>
      <c r="JE78" s="6">
        <f>SUM(JE67, -JE74,)</f>
        <v>0</v>
      </c>
      <c r="JF78" s="6">
        <f>SUM(JF67, -JF74,)</f>
        <v>0</v>
      </c>
      <c r="JG78" s="6">
        <f t="shared" ref="JG78:JJ78" si="199">SUM(JG67, -JG74)</f>
        <v>0</v>
      </c>
      <c r="JH78" s="6">
        <f t="shared" si="199"/>
        <v>0</v>
      </c>
      <c r="JI78" s="6">
        <f t="shared" si="199"/>
        <v>0</v>
      </c>
      <c r="JJ78" s="6">
        <f t="shared" si="199"/>
        <v>0</v>
      </c>
      <c r="JK78" s="6">
        <f>SUM(JK67, -JK74,)</f>
        <v>0</v>
      </c>
      <c r="JL78" s="6">
        <f>SUM(JL67, -JL74,)</f>
        <v>0</v>
      </c>
      <c r="JM78" s="6">
        <f t="shared" ref="JM78:JS78" si="200">SUM(JM67, -JM74)</f>
        <v>0</v>
      </c>
      <c r="JN78" s="6">
        <f t="shared" si="200"/>
        <v>0</v>
      </c>
      <c r="JO78" s="6">
        <f t="shared" si="200"/>
        <v>0</v>
      </c>
      <c r="JP78" s="6">
        <f t="shared" si="200"/>
        <v>0</v>
      </c>
      <c r="JQ78" s="6">
        <f t="shared" si="200"/>
        <v>0</v>
      </c>
      <c r="JR78" s="6">
        <f t="shared" si="200"/>
        <v>0</v>
      </c>
      <c r="JS78" s="6">
        <f t="shared" si="200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201" t="s">
        <v>67</v>
      </c>
      <c r="CR79" s="169" t="s">
        <v>67</v>
      </c>
      <c r="CS79" s="181" t="s">
        <v>38</v>
      </c>
      <c r="CT79" s="164" t="s">
        <v>63</v>
      </c>
      <c r="CU79" s="124" t="s">
        <v>63</v>
      </c>
      <c r="CV79" s="183" t="s">
        <v>63</v>
      </c>
      <c r="CW79" s="159" t="s">
        <v>38</v>
      </c>
      <c r="CX79" s="124" t="s">
        <v>63</v>
      </c>
      <c r="CY79" s="183" t="s">
        <v>63</v>
      </c>
      <c r="CZ79" s="124" t="s">
        <v>63</v>
      </c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167">
        <f>SUM(CQ53, -CQ57)</f>
        <v>0.27539999999999998</v>
      </c>
      <c r="CR80" s="209">
        <f>SUM(CR53, -CR57)</f>
        <v>0.25359999999999999</v>
      </c>
      <c r="CS80" s="179">
        <f>SUM(CS55, -CS58)</f>
        <v>0.25140000000000001</v>
      </c>
      <c r="CT80" s="145">
        <f>SUM(CT54, -CT57)</f>
        <v>0.28899999999999998</v>
      </c>
      <c r="CU80" s="117">
        <f>SUM(CU53, -CU57)</f>
        <v>0.26539999999999997</v>
      </c>
      <c r="CV80" s="177">
        <f>SUM(CV53, -CV57)</f>
        <v>0.22520000000000001</v>
      </c>
      <c r="CW80" s="149">
        <f>SUM(CW55, -CW58)</f>
        <v>0.22600000000000001</v>
      </c>
      <c r="CX80" s="117">
        <f>SUM(CX53, -CX57)</f>
        <v>0.23730000000000001</v>
      </c>
      <c r="CY80" s="177">
        <f>SUM(CY53, -CY57)</f>
        <v>0.26269999999999999</v>
      </c>
      <c r="CZ80" s="117">
        <f>SUM(CZ54, -CZ57)</f>
        <v>0.28510000000000002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64" t="s">
        <v>63</v>
      </c>
      <c r="CR81" s="124" t="s">
        <v>63</v>
      </c>
      <c r="CS81" s="187" t="s">
        <v>67</v>
      </c>
      <c r="CT81" s="143" t="s">
        <v>49</v>
      </c>
      <c r="CU81" s="189" t="s">
        <v>52</v>
      </c>
      <c r="CV81" s="181" t="s">
        <v>38</v>
      </c>
      <c r="CW81" s="165" t="s">
        <v>52</v>
      </c>
      <c r="CX81" s="169" t="s">
        <v>48</v>
      </c>
      <c r="CY81" s="187" t="s">
        <v>48</v>
      </c>
      <c r="CZ81" s="118" t="s">
        <v>49</v>
      </c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201">SUM(Q52, -Q56)</f>
        <v>0.107</v>
      </c>
      <c r="R82" s="177">
        <f t="shared" si="201"/>
        <v>0.11929999999999999</v>
      </c>
      <c r="S82" s="227">
        <f t="shared" si="201"/>
        <v>0.1293</v>
      </c>
      <c r="T82" s="94">
        <f t="shared" si="201"/>
        <v>0.13999999999999999</v>
      </c>
      <c r="U82" s="151">
        <f t="shared" si="201"/>
        <v>9.820000000000001E-2</v>
      </c>
      <c r="V82" s="227">
        <f t="shared" si="201"/>
        <v>0.1032</v>
      </c>
      <c r="W82" s="94">
        <f t="shared" si="201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202">SUM(BE52, -BE56)</f>
        <v>0.23449999999999999</v>
      </c>
      <c r="BF82" s="147">
        <f t="shared" si="202"/>
        <v>0.22810000000000002</v>
      </c>
      <c r="BG82" s="121">
        <f t="shared" si="202"/>
        <v>0.21359999999999998</v>
      </c>
      <c r="BH82" s="180">
        <f t="shared" si="202"/>
        <v>0.19950000000000001</v>
      </c>
      <c r="BI82" s="147">
        <f t="shared" si="202"/>
        <v>0.1976</v>
      </c>
      <c r="BJ82" s="121">
        <f t="shared" si="202"/>
        <v>0.2019</v>
      </c>
      <c r="BK82" s="180">
        <f t="shared" si="202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203">SUM(CD55, -CD58)</f>
        <v>0.19339999999999999</v>
      </c>
      <c r="CE82" s="149">
        <f t="shared" si="203"/>
        <v>0.1938</v>
      </c>
      <c r="CF82" s="119">
        <f t="shared" si="203"/>
        <v>0.18729999999999999</v>
      </c>
      <c r="CG82" s="179">
        <f t="shared" si="203"/>
        <v>0.1948</v>
      </c>
      <c r="CH82" s="149">
        <f t="shared" si="203"/>
        <v>0.19270000000000001</v>
      </c>
      <c r="CI82" s="119">
        <f t="shared" si="203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45">
        <f>SUM(CQ54, -CQ57)</f>
        <v>0.25580000000000003</v>
      </c>
      <c r="CR82" s="117">
        <f>SUM(CR54, -CR57)</f>
        <v>0.24690000000000001</v>
      </c>
      <c r="CS82" s="188">
        <f>SUM(CS53, -CS57)</f>
        <v>0.25080000000000002</v>
      </c>
      <c r="CT82" s="147">
        <f>SUM(CT51, -CT56)</f>
        <v>0.2787</v>
      </c>
      <c r="CU82" s="116">
        <f>SUM(CU54, -CU57)</f>
        <v>0.25490000000000002</v>
      </c>
      <c r="CV82" s="179">
        <f>SUM(CV55, -CV58)</f>
        <v>0.22020000000000001</v>
      </c>
      <c r="CW82" s="154">
        <f>SUM(CW53, -CW57)</f>
        <v>0.20179999999999998</v>
      </c>
      <c r="CX82" s="121">
        <f>SUM(CX52, -CX56)</f>
        <v>0.23569999999999999</v>
      </c>
      <c r="CY82" s="180">
        <f>SUM(CY52, -CY56)</f>
        <v>0.22939999999999999</v>
      </c>
      <c r="CZ82" s="121">
        <f>SUM(CZ51, -CZ56)</f>
        <v>0.25669999999999998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59" t="s">
        <v>38</v>
      </c>
      <c r="CR83" s="118" t="s">
        <v>42</v>
      </c>
      <c r="CS83" s="183" t="s">
        <v>63</v>
      </c>
      <c r="CT83" s="159" t="s">
        <v>38</v>
      </c>
      <c r="CU83" s="120" t="s">
        <v>38</v>
      </c>
      <c r="CV83" s="200" t="s">
        <v>52</v>
      </c>
      <c r="CW83" s="164" t="s">
        <v>63</v>
      </c>
      <c r="CX83" s="120" t="s">
        <v>38</v>
      </c>
      <c r="CY83" s="181" t="s">
        <v>38</v>
      </c>
      <c r="CZ83" s="169" t="s">
        <v>48</v>
      </c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204">SUM(BE52, -BE55)</f>
        <v>0.2238</v>
      </c>
      <c r="BF84" s="147">
        <f t="shared" si="204"/>
        <v>0.22100000000000003</v>
      </c>
      <c r="BG84" s="121">
        <f t="shared" si="204"/>
        <v>0.2127</v>
      </c>
      <c r="BH84" s="180">
        <f t="shared" si="204"/>
        <v>0.19350000000000001</v>
      </c>
      <c r="BI84" s="147">
        <f t="shared" si="204"/>
        <v>0.18340000000000001</v>
      </c>
      <c r="BJ84" s="121">
        <f t="shared" si="204"/>
        <v>0.19309999999999999</v>
      </c>
      <c r="BK84" s="180">
        <f t="shared" si="204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49">
        <f>SUM(CQ55, -CQ58)</f>
        <v>0.22969999999999999</v>
      </c>
      <c r="CR84" s="121">
        <f>SUM(CR51, -CR55)</f>
        <v>0.22519999999999998</v>
      </c>
      <c r="CS84" s="177">
        <f>SUM(CS54, -CS57)</f>
        <v>0.2417</v>
      </c>
      <c r="CT84" s="149">
        <f>SUM(CT55, -CT58)</f>
        <v>0.24209999999999998</v>
      </c>
      <c r="CU84" s="119">
        <f>SUM(CU55, -CU58)</f>
        <v>0.2487</v>
      </c>
      <c r="CV84" s="176">
        <f>SUM(CV54, -CV57)</f>
        <v>0.21239999999999998</v>
      </c>
      <c r="CW84" s="145">
        <f>SUM(CW54, -CW57)</f>
        <v>0.1943</v>
      </c>
      <c r="CX84" s="119">
        <f>SUM(CX55, -CX58)</f>
        <v>0.23219999999999999</v>
      </c>
      <c r="CY84" s="179">
        <f>SUM(CY55, -CY58)</f>
        <v>0.22069999999999998</v>
      </c>
      <c r="CZ84" s="121">
        <f>SUM(CZ52, -CZ56)</f>
        <v>0.21450000000000002</v>
      </c>
      <c r="DA84" s="6">
        <f t="shared" ref="CY84:DB84" si="205">SUM(DA73, -DA80)</f>
        <v>0</v>
      </c>
      <c r="DB84" s="6">
        <f t="shared" si="205"/>
        <v>0</v>
      </c>
      <c r="DC84" s="6">
        <f>SUM(DC73, -DC80,)</f>
        <v>0</v>
      </c>
      <c r="DD84" s="6">
        <f>SUM(DD73, -DD80,)</f>
        <v>0</v>
      </c>
      <c r="DE84" s="6">
        <f t="shared" ref="DE84:DH84" si="206">SUM(DE73, -DE80)</f>
        <v>0</v>
      </c>
      <c r="DF84" s="6">
        <f t="shared" si="206"/>
        <v>0</v>
      </c>
      <c r="DG84" s="6">
        <f t="shared" si="206"/>
        <v>0</v>
      </c>
      <c r="DH84" s="6">
        <f t="shared" si="206"/>
        <v>0</v>
      </c>
      <c r="DI84" s="6">
        <f>SUM(DI73, -DI80,)</f>
        <v>0</v>
      </c>
      <c r="DJ84" s="6">
        <f>SUM(DJ73, -DJ80,)</f>
        <v>0</v>
      </c>
      <c r="DK84" s="6">
        <f t="shared" ref="DK84:DN84" si="207">SUM(DK73, -DK80)</f>
        <v>0</v>
      </c>
      <c r="DL84" s="6">
        <f t="shared" si="207"/>
        <v>0</v>
      </c>
      <c r="DM84" s="6">
        <f t="shared" si="207"/>
        <v>0</v>
      </c>
      <c r="DN84" s="6">
        <f t="shared" si="207"/>
        <v>0</v>
      </c>
      <c r="DO84" s="6">
        <f>SUM(DO73, -DO80,)</f>
        <v>0</v>
      </c>
      <c r="DP84" s="6">
        <f>SUM(DP73, -DP80,)</f>
        <v>0</v>
      </c>
      <c r="DQ84" s="6">
        <f t="shared" ref="DQ84:DT84" si="208">SUM(DQ73, -DQ80)</f>
        <v>0</v>
      </c>
      <c r="DR84" s="6">
        <f t="shared" si="208"/>
        <v>0</v>
      </c>
      <c r="DS84" s="6">
        <f t="shared" si="208"/>
        <v>0</v>
      </c>
      <c r="DT84" s="6">
        <f t="shared" si="208"/>
        <v>0</v>
      </c>
      <c r="DU84" s="6">
        <f>SUM(DU73, -DU80,)</f>
        <v>0</v>
      </c>
      <c r="DV84" s="6">
        <f>SUM(DV73, -DV80,)</f>
        <v>0</v>
      </c>
      <c r="DW84" s="6">
        <f t="shared" ref="DW84:DZ84" si="209">SUM(DW73, -DW80)</f>
        <v>0</v>
      </c>
      <c r="DX84" s="6">
        <f t="shared" si="209"/>
        <v>0</v>
      </c>
      <c r="DY84" s="6">
        <f t="shared" si="209"/>
        <v>0</v>
      </c>
      <c r="DZ84" s="6">
        <f t="shared" si="209"/>
        <v>0</v>
      </c>
      <c r="EA84" s="6">
        <f>SUM(EA73, -EA80,)</f>
        <v>0</v>
      </c>
      <c r="EB84" s="6">
        <f>SUM(EB73, -EB80,)</f>
        <v>0</v>
      </c>
      <c r="EC84" s="6">
        <f t="shared" ref="EC84:EI84" si="210">SUM(EC73, -EC80)</f>
        <v>0</v>
      </c>
      <c r="ED84" s="6">
        <f t="shared" si="210"/>
        <v>0</v>
      </c>
      <c r="EE84" s="6">
        <f t="shared" si="210"/>
        <v>0</v>
      </c>
      <c r="EF84" s="6">
        <f t="shared" si="210"/>
        <v>0</v>
      </c>
      <c r="EG84" s="6">
        <f t="shared" si="210"/>
        <v>0</v>
      </c>
      <c r="EH84" s="6">
        <f t="shared" si="210"/>
        <v>0</v>
      </c>
      <c r="EI84" s="6">
        <f t="shared" si="210"/>
        <v>0</v>
      </c>
      <c r="EK84" s="6">
        <f>SUM(EK73, -EK80,)</f>
        <v>0</v>
      </c>
      <c r="EL84" s="6">
        <f>SUM(EL73, -EL80,)</f>
        <v>0</v>
      </c>
      <c r="EM84" s="6">
        <f t="shared" ref="EM84:EP84" si="211">SUM(EM73, -EM80)</f>
        <v>0</v>
      </c>
      <c r="EN84" s="6">
        <f t="shared" si="211"/>
        <v>0</v>
      </c>
      <c r="EO84" s="6">
        <f t="shared" si="211"/>
        <v>0</v>
      </c>
      <c r="EP84" s="6">
        <f t="shared" si="211"/>
        <v>0</v>
      </c>
      <c r="EQ84" s="6">
        <f>SUM(EQ73, -EQ80,)</f>
        <v>0</v>
      </c>
      <c r="ER84" s="6">
        <f>SUM(ER73, -ER80,)</f>
        <v>0</v>
      </c>
      <c r="ES84" s="6">
        <f t="shared" ref="ES84:EV84" si="212">SUM(ES73, -ES80)</f>
        <v>0</v>
      </c>
      <c r="ET84" s="6">
        <f t="shared" si="212"/>
        <v>0</v>
      </c>
      <c r="EU84" s="6">
        <f t="shared" si="212"/>
        <v>0</v>
      </c>
      <c r="EV84" s="6">
        <f t="shared" si="212"/>
        <v>0</v>
      </c>
      <c r="EW84" s="6">
        <f>SUM(EW73, -EW80,)</f>
        <v>0</v>
      </c>
      <c r="EX84" s="6">
        <f>SUM(EX73, -EX80,)</f>
        <v>0</v>
      </c>
      <c r="EY84" s="6">
        <f t="shared" ref="EY84:FB84" si="213">SUM(EY73, -EY80)</f>
        <v>0</v>
      </c>
      <c r="EZ84" s="6">
        <f t="shared" si="213"/>
        <v>0</v>
      </c>
      <c r="FA84" s="6">
        <f t="shared" si="213"/>
        <v>0</v>
      </c>
      <c r="FB84" s="6">
        <f t="shared" si="213"/>
        <v>0</v>
      </c>
      <c r="FC84" s="6">
        <f>SUM(FC73, -FC80,)</f>
        <v>0</v>
      </c>
      <c r="FD84" s="6">
        <f>SUM(FD73, -FD80,)</f>
        <v>0</v>
      </c>
      <c r="FE84" s="6">
        <f t="shared" ref="FE84:FH84" si="214">SUM(FE73, -FE80)</f>
        <v>0</v>
      </c>
      <c r="FF84" s="6">
        <f t="shared" si="214"/>
        <v>0</v>
      </c>
      <c r="FG84" s="6">
        <f t="shared" si="214"/>
        <v>0</v>
      </c>
      <c r="FH84" s="6">
        <f t="shared" si="214"/>
        <v>0</v>
      </c>
      <c r="FI84" s="6">
        <f>SUM(FI73, -FI80,)</f>
        <v>0</v>
      </c>
      <c r="FJ84" s="6">
        <f>SUM(FJ73, -FJ80,)</f>
        <v>0</v>
      </c>
      <c r="FK84" s="6">
        <f t="shared" ref="FK84:FN84" si="215">SUM(FK73, -FK80)</f>
        <v>0</v>
      </c>
      <c r="FL84" s="6">
        <f t="shared" si="215"/>
        <v>0</v>
      </c>
      <c r="FM84" s="6">
        <f t="shared" si="215"/>
        <v>0</v>
      </c>
      <c r="FN84" s="6">
        <f t="shared" si="215"/>
        <v>0</v>
      </c>
      <c r="FO84" s="6">
        <f>SUM(FO73, -FO80,)</f>
        <v>0</v>
      </c>
      <c r="FP84" s="6">
        <f>SUM(FP73, -FP80,)</f>
        <v>0</v>
      </c>
      <c r="FQ84" s="6">
        <f t="shared" ref="FQ84:FT84" si="216">SUM(FQ73, -FQ80)</f>
        <v>0</v>
      </c>
      <c r="FR84" s="6">
        <f t="shared" si="216"/>
        <v>0</v>
      </c>
      <c r="FS84" s="6">
        <f t="shared" si="216"/>
        <v>0</v>
      </c>
      <c r="FT84" s="6">
        <f t="shared" si="216"/>
        <v>0</v>
      </c>
      <c r="FU84" s="6">
        <f>SUM(FU73, -FU80,)</f>
        <v>0</v>
      </c>
      <c r="FV84" s="6">
        <f>SUM(FV73, -FV80,)</f>
        <v>0</v>
      </c>
      <c r="FW84" s="6">
        <f t="shared" ref="FW84:FZ84" si="217">SUM(FW73, -FW80)</f>
        <v>0</v>
      </c>
      <c r="FX84" s="6">
        <f t="shared" si="217"/>
        <v>0</v>
      </c>
      <c r="FY84" s="6">
        <f t="shared" si="217"/>
        <v>0</v>
      </c>
      <c r="FZ84" s="6">
        <f t="shared" si="217"/>
        <v>0</v>
      </c>
      <c r="GA84" s="6">
        <f>SUM(GA73, -GA80,)</f>
        <v>0</v>
      </c>
      <c r="GB84" s="6">
        <f>SUM(GB73, -GB80,)</f>
        <v>0</v>
      </c>
      <c r="GC84" s="6">
        <f t="shared" ref="GC84:GF84" si="218">SUM(GC73, -GC80)</f>
        <v>0</v>
      </c>
      <c r="GD84" s="6">
        <f t="shared" si="218"/>
        <v>0</v>
      </c>
      <c r="GE84" s="6">
        <f t="shared" si="218"/>
        <v>0</v>
      </c>
      <c r="GF84" s="6">
        <f t="shared" si="218"/>
        <v>0</v>
      </c>
      <c r="GG84" s="6">
        <f>SUM(GG73, -GG80,)</f>
        <v>0</v>
      </c>
      <c r="GH84" s="6">
        <f>SUM(GH73, -GH80,)</f>
        <v>0</v>
      </c>
      <c r="GI84" s="6">
        <f t="shared" ref="GI84:GL84" si="219">SUM(GI73, -GI80)</f>
        <v>0</v>
      </c>
      <c r="GJ84" s="6">
        <f t="shared" si="219"/>
        <v>0</v>
      </c>
      <c r="GK84" s="6">
        <f t="shared" si="219"/>
        <v>0</v>
      </c>
      <c r="GL84" s="6">
        <f t="shared" si="219"/>
        <v>0</v>
      </c>
      <c r="GM84" s="6">
        <f>SUM(GM73, -GM80,)</f>
        <v>0</v>
      </c>
      <c r="GN84" s="6">
        <f>SUM(GN73, -GN80,)</f>
        <v>0</v>
      </c>
      <c r="GO84" s="6">
        <f t="shared" ref="GO84:GR84" si="220">SUM(GO73, -GO80)</f>
        <v>0</v>
      </c>
      <c r="GP84" s="6">
        <f t="shared" si="220"/>
        <v>0</v>
      </c>
      <c r="GQ84" s="6">
        <f t="shared" si="220"/>
        <v>0</v>
      </c>
      <c r="GR84" s="6">
        <f t="shared" si="220"/>
        <v>0</v>
      </c>
      <c r="GS84" s="6">
        <f>SUM(GS73, -GS80,)</f>
        <v>0</v>
      </c>
      <c r="GT84" s="6">
        <f>SUM(GT73, -GT80,)</f>
        <v>0</v>
      </c>
      <c r="GU84" s="6">
        <f t="shared" ref="GU84:HA84" si="221">SUM(GU73, -GU80)</f>
        <v>0</v>
      </c>
      <c r="GV84" s="6">
        <f t="shared" si="221"/>
        <v>0</v>
      </c>
      <c r="GW84" s="6">
        <f t="shared" si="221"/>
        <v>0</v>
      </c>
      <c r="GX84" s="6">
        <f t="shared" si="221"/>
        <v>0</v>
      </c>
      <c r="GY84" s="6">
        <f t="shared" si="221"/>
        <v>0</v>
      </c>
      <c r="GZ84" s="6">
        <f t="shared" si="221"/>
        <v>0</v>
      </c>
      <c r="HA84" s="6">
        <f t="shared" si="221"/>
        <v>0</v>
      </c>
      <c r="HC84" s="6">
        <f>SUM(HC73, -HC80,)</f>
        <v>0</v>
      </c>
      <c r="HD84" s="6">
        <f>SUM(HD73, -HD80,)</f>
        <v>0</v>
      </c>
      <c r="HE84" s="6">
        <f t="shared" ref="HE84:HH84" si="222">SUM(HE73, -HE80)</f>
        <v>0</v>
      </c>
      <c r="HF84" s="6">
        <f t="shared" si="222"/>
        <v>0</v>
      </c>
      <c r="HG84" s="6">
        <f t="shared" si="222"/>
        <v>0</v>
      </c>
      <c r="HH84" s="6">
        <f t="shared" si="222"/>
        <v>0</v>
      </c>
      <c r="HI84" s="6">
        <f>SUM(HI73, -HI80,)</f>
        <v>0</v>
      </c>
      <c r="HJ84" s="6">
        <f>SUM(HJ73, -HJ80,)</f>
        <v>0</v>
      </c>
      <c r="HK84" s="6">
        <f t="shared" ref="HK84:HN84" si="223">SUM(HK73, -HK80)</f>
        <v>0</v>
      </c>
      <c r="HL84" s="6">
        <f t="shared" si="223"/>
        <v>0</v>
      </c>
      <c r="HM84" s="6">
        <f t="shared" si="223"/>
        <v>0</v>
      </c>
      <c r="HN84" s="6">
        <f t="shared" si="223"/>
        <v>0</v>
      </c>
      <c r="HO84" s="6">
        <f>SUM(HO73, -HO80,)</f>
        <v>0</v>
      </c>
      <c r="HP84" s="6">
        <f>SUM(HP73, -HP80,)</f>
        <v>0</v>
      </c>
      <c r="HQ84" s="6">
        <f t="shared" ref="HQ84:HT84" si="224">SUM(HQ73, -HQ80)</f>
        <v>0</v>
      </c>
      <c r="HR84" s="6">
        <f t="shared" si="224"/>
        <v>0</v>
      </c>
      <c r="HS84" s="6">
        <f t="shared" si="224"/>
        <v>0</v>
      </c>
      <c r="HT84" s="6">
        <f t="shared" si="224"/>
        <v>0</v>
      </c>
      <c r="HU84" s="6">
        <f>SUM(HU73, -HU80,)</f>
        <v>0</v>
      </c>
      <c r="HV84" s="6">
        <f>SUM(HV73, -HV80,)</f>
        <v>0</v>
      </c>
      <c r="HW84" s="6">
        <f t="shared" ref="HW84:HZ84" si="225">SUM(HW73, -HW80)</f>
        <v>0</v>
      </c>
      <c r="HX84" s="6">
        <f t="shared" si="225"/>
        <v>0</v>
      </c>
      <c r="HY84" s="6">
        <f t="shared" si="225"/>
        <v>0</v>
      </c>
      <c r="HZ84" s="6">
        <f t="shared" si="225"/>
        <v>0</v>
      </c>
      <c r="IA84" s="6">
        <f>SUM(IA73, -IA80,)</f>
        <v>0</v>
      </c>
      <c r="IB84" s="6">
        <f>SUM(IB73, -IB80,)</f>
        <v>0</v>
      </c>
      <c r="IC84" s="6">
        <f t="shared" ref="IC84:IF84" si="226">SUM(IC73, -IC80)</f>
        <v>0</v>
      </c>
      <c r="ID84" s="6">
        <f t="shared" si="226"/>
        <v>0</v>
      </c>
      <c r="IE84" s="6">
        <f t="shared" si="226"/>
        <v>0</v>
      </c>
      <c r="IF84" s="6">
        <f t="shared" si="226"/>
        <v>0</v>
      </c>
      <c r="IG84" s="6">
        <f>SUM(IG73, -IG80,)</f>
        <v>0</v>
      </c>
      <c r="IH84" s="6">
        <f>SUM(IH73, -IH80,)</f>
        <v>0</v>
      </c>
      <c r="II84" s="6">
        <f t="shared" ref="II84:IL84" si="227">SUM(II73, -II80)</f>
        <v>0</v>
      </c>
      <c r="IJ84" s="6">
        <f t="shared" si="227"/>
        <v>0</v>
      </c>
      <c r="IK84" s="6">
        <f t="shared" si="227"/>
        <v>0</v>
      </c>
      <c r="IL84" s="6">
        <f t="shared" si="227"/>
        <v>0</v>
      </c>
      <c r="IM84" s="6">
        <f>SUM(IM73, -IM80,)</f>
        <v>0</v>
      </c>
      <c r="IN84" s="6">
        <f>SUM(IN73, -IN80,)</f>
        <v>0</v>
      </c>
      <c r="IO84" s="6">
        <f t="shared" ref="IO84:IR84" si="228">SUM(IO73, -IO80)</f>
        <v>0</v>
      </c>
      <c r="IP84" s="6">
        <f t="shared" si="228"/>
        <v>0</v>
      </c>
      <c r="IQ84" s="6">
        <f t="shared" si="228"/>
        <v>0</v>
      </c>
      <c r="IR84" s="6">
        <f t="shared" si="228"/>
        <v>0</v>
      </c>
      <c r="IS84" s="6">
        <f>SUM(IS73, -IS80,)</f>
        <v>0</v>
      </c>
      <c r="IT84" s="6">
        <f>SUM(IT73, -IT80,)</f>
        <v>0</v>
      </c>
      <c r="IU84" s="6">
        <f t="shared" ref="IU84:IX84" si="229">SUM(IU73, -IU80)</f>
        <v>0</v>
      </c>
      <c r="IV84" s="6">
        <f t="shared" si="229"/>
        <v>0</v>
      </c>
      <c r="IW84" s="6">
        <f t="shared" si="229"/>
        <v>0</v>
      </c>
      <c r="IX84" s="6">
        <f t="shared" si="229"/>
        <v>0</v>
      </c>
      <c r="IY84" s="6">
        <f>SUM(IY73, -IY80,)</f>
        <v>0</v>
      </c>
      <c r="IZ84" s="6">
        <f>SUM(IZ73, -IZ80,)</f>
        <v>0</v>
      </c>
      <c r="JA84" s="6">
        <f t="shared" ref="JA84:JD84" si="230">SUM(JA73, -JA80)</f>
        <v>0</v>
      </c>
      <c r="JB84" s="6">
        <f t="shared" si="230"/>
        <v>0</v>
      </c>
      <c r="JC84" s="6">
        <f t="shared" si="230"/>
        <v>0</v>
      </c>
      <c r="JD84" s="6">
        <f t="shared" si="230"/>
        <v>0</v>
      </c>
      <c r="JE84" s="6">
        <f>SUM(JE73, -JE80,)</f>
        <v>0</v>
      </c>
      <c r="JF84" s="6">
        <f>SUM(JF73, -JF80,)</f>
        <v>0</v>
      </c>
      <c r="JG84" s="6">
        <f t="shared" ref="JG84:JJ84" si="231">SUM(JG73, -JG80)</f>
        <v>0</v>
      </c>
      <c r="JH84" s="6">
        <f t="shared" si="231"/>
        <v>0</v>
      </c>
      <c r="JI84" s="6">
        <f t="shared" si="231"/>
        <v>0</v>
      </c>
      <c r="JJ84" s="6">
        <f t="shared" si="231"/>
        <v>0</v>
      </c>
      <c r="JK84" s="6">
        <f>SUM(JK73, -JK80,)</f>
        <v>0</v>
      </c>
      <c r="JL84" s="6">
        <f>SUM(JL73, -JL80,)</f>
        <v>0</v>
      </c>
      <c r="JM84" s="6">
        <f t="shared" ref="JM84:JS84" si="232">SUM(JM73, -JM80)</f>
        <v>0</v>
      </c>
      <c r="JN84" s="6">
        <f t="shared" si="232"/>
        <v>0</v>
      </c>
      <c r="JO84" s="6">
        <f t="shared" si="232"/>
        <v>0</v>
      </c>
      <c r="JP84" s="6">
        <f t="shared" si="232"/>
        <v>0</v>
      </c>
      <c r="JQ84" s="6">
        <f t="shared" si="232"/>
        <v>0</v>
      </c>
      <c r="JR84" s="6">
        <f t="shared" si="232"/>
        <v>0</v>
      </c>
      <c r="JS84" s="6">
        <f t="shared" si="232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43" t="s">
        <v>42</v>
      </c>
      <c r="CR85" s="189" t="s">
        <v>44</v>
      </c>
      <c r="CS85" s="200" t="s">
        <v>44</v>
      </c>
      <c r="CT85" s="201" t="s">
        <v>48</v>
      </c>
      <c r="CU85" s="169" t="s">
        <v>48</v>
      </c>
      <c r="CV85" s="187" t="s">
        <v>48</v>
      </c>
      <c r="CW85" s="201" t="s">
        <v>48</v>
      </c>
      <c r="CX85" s="189" t="s">
        <v>52</v>
      </c>
      <c r="CY85" s="200" t="s">
        <v>52</v>
      </c>
      <c r="CZ85" s="120" t="s">
        <v>38</v>
      </c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33">SUM(BD53, -BD57)</f>
        <v>0.15740000000000001</v>
      </c>
      <c r="BE86" s="177">
        <f t="shared" si="233"/>
        <v>0.2077</v>
      </c>
      <c r="BF86" s="145">
        <f t="shared" si="233"/>
        <v>0.20429999999999998</v>
      </c>
      <c r="BG86" s="117">
        <f t="shared" si="233"/>
        <v>0.19500000000000001</v>
      </c>
      <c r="BH86" s="177">
        <f t="shared" si="233"/>
        <v>0.17849999999999999</v>
      </c>
      <c r="BI86" s="167">
        <f t="shared" si="233"/>
        <v>0.16689999999999999</v>
      </c>
      <c r="BJ86" s="117">
        <f t="shared" si="233"/>
        <v>0.18679999999999999</v>
      </c>
      <c r="BK86" s="177">
        <f t="shared" si="233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34">SUM(BV52, -BV56)</f>
        <v>0.2329</v>
      </c>
      <c r="BW86" s="121">
        <f t="shared" si="234"/>
        <v>0.22009999999999999</v>
      </c>
      <c r="BX86" s="180">
        <f t="shared" si="234"/>
        <v>0.21760000000000002</v>
      </c>
      <c r="BY86" s="225">
        <f t="shared" si="234"/>
        <v>0.25340000000000001</v>
      </c>
      <c r="BZ86" s="15">
        <f t="shared" si="234"/>
        <v>0.24309999999999998</v>
      </c>
      <c r="CA86" s="152">
        <f t="shared" si="234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47">
        <f>SUM(CQ51, -CQ55)</f>
        <v>0.22190000000000001</v>
      </c>
      <c r="CR86" s="121">
        <f t="shared" ref="CR86:CW86" si="235">SUM(CR52, -CR56)</f>
        <v>0.20519999999999999</v>
      </c>
      <c r="CS86" s="180">
        <f t="shared" si="235"/>
        <v>0.19850000000000001</v>
      </c>
      <c r="CT86" s="147">
        <f t="shared" si="235"/>
        <v>0.20760000000000001</v>
      </c>
      <c r="CU86" s="121">
        <f t="shared" si="235"/>
        <v>0.2117</v>
      </c>
      <c r="CV86" s="180">
        <f t="shared" si="235"/>
        <v>0.1971</v>
      </c>
      <c r="CW86" s="147">
        <f t="shared" si="235"/>
        <v>0.1923</v>
      </c>
      <c r="CX86" s="116">
        <f>SUM(CX54, -CX57)</f>
        <v>0.22939999999999999</v>
      </c>
      <c r="CY86" s="176">
        <f>SUM(CY54, -CY57)</f>
        <v>0.2651</v>
      </c>
      <c r="CZ86" s="119">
        <f>SUM(CZ55, -CZ58)</f>
        <v>0.21230000000000002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65" t="s">
        <v>44</v>
      </c>
      <c r="CR87" s="120" t="s">
        <v>38</v>
      </c>
      <c r="CS87" s="178" t="s">
        <v>42</v>
      </c>
      <c r="CT87" s="143" t="s">
        <v>42</v>
      </c>
      <c r="CU87" s="118" t="s">
        <v>42</v>
      </c>
      <c r="CV87" s="178" t="s">
        <v>42</v>
      </c>
      <c r="CW87" s="143" t="s">
        <v>42</v>
      </c>
      <c r="CX87" s="124" t="s">
        <v>47</v>
      </c>
      <c r="CY87" s="183" t="s">
        <v>47</v>
      </c>
      <c r="CZ87" s="118" t="s">
        <v>42</v>
      </c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47">
        <f>SUM(CQ52, -CQ56)</f>
        <v>0.19750000000000001</v>
      </c>
      <c r="CR88" s="119">
        <f>SUM(CR55, -CR58)</f>
        <v>0.20200000000000001</v>
      </c>
      <c r="CS88" s="180">
        <f>SUM(CS51, -CS55)</f>
        <v>0.19639999999999999</v>
      </c>
      <c r="CT88" s="147">
        <f>SUM(CT51, -CT55)</f>
        <v>0.20680000000000001</v>
      </c>
      <c r="CU88" s="121">
        <f>SUM(CU51, -CU55)</f>
        <v>0.18779999999999999</v>
      </c>
      <c r="CV88" s="180">
        <f>SUM(CV51, -CV55)</f>
        <v>0.17129999999999998</v>
      </c>
      <c r="CW88" s="147">
        <f>SUM(CW51, -CW55)</f>
        <v>0.16149999999999998</v>
      </c>
      <c r="CX88" s="121">
        <f>SUM(CX53, -CX56)</f>
        <v>0.1855</v>
      </c>
      <c r="CY88" s="180">
        <f>SUM(CY53, -CY56)</f>
        <v>0.20050000000000001</v>
      </c>
      <c r="CZ88" s="121">
        <f>SUM(CZ51, -CZ55)</f>
        <v>0.20599999999999999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55" t="s">
        <v>45</v>
      </c>
      <c r="CR89" s="189" t="s">
        <v>37</v>
      </c>
      <c r="CS89" s="187" t="s">
        <v>48</v>
      </c>
      <c r="CT89" s="165" t="s">
        <v>44</v>
      </c>
      <c r="CU89" s="124" t="s">
        <v>47</v>
      </c>
      <c r="CV89" s="183" t="s">
        <v>47</v>
      </c>
      <c r="CW89" s="165" t="s">
        <v>44</v>
      </c>
      <c r="CX89" s="189" t="s">
        <v>44</v>
      </c>
      <c r="CY89" s="200" t="s">
        <v>44</v>
      </c>
      <c r="CZ89" s="189" t="s">
        <v>44</v>
      </c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167">
        <f>SUM(CQ56, -CQ58)</f>
        <v>0.18369999999999997</v>
      </c>
      <c r="CR90" s="121">
        <f>SUM(CR52, -CR55)</f>
        <v>0.1709</v>
      </c>
      <c r="CS90" s="180">
        <f>SUM(CS53, -CS56)</f>
        <v>0.17480000000000001</v>
      </c>
      <c r="CT90" s="147">
        <f>SUM(CT53, -CT56)</f>
        <v>0.1946</v>
      </c>
      <c r="CU90" s="121">
        <f>SUM(CU53, -CU56)</f>
        <v>0.1802</v>
      </c>
      <c r="CV90" s="180">
        <f>SUM(CV53, -CV56)</f>
        <v>0.1585</v>
      </c>
      <c r="CW90" s="147">
        <f>SUM(CW53, -CW56)</f>
        <v>0.15760000000000002</v>
      </c>
      <c r="CX90" s="121">
        <f>SUM(CX54, -CX56)</f>
        <v>0.17759999999999998</v>
      </c>
      <c r="CY90" s="180">
        <f>SUM(CY54, -CY56)</f>
        <v>0.2029</v>
      </c>
      <c r="CZ90" s="121">
        <f>SUM(CZ53, -CZ56)</f>
        <v>0.19919999999999999</v>
      </c>
      <c r="DA90" s="6">
        <f t="shared" ref="CY90:DB90" si="236">SUM(DA79, -DA86)</f>
        <v>0</v>
      </c>
      <c r="DB90" s="6">
        <f t="shared" si="236"/>
        <v>0</v>
      </c>
      <c r="DC90" s="6">
        <f>SUM(DC79, -DC86,)</f>
        <v>0</v>
      </c>
      <c r="DD90" s="6">
        <f>SUM(DD79, -DD86,)</f>
        <v>0</v>
      </c>
      <c r="DE90" s="6">
        <f t="shared" ref="DE90:DH90" si="237">SUM(DE79, -DE86)</f>
        <v>0</v>
      </c>
      <c r="DF90" s="6">
        <f t="shared" si="237"/>
        <v>0</v>
      </c>
      <c r="DG90" s="6">
        <f t="shared" si="237"/>
        <v>0</v>
      </c>
      <c r="DH90" s="6">
        <f t="shared" si="237"/>
        <v>0</v>
      </c>
      <c r="DI90" s="6">
        <f>SUM(DI79, -DI86,)</f>
        <v>0</v>
      </c>
      <c r="DJ90" s="6">
        <f>SUM(DJ79, -DJ86,)</f>
        <v>0</v>
      </c>
      <c r="DK90" s="6">
        <f t="shared" ref="DK90:DN90" si="238">SUM(DK79, -DK86)</f>
        <v>0</v>
      </c>
      <c r="DL90" s="6">
        <f t="shared" si="238"/>
        <v>0</v>
      </c>
      <c r="DM90" s="6">
        <f t="shared" si="238"/>
        <v>0</v>
      </c>
      <c r="DN90" s="6">
        <f t="shared" si="238"/>
        <v>0</v>
      </c>
      <c r="DO90" s="6">
        <f>SUM(DO79, -DO86,)</f>
        <v>0</v>
      </c>
      <c r="DP90" s="6">
        <f>SUM(DP79, -DP86,)</f>
        <v>0</v>
      </c>
      <c r="DQ90" s="6">
        <f t="shared" ref="DQ90:DT90" si="239">SUM(DQ79, -DQ86)</f>
        <v>0</v>
      </c>
      <c r="DR90" s="6">
        <f t="shared" si="239"/>
        <v>0</v>
      </c>
      <c r="DS90" s="6">
        <f t="shared" si="239"/>
        <v>0</v>
      </c>
      <c r="DT90" s="6">
        <f t="shared" si="239"/>
        <v>0</v>
      </c>
      <c r="DU90" s="6">
        <f>SUM(DU79, -DU86,)</f>
        <v>0</v>
      </c>
      <c r="DV90" s="6">
        <f>SUM(DV79, -DV86,)</f>
        <v>0</v>
      </c>
      <c r="DW90" s="6">
        <f t="shared" ref="DW90:DZ90" si="240">SUM(DW79, -DW86)</f>
        <v>0</v>
      </c>
      <c r="DX90" s="6">
        <f t="shared" si="240"/>
        <v>0</v>
      </c>
      <c r="DY90" s="6">
        <f t="shared" si="240"/>
        <v>0</v>
      </c>
      <c r="DZ90" s="6">
        <f t="shared" si="240"/>
        <v>0</v>
      </c>
      <c r="EA90" s="6">
        <f>SUM(EA79, -EA86,)</f>
        <v>0</v>
      </c>
      <c r="EB90" s="6">
        <f>SUM(EB79, -EB86,)</f>
        <v>0</v>
      </c>
      <c r="EC90" s="6">
        <f t="shared" ref="EC90:EI90" si="241">SUM(EC79, -EC86)</f>
        <v>0</v>
      </c>
      <c r="ED90" s="6">
        <f t="shared" si="241"/>
        <v>0</v>
      </c>
      <c r="EE90" s="6">
        <f t="shared" si="241"/>
        <v>0</v>
      </c>
      <c r="EF90" s="6">
        <f t="shared" si="241"/>
        <v>0</v>
      </c>
      <c r="EG90" s="6">
        <f t="shared" si="241"/>
        <v>0</v>
      </c>
      <c r="EH90" s="6">
        <f t="shared" si="241"/>
        <v>0</v>
      </c>
      <c r="EI90" s="6">
        <f t="shared" si="241"/>
        <v>0</v>
      </c>
      <c r="EK90" s="6">
        <f>SUM(EK79, -EK86,)</f>
        <v>0</v>
      </c>
      <c r="EL90" s="6">
        <f>SUM(EL79, -EL86,)</f>
        <v>0</v>
      </c>
      <c r="EM90" s="6">
        <f t="shared" ref="EM90:EP90" si="242">SUM(EM79, -EM86)</f>
        <v>0</v>
      </c>
      <c r="EN90" s="6">
        <f t="shared" si="242"/>
        <v>0</v>
      </c>
      <c r="EO90" s="6">
        <f t="shared" si="242"/>
        <v>0</v>
      </c>
      <c r="EP90" s="6">
        <f t="shared" si="242"/>
        <v>0</v>
      </c>
      <c r="EQ90" s="6">
        <f>SUM(EQ79, -EQ86,)</f>
        <v>0</v>
      </c>
      <c r="ER90" s="6">
        <f>SUM(ER79, -ER86,)</f>
        <v>0</v>
      </c>
      <c r="ES90" s="6">
        <f t="shared" ref="ES90:EV90" si="243">SUM(ES79, -ES86)</f>
        <v>0</v>
      </c>
      <c r="ET90" s="6">
        <f t="shared" si="243"/>
        <v>0</v>
      </c>
      <c r="EU90" s="6">
        <f t="shared" si="243"/>
        <v>0</v>
      </c>
      <c r="EV90" s="6">
        <f t="shared" si="243"/>
        <v>0</v>
      </c>
      <c r="EW90" s="6">
        <f>SUM(EW79, -EW86,)</f>
        <v>0</v>
      </c>
      <c r="EX90" s="6">
        <f>SUM(EX79, -EX86,)</f>
        <v>0</v>
      </c>
      <c r="EY90" s="6">
        <f t="shared" ref="EY90:FB90" si="244">SUM(EY79, -EY86)</f>
        <v>0</v>
      </c>
      <c r="EZ90" s="6">
        <f t="shared" si="244"/>
        <v>0</v>
      </c>
      <c r="FA90" s="6">
        <f t="shared" si="244"/>
        <v>0</v>
      </c>
      <c r="FB90" s="6">
        <f t="shared" si="244"/>
        <v>0</v>
      </c>
      <c r="FC90" s="6">
        <f>SUM(FC79, -FC86,)</f>
        <v>0</v>
      </c>
      <c r="FD90" s="6">
        <f>SUM(FD79, -FD86,)</f>
        <v>0</v>
      </c>
      <c r="FE90" s="6">
        <f t="shared" ref="FE90:FH90" si="245">SUM(FE79, -FE86)</f>
        <v>0</v>
      </c>
      <c r="FF90" s="6">
        <f t="shared" si="245"/>
        <v>0</v>
      </c>
      <c r="FG90" s="6">
        <f t="shared" si="245"/>
        <v>0</v>
      </c>
      <c r="FH90" s="6">
        <f t="shared" si="245"/>
        <v>0</v>
      </c>
      <c r="FI90" s="6">
        <f>SUM(FI79, -FI86,)</f>
        <v>0</v>
      </c>
      <c r="FJ90" s="6">
        <f>SUM(FJ79, -FJ86,)</f>
        <v>0</v>
      </c>
      <c r="FK90" s="6">
        <f t="shared" ref="FK90:FN90" si="246">SUM(FK79, -FK86)</f>
        <v>0</v>
      </c>
      <c r="FL90" s="6">
        <f t="shared" si="246"/>
        <v>0</v>
      </c>
      <c r="FM90" s="6">
        <f t="shared" si="246"/>
        <v>0</v>
      </c>
      <c r="FN90" s="6">
        <f t="shared" si="246"/>
        <v>0</v>
      </c>
      <c r="FO90" s="6">
        <f>SUM(FO79, -FO86,)</f>
        <v>0</v>
      </c>
      <c r="FP90" s="6">
        <f>SUM(FP79, -FP86,)</f>
        <v>0</v>
      </c>
      <c r="FQ90" s="6">
        <f t="shared" ref="FQ90:FT90" si="247">SUM(FQ79, -FQ86)</f>
        <v>0</v>
      </c>
      <c r="FR90" s="6">
        <f t="shared" si="247"/>
        <v>0</v>
      </c>
      <c r="FS90" s="6">
        <f t="shared" si="247"/>
        <v>0</v>
      </c>
      <c r="FT90" s="6">
        <f t="shared" si="247"/>
        <v>0</v>
      </c>
      <c r="FU90" s="6">
        <f>SUM(FU79, -FU86,)</f>
        <v>0</v>
      </c>
      <c r="FV90" s="6">
        <f>SUM(FV79, -FV86,)</f>
        <v>0</v>
      </c>
      <c r="FW90" s="6">
        <f t="shared" ref="FW90:FZ90" si="248">SUM(FW79, -FW86)</f>
        <v>0</v>
      </c>
      <c r="FX90" s="6">
        <f t="shared" si="248"/>
        <v>0</v>
      </c>
      <c r="FY90" s="6">
        <f t="shared" si="248"/>
        <v>0</v>
      </c>
      <c r="FZ90" s="6">
        <f t="shared" si="248"/>
        <v>0</v>
      </c>
      <c r="GA90" s="6">
        <f>SUM(GA79, -GA86,)</f>
        <v>0</v>
      </c>
      <c r="GB90" s="6">
        <f>SUM(GB79, -GB86,)</f>
        <v>0</v>
      </c>
      <c r="GC90" s="6">
        <f t="shared" ref="GC90:GF90" si="249">SUM(GC79, -GC86)</f>
        <v>0</v>
      </c>
      <c r="GD90" s="6">
        <f t="shared" si="249"/>
        <v>0</v>
      </c>
      <c r="GE90" s="6">
        <f t="shared" si="249"/>
        <v>0</v>
      </c>
      <c r="GF90" s="6">
        <f t="shared" si="249"/>
        <v>0</v>
      </c>
      <c r="GG90" s="6">
        <f>SUM(GG79, -GG86,)</f>
        <v>0</v>
      </c>
      <c r="GH90" s="6">
        <f>SUM(GH79, -GH86,)</f>
        <v>0</v>
      </c>
      <c r="GI90" s="6">
        <f t="shared" ref="GI90:GL90" si="250">SUM(GI79, -GI86)</f>
        <v>0</v>
      </c>
      <c r="GJ90" s="6">
        <f t="shared" si="250"/>
        <v>0</v>
      </c>
      <c r="GK90" s="6">
        <f t="shared" si="250"/>
        <v>0</v>
      </c>
      <c r="GL90" s="6">
        <f t="shared" si="250"/>
        <v>0</v>
      </c>
      <c r="GM90" s="6">
        <f>SUM(GM79, -GM86,)</f>
        <v>0</v>
      </c>
      <c r="GN90" s="6">
        <f>SUM(GN79, -GN86,)</f>
        <v>0</v>
      </c>
      <c r="GO90" s="6">
        <f t="shared" ref="GO90:GR90" si="251">SUM(GO79, -GO86)</f>
        <v>0</v>
      </c>
      <c r="GP90" s="6">
        <f t="shared" si="251"/>
        <v>0</v>
      </c>
      <c r="GQ90" s="6">
        <f t="shared" si="251"/>
        <v>0</v>
      </c>
      <c r="GR90" s="6">
        <f t="shared" si="251"/>
        <v>0</v>
      </c>
      <c r="GS90" s="6">
        <f>SUM(GS79, -GS86,)</f>
        <v>0</v>
      </c>
      <c r="GT90" s="6">
        <f>SUM(GT79, -GT86,)</f>
        <v>0</v>
      </c>
      <c r="GU90" s="6">
        <f t="shared" ref="GU90:HA90" si="252">SUM(GU79, -GU86)</f>
        <v>0</v>
      </c>
      <c r="GV90" s="6">
        <f t="shared" si="252"/>
        <v>0</v>
      </c>
      <c r="GW90" s="6">
        <f t="shared" si="252"/>
        <v>0</v>
      </c>
      <c r="GX90" s="6">
        <f t="shared" si="252"/>
        <v>0</v>
      </c>
      <c r="GY90" s="6">
        <f t="shared" si="252"/>
        <v>0</v>
      </c>
      <c r="GZ90" s="6">
        <f t="shared" si="252"/>
        <v>0</v>
      </c>
      <c r="HA90" s="6">
        <f t="shared" si="252"/>
        <v>0</v>
      </c>
      <c r="HC90" s="6">
        <f>SUM(HC79, -HC86,)</f>
        <v>0</v>
      </c>
      <c r="HD90" s="6">
        <f>SUM(HD79, -HD86,)</f>
        <v>0</v>
      </c>
      <c r="HE90" s="6">
        <f t="shared" ref="HE90:HH90" si="253">SUM(HE79, -HE86)</f>
        <v>0</v>
      </c>
      <c r="HF90" s="6">
        <f t="shared" si="253"/>
        <v>0</v>
      </c>
      <c r="HG90" s="6">
        <f t="shared" si="253"/>
        <v>0</v>
      </c>
      <c r="HH90" s="6">
        <f t="shared" si="253"/>
        <v>0</v>
      </c>
      <c r="HI90" s="6">
        <f>SUM(HI79, -HI86,)</f>
        <v>0</v>
      </c>
      <c r="HJ90" s="6">
        <f>SUM(HJ79, -HJ86,)</f>
        <v>0</v>
      </c>
      <c r="HK90" s="6">
        <f t="shared" ref="HK90:HN90" si="254">SUM(HK79, -HK86)</f>
        <v>0</v>
      </c>
      <c r="HL90" s="6">
        <f t="shared" si="254"/>
        <v>0</v>
      </c>
      <c r="HM90" s="6">
        <f t="shared" si="254"/>
        <v>0</v>
      </c>
      <c r="HN90" s="6">
        <f t="shared" si="254"/>
        <v>0</v>
      </c>
      <c r="HO90" s="6">
        <f>SUM(HO79, -HO86,)</f>
        <v>0</v>
      </c>
      <c r="HP90" s="6">
        <f>SUM(HP79, -HP86,)</f>
        <v>0</v>
      </c>
      <c r="HQ90" s="6">
        <f t="shared" ref="HQ90:HT90" si="255">SUM(HQ79, -HQ86)</f>
        <v>0</v>
      </c>
      <c r="HR90" s="6">
        <f t="shared" si="255"/>
        <v>0</v>
      </c>
      <c r="HS90" s="6">
        <f t="shared" si="255"/>
        <v>0</v>
      </c>
      <c r="HT90" s="6">
        <f t="shared" si="255"/>
        <v>0</v>
      </c>
      <c r="HU90" s="6">
        <f>SUM(HU79, -HU86,)</f>
        <v>0</v>
      </c>
      <c r="HV90" s="6">
        <f>SUM(HV79, -HV86,)</f>
        <v>0</v>
      </c>
      <c r="HW90" s="6">
        <f t="shared" ref="HW90:HZ90" si="256">SUM(HW79, -HW86)</f>
        <v>0</v>
      </c>
      <c r="HX90" s="6">
        <f t="shared" si="256"/>
        <v>0</v>
      </c>
      <c r="HY90" s="6">
        <f t="shared" si="256"/>
        <v>0</v>
      </c>
      <c r="HZ90" s="6">
        <f t="shared" si="256"/>
        <v>0</v>
      </c>
      <c r="IA90" s="6">
        <f>SUM(IA79, -IA86,)</f>
        <v>0</v>
      </c>
      <c r="IB90" s="6">
        <f>SUM(IB79, -IB86,)</f>
        <v>0</v>
      </c>
      <c r="IC90" s="6">
        <f t="shared" ref="IC90:IF90" si="257">SUM(IC79, -IC86)</f>
        <v>0</v>
      </c>
      <c r="ID90" s="6">
        <f t="shared" si="257"/>
        <v>0</v>
      </c>
      <c r="IE90" s="6">
        <f t="shared" si="257"/>
        <v>0</v>
      </c>
      <c r="IF90" s="6">
        <f t="shared" si="257"/>
        <v>0</v>
      </c>
      <c r="IG90" s="6">
        <f>SUM(IG79, -IG86,)</f>
        <v>0</v>
      </c>
      <c r="IH90" s="6">
        <f>SUM(IH79, -IH86,)</f>
        <v>0</v>
      </c>
      <c r="II90" s="6">
        <f t="shared" ref="II90:IL90" si="258">SUM(II79, -II86)</f>
        <v>0</v>
      </c>
      <c r="IJ90" s="6">
        <f t="shared" si="258"/>
        <v>0</v>
      </c>
      <c r="IK90" s="6">
        <f t="shared" si="258"/>
        <v>0</v>
      </c>
      <c r="IL90" s="6">
        <f t="shared" si="258"/>
        <v>0</v>
      </c>
      <c r="IM90" s="6">
        <f>SUM(IM79, -IM86,)</f>
        <v>0</v>
      </c>
      <c r="IN90" s="6">
        <f>SUM(IN79, -IN86,)</f>
        <v>0</v>
      </c>
      <c r="IO90" s="6">
        <f t="shared" ref="IO90:IR90" si="259">SUM(IO79, -IO86)</f>
        <v>0</v>
      </c>
      <c r="IP90" s="6">
        <f t="shared" si="259"/>
        <v>0</v>
      </c>
      <c r="IQ90" s="6">
        <f t="shared" si="259"/>
        <v>0</v>
      </c>
      <c r="IR90" s="6">
        <f t="shared" si="259"/>
        <v>0</v>
      </c>
      <c r="IS90" s="6">
        <f>SUM(IS79, -IS86,)</f>
        <v>0</v>
      </c>
      <c r="IT90" s="6">
        <f>SUM(IT79, -IT86,)</f>
        <v>0</v>
      </c>
      <c r="IU90" s="6">
        <f t="shared" ref="IU90:IX90" si="260">SUM(IU79, -IU86)</f>
        <v>0</v>
      </c>
      <c r="IV90" s="6">
        <f t="shared" si="260"/>
        <v>0</v>
      </c>
      <c r="IW90" s="6">
        <f t="shared" si="260"/>
        <v>0</v>
      </c>
      <c r="IX90" s="6">
        <f t="shared" si="260"/>
        <v>0</v>
      </c>
      <c r="IY90" s="6">
        <f>SUM(IY79, -IY86,)</f>
        <v>0</v>
      </c>
      <c r="IZ90" s="6">
        <f>SUM(IZ79, -IZ86,)</f>
        <v>0</v>
      </c>
      <c r="JA90" s="6">
        <f t="shared" ref="JA90:JD90" si="261">SUM(JA79, -JA86)</f>
        <v>0</v>
      </c>
      <c r="JB90" s="6">
        <f t="shared" si="261"/>
        <v>0</v>
      </c>
      <c r="JC90" s="6">
        <f t="shared" si="261"/>
        <v>0</v>
      </c>
      <c r="JD90" s="6">
        <f t="shared" si="261"/>
        <v>0</v>
      </c>
      <c r="JE90" s="6">
        <f>SUM(JE79, -JE86,)</f>
        <v>0</v>
      </c>
      <c r="JF90" s="6">
        <f>SUM(JF79, -JF86,)</f>
        <v>0</v>
      </c>
      <c r="JG90" s="6">
        <f t="shared" ref="JG90:JJ90" si="262">SUM(JG79, -JG86)</f>
        <v>0</v>
      </c>
      <c r="JH90" s="6">
        <f t="shared" si="262"/>
        <v>0</v>
      </c>
      <c r="JI90" s="6">
        <f t="shared" si="262"/>
        <v>0</v>
      </c>
      <c r="JJ90" s="6">
        <f t="shared" si="262"/>
        <v>0</v>
      </c>
      <c r="JK90" s="6">
        <f>SUM(JK79, -JK86,)</f>
        <v>0</v>
      </c>
      <c r="JL90" s="6">
        <f>SUM(JL79, -JL86,)</f>
        <v>0</v>
      </c>
      <c r="JM90" s="6">
        <f t="shared" ref="JM90:JS90" si="263">SUM(JM79, -JM86)</f>
        <v>0</v>
      </c>
      <c r="JN90" s="6">
        <f t="shared" si="263"/>
        <v>0</v>
      </c>
      <c r="JO90" s="6">
        <f t="shared" si="263"/>
        <v>0</v>
      </c>
      <c r="JP90" s="6">
        <f t="shared" si="263"/>
        <v>0</v>
      </c>
      <c r="JQ90" s="6">
        <f t="shared" si="263"/>
        <v>0</v>
      </c>
      <c r="JR90" s="6">
        <f t="shared" si="263"/>
        <v>0</v>
      </c>
      <c r="JS90" s="6">
        <f t="shared" si="263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201" t="s">
        <v>48</v>
      </c>
      <c r="CR91" s="123" t="s">
        <v>45</v>
      </c>
      <c r="CS91" s="183" t="s">
        <v>47</v>
      </c>
      <c r="CT91" s="164" t="s">
        <v>47</v>
      </c>
      <c r="CU91" s="120" t="s">
        <v>39</v>
      </c>
      <c r="CV91" s="184" t="s">
        <v>45</v>
      </c>
      <c r="CW91" s="164" t="s">
        <v>47</v>
      </c>
      <c r="CX91" s="118" t="s">
        <v>42</v>
      </c>
      <c r="CY91" s="178" t="s">
        <v>42</v>
      </c>
      <c r="CZ91" s="124" t="s">
        <v>47</v>
      </c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47">
        <f>SUM(CQ53, -CQ56)</f>
        <v>0.17949999999999999</v>
      </c>
      <c r="CR92" s="209">
        <f>SUM(CR56, -CR58)</f>
        <v>0.16770000000000002</v>
      </c>
      <c r="CS92" s="180">
        <f>SUM(CS54, -CS56)</f>
        <v>0.16570000000000001</v>
      </c>
      <c r="CT92" s="147">
        <f>SUM(CT54, -CT56)</f>
        <v>0.19120000000000001</v>
      </c>
      <c r="CU92" s="117">
        <f>SUM(CU55, -CU57)</f>
        <v>0.1699</v>
      </c>
      <c r="CV92" s="188">
        <f>SUM(CV56, -CV58)</f>
        <v>0.15489999999999998</v>
      </c>
      <c r="CW92" s="147">
        <f>SUM(CW54, -CW56)</f>
        <v>0.15010000000000001</v>
      </c>
      <c r="CX92" s="121">
        <f>SUM(CX51, -CX55)</f>
        <v>0.17710000000000001</v>
      </c>
      <c r="CY92" s="180">
        <f>SUM(CY51, -CY55)</f>
        <v>0.19890000000000002</v>
      </c>
      <c r="CZ92" s="121">
        <f>SUM(CZ54, -CZ56)</f>
        <v>0.19600000000000001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64" t="s">
        <v>47</v>
      </c>
      <c r="CR93" s="169" t="s">
        <v>48</v>
      </c>
      <c r="CS93" s="181" t="s">
        <v>39</v>
      </c>
      <c r="CT93" s="155" t="s">
        <v>45</v>
      </c>
      <c r="CU93" s="189" t="s">
        <v>44</v>
      </c>
      <c r="CV93" s="200" t="s">
        <v>44</v>
      </c>
      <c r="CW93" s="155" t="s">
        <v>45</v>
      </c>
      <c r="CX93" s="169" t="s">
        <v>41</v>
      </c>
      <c r="CY93" s="187" t="s">
        <v>41</v>
      </c>
      <c r="CZ93" s="169" t="s">
        <v>41</v>
      </c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64">SUM(BU54, -BU56)</f>
        <v>0.1968</v>
      </c>
      <c r="BV94" s="147">
        <f t="shared" si="264"/>
        <v>0.19769999999999999</v>
      </c>
      <c r="BW94" s="121">
        <f t="shared" si="264"/>
        <v>0.17959999999999998</v>
      </c>
      <c r="BX94" s="180">
        <f t="shared" si="264"/>
        <v>0.1862</v>
      </c>
      <c r="BY94" s="225">
        <f t="shared" si="264"/>
        <v>0.19790000000000002</v>
      </c>
      <c r="BZ94" s="15">
        <f t="shared" si="264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47">
        <f>SUM(CQ54, -CQ56)</f>
        <v>0.15989999999999999</v>
      </c>
      <c r="CR94" s="121">
        <f>SUM(CR53, -CR56)</f>
        <v>0.1638</v>
      </c>
      <c r="CS94" s="177">
        <f>SUM(CS55, -CS57)</f>
        <v>0.1656</v>
      </c>
      <c r="CT94" s="167">
        <f>SUM(CT56, -CT58)</f>
        <v>0.17019999999999996</v>
      </c>
      <c r="CU94" s="121">
        <f>SUM(CU54, -CU56)</f>
        <v>0.16969999999999999</v>
      </c>
      <c r="CV94" s="180">
        <f>SUM(CV54, -CV56)</f>
        <v>0.1457</v>
      </c>
      <c r="CW94" s="167">
        <f>SUM(CW56, -CW58)</f>
        <v>0.14789999999999998</v>
      </c>
      <c r="CX94" s="121">
        <f>SUM(CX52, -CX55)</f>
        <v>0.1522</v>
      </c>
      <c r="CY94" s="180">
        <f>SUM(CY52, -CY55)</f>
        <v>0.16140000000000002</v>
      </c>
      <c r="CZ94" s="121">
        <f>SUM(CZ52, -CZ55)</f>
        <v>0.1638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65" t="s">
        <v>37</v>
      </c>
      <c r="CR95" s="124" t="s">
        <v>47</v>
      </c>
      <c r="CS95" s="184" t="s">
        <v>45</v>
      </c>
      <c r="CT95" s="159" t="s">
        <v>39</v>
      </c>
      <c r="CU95" s="123" t="s">
        <v>45</v>
      </c>
      <c r="CV95" s="181" t="s">
        <v>39</v>
      </c>
      <c r="CW95" s="159" t="s">
        <v>39</v>
      </c>
      <c r="CX95" s="123" t="s">
        <v>45</v>
      </c>
      <c r="CY95" s="184" t="s">
        <v>45</v>
      </c>
      <c r="CZ95" s="123" t="s">
        <v>45</v>
      </c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47">
        <f>SUM(CQ52, -CQ55)</f>
        <v>0.1515</v>
      </c>
      <c r="CR96" s="121">
        <f>SUM(CR54, -CR56)</f>
        <v>0.15710000000000002</v>
      </c>
      <c r="CS96" s="188">
        <f>SUM(CS56, -CS58)</f>
        <v>0.1618</v>
      </c>
      <c r="CT96" s="145">
        <f>SUM(CT55, -CT57)</f>
        <v>0.16969999999999999</v>
      </c>
      <c r="CU96" s="209">
        <f>SUM(CU56, -CU58)</f>
        <v>0.16400000000000001</v>
      </c>
      <c r="CV96" s="177">
        <f>SUM(CV55, -CV57)</f>
        <v>0.13200000000000001</v>
      </c>
      <c r="CW96" s="145">
        <f>SUM(CW55, -CW57)</f>
        <v>0.12229999999999999</v>
      </c>
      <c r="CX96" s="209">
        <f>SUM(CX56, -CX58)</f>
        <v>0.1487</v>
      </c>
      <c r="CY96" s="188">
        <f>SUM(CY56, -CY58)</f>
        <v>0.1527</v>
      </c>
      <c r="CZ96" s="209">
        <f>SUM(CZ56, -CZ58)</f>
        <v>0.16160000000000002</v>
      </c>
      <c r="DA96" s="6">
        <f t="shared" ref="CY96:DB96" si="265">SUM(DA85, -DA92)</f>
        <v>0</v>
      </c>
      <c r="DB96" s="6">
        <f t="shared" si="265"/>
        <v>0</v>
      </c>
      <c r="DC96" s="6">
        <f>SUM(DC85, -DC92,)</f>
        <v>0</v>
      </c>
      <c r="DD96" s="6">
        <f>SUM(DD85, -DD92,)</f>
        <v>0</v>
      </c>
      <c r="DE96" s="6">
        <f t="shared" ref="DE96:DH96" si="266">SUM(DE85, -DE92)</f>
        <v>0</v>
      </c>
      <c r="DF96" s="6">
        <f t="shared" si="266"/>
        <v>0</v>
      </c>
      <c r="DG96" s="6">
        <f t="shared" si="266"/>
        <v>0</v>
      </c>
      <c r="DH96" s="6">
        <f t="shared" si="266"/>
        <v>0</v>
      </c>
      <c r="DI96" s="6">
        <f>SUM(DI85, -DI92,)</f>
        <v>0</v>
      </c>
      <c r="DJ96" s="6">
        <f>SUM(DJ85, -DJ92,)</f>
        <v>0</v>
      </c>
      <c r="DK96" s="6">
        <f t="shared" ref="DK96:DN96" si="267">SUM(DK85, -DK92)</f>
        <v>0</v>
      </c>
      <c r="DL96" s="6">
        <f t="shared" si="267"/>
        <v>0</v>
      </c>
      <c r="DM96" s="6">
        <f t="shared" si="267"/>
        <v>0</v>
      </c>
      <c r="DN96" s="6">
        <f t="shared" si="267"/>
        <v>0</v>
      </c>
      <c r="DO96" s="6">
        <f>SUM(DO85, -DO92,)</f>
        <v>0</v>
      </c>
      <c r="DP96" s="6">
        <f>SUM(DP85, -DP92,)</f>
        <v>0</v>
      </c>
      <c r="DQ96" s="6">
        <f t="shared" ref="DQ96:DT96" si="268">SUM(DQ85, -DQ92)</f>
        <v>0</v>
      </c>
      <c r="DR96" s="6">
        <f t="shared" si="268"/>
        <v>0</v>
      </c>
      <c r="DS96" s="6">
        <f t="shared" si="268"/>
        <v>0</v>
      </c>
      <c r="DT96" s="6">
        <f t="shared" si="268"/>
        <v>0</v>
      </c>
      <c r="DU96" s="6">
        <f>SUM(DU85, -DU92,)</f>
        <v>0</v>
      </c>
      <c r="DV96" s="6">
        <f>SUM(DV85, -DV92,)</f>
        <v>0</v>
      </c>
      <c r="DW96" s="6">
        <f t="shared" ref="DW96:DZ96" si="269">SUM(DW85, -DW92)</f>
        <v>0</v>
      </c>
      <c r="DX96" s="6">
        <f t="shared" si="269"/>
        <v>0</v>
      </c>
      <c r="DY96" s="6">
        <f t="shared" si="269"/>
        <v>0</v>
      </c>
      <c r="DZ96" s="6">
        <f t="shared" si="269"/>
        <v>0</v>
      </c>
      <c r="EA96" s="6">
        <f>SUM(EA85, -EA92,)</f>
        <v>0</v>
      </c>
      <c r="EB96" s="6">
        <f>SUM(EB85, -EB92,)</f>
        <v>0</v>
      </c>
      <c r="EC96" s="6">
        <f t="shared" ref="EC96:EI96" si="270">SUM(EC85, -EC92)</f>
        <v>0</v>
      </c>
      <c r="ED96" s="6">
        <f t="shared" si="270"/>
        <v>0</v>
      </c>
      <c r="EE96" s="6">
        <f t="shared" si="270"/>
        <v>0</v>
      </c>
      <c r="EF96" s="6">
        <f t="shared" si="270"/>
        <v>0</v>
      </c>
      <c r="EG96" s="6">
        <f t="shared" si="270"/>
        <v>0</v>
      </c>
      <c r="EH96" s="6">
        <f t="shared" si="270"/>
        <v>0</v>
      </c>
      <c r="EI96" s="6">
        <f t="shared" si="270"/>
        <v>0</v>
      </c>
      <c r="EK96" s="6">
        <f>SUM(EK85, -EK92,)</f>
        <v>0</v>
      </c>
      <c r="EL96" s="6">
        <f>SUM(EL85, -EL92,)</f>
        <v>0</v>
      </c>
      <c r="EM96" s="6">
        <f t="shared" ref="EM96:EP96" si="271">SUM(EM85, -EM92)</f>
        <v>0</v>
      </c>
      <c r="EN96" s="6">
        <f t="shared" si="271"/>
        <v>0</v>
      </c>
      <c r="EO96" s="6">
        <f t="shared" si="271"/>
        <v>0</v>
      </c>
      <c r="EP96" s="6">
        <f t="shared" si="271"/>
        <v>0</v>
      </c>
      <c r="EQ96" s="6">
        <f>SUM(EQ85, -EQ92,)</f>
        <v>0</v>
      </c>
      <c r="ER96" s="6">
        <f>SUM(ER85, -ER92,)</f>
        <v>0</v>
      </c>
      <c r="ES96" s="6">
        <f t="shared" ref="ES96:EV96" si="272">SUM(ES85, -ES92)</f>
        <v>0</v>
      </c>
      <c r="ET96" s="6">
        <f t="shared" si="272"/>
        <v>0</v>
      </c>
      <c r="EU96" s="6">
        <f t="shared" si="272"/>
        <v>0</v>
      </c>
      <c r="EV96" s="6">
        <f t="shared" si="272"/>
        <v>0</v>
      </c>
      <c r="EW96" s="6">
        <f>SUM(EW85, -EW92,)</f>
        <v>0</v>
      </c>
      <c r="EX96" s="6">
        <f>SUM(EX85, -EX92,)</f>
        <v>0</v>
      </c>
      <c r="EY96" s="6">
        <f t="shared" ref="EY96:FB96" si="273">SUM(EY85, -EY92)</f>
        <v>0</v>
      </c>
      <c r="EZ96" s="6">
        <f t="shared" si="273"/>
        <v>0</v>
      </c>
      <c r="FA96" s="6">
        <f t="shared" si="273"/>
        <v>0</v>
      </c>
      <c r="FB96" s="6">
        <f t="shared" si="273"/>
        <v>0</v>
      </c>
      <c r="FC96" s="6">
        <f>SUM(FC85, -FC92,)</f>
        <v>0</v>
      </c>
      <c r="FD96" s="6">
        <f>SUM(FD85, -FD92,)</f>
        <v>0</v>
      </c>
      <c r="FE96" s="6">
        <f t="shared" ref="FE96:FH96" si="274">SUM(FE85, -FE92)</f>
        <v>0</v>
      </c>
      <c r="FF96" s="6">
        <f t="shared" si="274"/>
        <v>0</v>
      </c>
      <c r="FG96" s="6">
        <f t="shared" si="274"/>
        <v>0</v>
      </c>
      <c r="FH96" s="6">
        <f t="shared" si="274"/>
        <v>0</v>
      </c>
      <c r="FI96" s="6">
        <f>SUM(FI85, -FI92,)</f>
        <v>0</v>
      </c>
      <c r="FJ96" s="6">
        <f>SUM(FJ85, -FJ92,)</f>
        <v>0</v>
      </c>
      <c r="FK96" s="6">
        <f t="shared" ref="FK96:FN96" si="275">SUM(FK85, -FK92)</f>
        <v>0</v>
      </c>
      <c r="FL96" s="6">
        <f t="shared" si="275"/>
        <v>0</v>
      </c>
      <c r="FM96" s="6">
        <f t="shared" si="275"/>
        <v>0</v>
      </c>
      <c r="FN96" s="6">
        <f t="shared" si="275"/>
        <v>0</v>
      </c>
      <c r="FO96" s="6">
        <f>SUM(FO85, -FO92,)</f>
        <v>0</v>
      </c>
      <c r="FP96" s="6">
        <f>SUM(FP85, -FP92,)</f>
        <v>0</v>
      </c>
      <c r="FQ96" s="6">
        <f t="shared" ref="FQ96:FT96" si="276">SUM(FQ85, -FQ92)</f>
        <v>0</v>
      </c>
      <c r="FR96" s="6">
        <f t="shared" si="276"/>
        <v>0</v>
      </c>
      <c r="FS96" s="6">
        <f t="shared" si="276"/>
        <v>0</v>
      </c>
      <c r="FT96" s="6">
        <f t="shared" si="276"/>
        <v>0</v>
      </c>
      <c r="FU96" s="6">
        <f>SUM(FU85, -FU92,)</f>
        <v>0</v>
      </c>
      <c r="FV96" s="6">
        <f>SUM(FV85, -FV92,)</f>
        <v>0</v>
      </c>
      <c r="FW96" s="6">
        <f t="shared" ref="FW96:FZ96" si="277">SUM(FW85, -FW92)</f>
        <v>0</v>
      </c>
      <c r="FX96" s="6">
        <f t="shared" si="277"/>
        <v>0</v>
      </c>
      <c r="FY96" s="6">
        <f t="shared" si="277"/>
        <v>0</v>
      </c>
      <c r="FZ96" s="6">
        <f t="shared" si="277"/>
        <v>0</v>
      </c>
      <c r="GA96" s="6">
        <f>SUM(GA85, -GA92,)</f>
        <v>0</v>
      </c>
      <c r="GB96" s="6">
        <f>SUM(GB85, -GB92,)</f>
        <v>0</v>
      </c>
      <c r="GC96" s="6">
        <f t="shared" ref="GC96:GF96" si="278">SUM(GC85, -GC92)</f>
        <v>0</v>
      </c>
      <c r="GD96" s="6">
        <f t="shared" si="278"/>
        <v>0</v>
      </c>
      <c r="GE96" s="6">
        <f t="shared" si="278"/>
        <v>0</v>
      </c>
      <c r="GF96" s="6">
        <f t="shared" si="278"/>
        <v>0</v>
      </c>
      <c r="GG96" s="6">
        <f>SUM(GG85, -GG92,)</f>
        <v>0</v>
      </c>
      <c r="GH96" s="6">
        <f>SUM(GH85, -GH92,)</f>
        <v>0</v>
      </c>
      <c r="GI96" s="6">
        <f t="shared" ref="GI96:GL96" si="279">SUM(GI85, -GI92)</f>
        <v>0</v>
      </c>
      <c r="GJ96" s="6">
        <f t="shared" si="279"/>
        <v>0</v>
      </c>
      <c r="GK96" s="6">
        <f t="shared" si="279"/>
        <v>0</v>
      </c>
      <c r="GL96" s="6">
        <f t="shared" si="279"/>
        <v>0</v>
      </c>
      <c r="GM96" s="6">
        <f>SUM(GM85, -GM92,)</f>
        <v>0</v>
      </c>
      <c r="GN96" s="6">
        <f>SUM(GN85, -GN92,)</f>
        <v>0</v>
      </c>
      <c r="GO96" s="6">
        <f t="shared" ref="GO96:GR96" si="280">SUM(GO85, -GO92)</f>
        <v>0</v>
      </c>
      <c r="GP96" s="6">
        <f t="shared" si="280"/>
        <v>0</v>
      </c>
      <c r="GQ96" s="6">
        <f t="shared" si="280"/>
        <v>0</v>
      </c>
      <c r="GR96" s="6">
        <f t="shared" si="280"/>
        <v>0</v>
      </c>
      <c r="GS96" s="6">
        <f>SUM(GS85, -GS92,)</f>
        <v>0</v>
      </c>
      <c r="GT96" s="6">
        <f>SUM(GT85, -GT92,)</f>
        <v>0</v>
      </c>
      <c r="GU96" s="6">
        <f t="shared" ref="GU96:HA96" si="281">SUM(GU85, -GU92)</f>
        <v>0</v>
      </c>
      <c r="GV96" s="6">
        <f t="shared" si="281"/>
        <v>0</v>
      </c>
      <c r="GW96" s="6">
        <f t="shared" si="281"/>
        <v>0</v>
      </c>
      <c r="GX96" s="6">
        <f t="shared" si="281"/>
        <v>0</v>
      </c>
      <c r="GY96" s="6">
        <f t="shared" si="281"/>
        <v>0</v>
      </c>
      <c r="GZ96" s="6">
        <f t="shared" si="281"/>
        <v>0</v>
      </c>
      <c r="HA96" s="6">
        <f t="shared" si="281"/>
        <v>0</v>
      </c>
      <c r="HC96" s="6">
        <f>SUM(HC85, -HC92,)</f>
        <v>0</v>
      </c>
      <c r="HD96" s="6">
        <f>SUM(HD85, -HD92,)</f>
        <v>0</v>
      </c>
      <c r="HE96" s="6">
        <f t="shared" ref="HE96:HH96" si="282">SUM(HE85, -HE92)</f>
        <v>0</v>
      </c>
      <c r="HF96" s="6">
        <f t="shared" si="282"/>
        <v>0</v>
      </c>
      <c r="HG96" s="6">
        <f t="shared" si="282"/>
        <v>0</v>
      </c>
      <c r="HH96" s="6">
        <f t="shared" si="282"/>
        <v>0</v>
      </c>
      <c r="HI96" s="6">
        <f>SUM(HI85, -HI92,)</f>
        <v>0</v>
      </c>
      <c r="HJ96" s="6">
        <f>SUM(HJ85, -HJ92,)</f>
        <v>0</v>
      </c>
      <c r="HK96" s="6">
        <f t="shared" ref="HK96:HN96" si="283">SUM(HK85, -HK92)</f>
        <v>0</v>
      </c>
      <c r="HL96" s="6">
        <f t="shared" si="283"/>
        <v>0</v>
      </c>
      <c r="HM96" s="6">
        <f t="shared" si="283"/>
        <v>0</v>
      </c>
      <c r="HN96" s="6">
        <f t="shared" si="283"/>
        <v>0</v>
      </c>
      <c r="HO96" s="6">
        <f>SUM(HO85, -HO92,)</f>
        <v>0</v>
      </c>
      <c r="HP96" s="6">
        <f>SUM(HP85, -HP92,)</f>
        <v>0</v>
      </c>
      <c r="HQ96" s="6">
        <f t="shared" ref="HQ96:HT96" si="284">SUM(HQ85, -HQ92)</f>
        <v>0</v>
      </c>
      <c r="HR96" s="6">
        <f t="shared" si="284"/>
        <v>0</v>
      </c>
      <c r="HS96" s="6">
        <f t="shared" si="284"/>
        <v>0</v>
      </c>
      <c r="HT96" s="6">
        <f t="shared" si="284"/>
        <v>0</v>
      </c>
      <c r="HU96" s="6">
        <f>SUM(HU85, -HU92,)</f>
        <v>0</v>
      </c>
      <c r="HV96" s="6">
        <f>SUM(HV85, -HV92,)</f>
        <v>0</v>
      </c>
      <c r="HW96" s="6">
        <f t="shared" ref="HW96:HZ96" si="285">SUM(HW85, -HW92)</f>
        <v>0</v>
      </c>
      <c r="HX96" s="6">
        <f t="shared" si="285"/>
        <v>0</v>
      </c>
      <c r="HY96" s="6">
        <f t="shared" si="285"/>
        <v>0</v>
      </c>
      <c r="HZ96" s="6">
        <f t="shared" si="285"/>
        <v>0</v>
      </c>
      <c r="IA96" s="6">
        <f>SUM(IA85, -IA92,)</f>
        <v>0</v>
      </c>
      <c r="IB96" s="6">
        <f>SUM(IB85, -IB92,)</f>
        <v>0</v>
      </c>
      <c r="IC96" s="6">
        <f t="shared" ref="IC96:IF96" si="286">SUM(IC85, -IC92)</f>
        <v>0</v>
      </c>
      <c r="ID96" s="6">
        <f t="shared" si="286"/>
        <v>0</v>
      </c>
      <c r="IE96" s="6">
        <f t="shared" si="286"/>
        <v>0</v>
      </c>
      <c r="IF96" s="6">
        <f t="shared" si="286"/>
        <v>0</v>
      </c>
      <c r="IG96" s="6">
        <f>SUM(IG85, -IG92,)</f>
        <v>0</v>
      </c>
      <c r="IH96" s="6">
        <f>SUM(IH85, -IH92,)</f>
        <v>0</v>
      </c>
      <c r="II96" s="6">
        <f t="shared" ref="II96:IL96" si="287">SUM(II85, -II92)</f>
        <v>0</v>
      </c>
      <c r="IJ96" s="6">
        <f t="shared" si="287"/>
        <v>0</v>
      </c>
      <c r="IK96" s="6">
        <f t="shared" si="287"/>
        <v>0</v>
      </c>
      <c r="IL96" s="6">
        <f t="shared" si="287"/>
        <v>0</v>
      </c>
      <c r="IM96" s="6">
        <f>SUM(IM85, -IM92,)</f>
        <v>0</v>
      </c>
      <c r="IN96" s="6">
        <f>SUM(IN85, -IN92,)</f>
        <v>0</v>
      </c>
      <c r="IO96" s="6">
        <f t="shared" ref="IO96:IR96" si="288">SUM(IO85, -IO92)</f>
        <v>0</v>
      </c>
      <c r="IP96" s="6">
        <f t="shared" si="288"/>
        <v>0</v>
      </c>
      <c r="IQ96" s="6">
        <f t="shared" si="288"/>
        <v>0</v>
      </c>
      <c r="IR96" s="6">
        <f t="shared" si="288"/>
        <v>0</v>
      </c>
      <c r="IS96" s="6">
        <f>SUM(IS85, -IS92,)</f>
        <v>0</v>
      </c>
      <c r="IT96" s="6">
        <f>SUM(IT85, -IT92,)</f>
        <v>0</v>
      </c>
      <c r="IU96" s="6">
        <f t="shared" ref="IU96:IX96" si="289">SUM(IU85, -IU92)</f>
        <v>0</v>
      </c>
      <c r="IV96" s="6">
        <f t="shared" si="289"/>
        <v>0</v>
      </c>
      <c r="IW96" s="6">
        <f t="shared" si="289"/>
        <v>0</v>
      </c>
      <c r="IX96" s="6">
        <f t="shared" si="289"/>
        <v>0</v>
      </c>
      <c r="IY96" s="6">
        <f>SUM(IY85, -IY92,)</f>
        <v>0</v>
      </c>
      <c r="IZ96" s="6">
        <f>SUM(IZ85, -IZ92,)</f>
        <v>0</v>
      </c>
      <c r="JA96" s="6">
        <f t="shared" ref="JA96:JD96" si="290">SUM(JA85, -JA92)</f>
        <v>0</v>
      </c>
      <c r="JB96" s="6">
        <f t="shared" si="290"/>
        <v>0</v>
      </c>
      <c r="JC96" s="6">
        <f t="shared" si="290"/>
        <v>0</v>
      </c>
      <c r="JD96" s="6">
        <f t="shared" si="290"/>
        <v>0</v>
      </c>
      <c r="JE96" s="6">
        <f>SUM(JE85, -JE92,)</f>
        <v>0</v>
      </c>
      <c r="JF96" s="6">
        <f>SUM(JF85, -JF92,)</f>
        <v>0</v>
      </c>
      <c r="JG96" s="6">
        <f t="shared" ref="JG96:JJ96" si="291">SUM(JG85, -JG92)</f>
        <v>0</v>
      </c>
      <c r="JH96" s="6">
        <f t="shared" si="291"/>
        <v>0</v>
      </c>
      <c r="JI96" s="6">
        <f t="shared" si="291"/>
        <v>0</v>
      </c>
      <c r="JJ96" s="6">
        <f t="shared" si="291"/>
        <v>0</v>
      </c>
      <c r="JK96" s="6">
        <f>SUM(JK85, -JK92,)</f>
        <v>0</v>
      </c>
      <c r="JL96" s="6">
        <f>SUM(JL85, -JL92,)</f>
        <v>0</v>
      </c>
      <c r="JM96" s="6">
        <f t="shared" ref="JM96:JS96" si="292">SUM(JM85, -JM92)</f>
        <v>0</v>
      </c>
      <c r="JN96" s="6">
        <f t="shared" si="292"/>
        <v>0</v>
      </c>
      <c r="JO96" s="6">
        <f t="shared" si="292"/>
        <v>0</v>
      </c>
      <c r="JP96" s="6">
        <f t="shared" si="292"/>
        <v>0</v>
      </c>
      <c r="JQ96" s="6">
        <f t="shared" si="292"/>
        <v>0</v>
      </c>
      <c r="JR96" s="6">
        <f t="shared" si="292"/>
        <v>0</v>
      </c>
      <c r="JS96" s="6">
        <f t="shared" si="292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59" t="s">
        <v>39</v>
      </c>
      <c r="CR97" s="169" t="s">
        <v>41</v>
      </c>
      <c r="CS97" s="178" t="s">
        <v>65</v>
      </c>
      <c r="CT97" s="201" t="s">
        <v>41</v>
      </c>
      <c r="CU97" s="169" t="s">
        <v>41</v>
      </c>
      <c r="CV97" s="187" t="s">
        <v>41</v>
      </c>
      <c r="CW97" s="201" t="s">
        <v>41</v>
      </c>
      <c r="CX97" s="120" t="s">
        <v>39</v>
      </c>
      <c r="CY97" s="181" t="s">
        <v>39</v>
      </c>
      <c r="CZ97" s="189" t="s">
        <v>37</v>
      </c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45">
        <f>SUM(CQ55, -CQ57)</f>
        <v>0.1419</v>
      </c>
      <c r="CR98" s="121">
        <f>SUM(CR53, -CR55)</f>
        <v>0.1295</v>
      </c>
      <c r="CS98" s="180">
        <f>SUM(CS51, -CS54)</f>
        <v>0.12029999999999999</v>
      </c>
      <c r="CT98" s="147">
        <f>SUM(CT52, -CT55)</f>
        <v>0.13569999999999999</v>
      </c>
      <c r="CU98" s="121">
        <f>SUM(CU52, -CU55)</f>
        <v>0.127</v>
      </c>
      <c r="CV98" s="180">
        <f>SUM(CV52, -CV55)</f>
        <v>0.1318</v>
      </c>
      <c r="CW98" s="147">
        <f>SUM(CW52, -CW55)</f>
        <v>0.1142</v>
      </c>
      <c r="CX98" s="117">
        <f>SUM(CX55, -CX57)</f>
        <v>0.1353</v>
      </c>
      <c r="CY98" s="177">
        <f>SUM(CY55, -CY57)</f>
        <v>0.13019999999999998</v>
      </c>
      <c r="CZ98" s="121">
        <f>SUM(CZ53, -CZ55)</f>
        <v>0.14849999999999999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201" t="s">
        <v>41</v>
      </c>
      <c r="CR99" s="120" t="s">
        <v>39</v>
      </c>
      <c r="CS99" s="178" t="s">
        <v>68</v>
      </c>
      <c r="CT99" s="165" t="s">
        <v>37</v>
      </c>
      <c r="CU99" s="118" t="s">
        <v>55</v>
      </c>
      <c r="CV99" s="183" t="s">
        <v>40</v>
      </c>
      <c r="CW99" s="153" t="s">
        <v>57</v>
      </c>
      <c r="CX99" s="124" t="s">
        <v>40</v>
      </c>
      <c r="CY99" s="183" t="s">
        <v>40</v>
      </c>
      <c r="CZ99" s="124" t="s">
        <v>40</v>
      </c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93">SUM(BS56, -BS58)</f>
        <v>0.1308</v>
      </c>
      <c r="BT100" s="117">
        <f t="shared" si="293"/>
        <v>0.11999999999999998</v>
      </c>
      <c r="BU100" s="179">
        <f t="shared" si="293"/>
        <v>0.13389999999999999</v>
      </c>
      <c r="BV100" s="149">
        <f t="shared" si="293"/>
        <v>0.14529999999999998</v>
      </c>
      <c r="BW100" s="119">
        <f t="shared" si="293"/>
        <v>0.15360000000000001</v>
      </c>
      <c r="BX100" s="179">
        <f t="shared" si="293"/>
        <v>0.15440000000000001</v>
      </c>
      <c r="BY100" s="226">
        <f t="shared" si="293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47">
        <f>SUM(CQ53, -CQ55)</f>
        <v>0.13350000000000001</v>
      </c>
      <c r="CR100" s="117">
        <f>SUM(CR55, -CR57)</f>
        <v>0.12410000000000002</v>
      </c>
      <c r="CS100" s="177">
        <f>SUM(CS51, -CS53)</f>
        <v>0.11119999999999999</v>
      </c>
      <c r="CT100" s="147">
        <f>SUM(CT53, -CT55)</f>
        <v>0.1227</v>
      </c>
      <c r="CU100" s="119">
        <f>SUM(CU51, -CU54)</f>
        <v>0.1028</v>
      </c>
      <c r="CV100" s="180">
        <f>SUM(CV53, -CV55)</f>
        <v>9.3200000000000005E-2</v>
      </c>
      <c r="CW100" s="145">
        <f>SUM(CW57, -CW58)</f>
        <v>0.1037</v>
      </c>
      <c r="CX100" s="121">
        <f>SUM(CX53, -CX55)</f>
        <v>0.10200000000000001</v>
      </c>
      <c r="CY100" s="180">
        <f>SUM(CY53, -CY55)</f>
        <v>0.13250000000000001</v>
      </c>
      <c r="CZ100" s="121">
        <f>SUM(CZ54, -CZ55)</f>
        <v>0.14529999999999998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64" t="s">
        <v>40</v>
      </c>
      <c r="CR101" s="124" t="s">
        <v>40</v>
      </c>
      <c r="CS101" s="200" t="s">
        <v>37</v>
      </c>
      <c r="CT101" s="164" t="s">
        <v>40</v>
      </c>
      <c r="CU101" s="124" t="s">
        <v>40</v>
      </c>
      <c r="CV101" s="178" t="s">
        <v>55</v>
      </c>
      <c r="CW101" s="143" t="s">
        <v>65</v>
      </c>
      <c r="CX101" s="115" t="s">
        <v>57</v>
      </c>
      <c r="CY101" s="175" t="s">
        <v>57</v>
      </c>
      <c r="CZ101" s="120" t="s">
        <v>39</v>
      </c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94">SUM(BL57, -BL58)</f>
        <v>0.11630000000000001</v>
      </c>
      <c r="BM102" s="117">
        <f t="shared" si="294"/>
        <v>0.11269999999999999</v>
      </c>
      <c r="BN102" s="177">
        <f t="shared" si="294"/>
        <v>0.11739999999999999</v>
      </c>
      <c r="BO102" s="119">
        <f t="shared" si="294"/>
        <v>0.1109</v>
      </c>
      <c r="BP102" s="119">
        <f t="shared" si="294"/>
        <v>0.11410000000000001</v>
      </c>
      <c r="BQ102" s="119">
        <f t="shared" si="294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47">
        <f>SUM(CQ54, -CQ55)</f>
        <v>0.1139</v>
      </c>
      <c r="CR102" s="121">
        <f>SUM(CR54, -CR55)</f>
        <v>0.12279999999999999</v>
      </c>
      <c r="CS102" s="180">
        <f>SUM(CS52, -CS55)</f>
        <v>0.1089</v>
      </c>
      <c r="CT102" s="147">
        <f>SUM(CT54, -CT55)</f>
        <v>0.1193</v>
      </c>
      <c r="CU102" s="121">
        <f>SUM(CU53, -CU55)</f>
        <v>9.5500000000000002E-2</v>
      </c>
      <c r="CV102" s="179">
        <f>SUM(CV51, -CV54)</f>
        <v>9.0899999999999995E-2</v>
      </c>
      <c r="CW102" s="147">
        <f>SUM(CW51, -CW54)</f>
        <v>8.9499999999999982E-2</v>
      </c>
      <c r="CX102" s="117">
        <f>SUM(CX57, -CX58)</f>
        <v>9.6899999999999986E-2</v>
      </c>
      <c r="CY102" s="177">
        <f>SUM(CY57, -CY58)</f>
        <v>9.0499999999999997E-2</v>
      </c>
      <c r="CZ102" s="117">
        <f>SUM(CZ55, -CZ57)</f>
        <v>0.13980000000000001</v>
      </c>
      <c r="DA102" s="6">
        <f t="shared" ref="CY102:DB102" si="295">SUM(DA91, -DA98)</f>
        <v>0</v>
      </c>
      <c r="DB102" s="6">
        <f t="shared" si="295"/>
        <v>0</v>
      </c>
      <c r="DC102" s="6">
        <f>SUM(DC91, -DC98,)</f>
        <v>0</v>
      </c>
      <c r="DD102" s="6">
        <f>SUM(DD91, -DD98,)</f>
        <v>0</v>
      </c>
      <c r="DE102" s="6">
        <f t="shared" ref="DE102:DH102" si="296">SUM(DE91, -DE98)</f>
        <v>0</v>
      </c>
      <c r="DF102" s="6">
        <f t="shared" si="296"/>
        <v>0</v>
      </c>
      <c r="DG102" s="6">
        <f t="shared" si="296"/>
        <v>0</v>
      </c>
      <c r="DH102" s="6">
        <f t="shared" si="296"/>
        <v>0</v>
      </c>
      <c r="DI102" s="6">
        <f>SUM(DI91, -DI98,)</f>
        <v>0</v>
      </c>
      <c r="DJ102" s="6">
        <f>SUM(DJ91, -DJ98,)</f>
        <v>0</v>
      </c>
      <c r="DK102" s="6">
        <f t="shared" ref="DK102:DN102" si="297">SUM(DK91, -DK98)</f>
        <v>0</v>
      </c>
      <c r="DL102" s="6">
        <f t="shared" si="297"/>
        <v>0</v>
      </c>
      <c r="DM102" s="6">
        <f t="shared" si="297"/>
        <v>0</v>
      </c>
      <c r="DN102" s="6">
        <f t="shared" si="297"/>
        <v>0</v>
      </c>
      <c r="DO102" s="6">
        <f>SUM(DO91, -DO98,)</f>
        <v>0</v>
      </c>
      <c r="DP102" s="6">
        <f>SUM(DP91, -DP98,)</f>
        <v>0</v>
      </c>
      <c r="DQ102" s="6">
        <f t="shared" ref="DQ102:DT102" si="298">SUM(DQ91, -DQ98)</f>
        <v>0</v>
      </c>
      <c r="DR102" s="6">
        <f t="shared" si="298"/>
        <v>0</v>
      </c>
      <c r="DS102" s="6">
        <f t="shared" si="298"/>
        <v>0</v>
      </c>
      <c r="DT102" s="6">
        <f t="shared" si="298"/>
        <v>0</v>
      </c>
      <c r="DU102" s="6">
        <f>SUM(DU91, -DU98,)</f>
        <v>0</v>
      </c>
      <c r="DV102" s="6">
        <f>SUM(DV91, -DV98,)</f>
        <v>0</v>
      </c>
      <c r="DW102" s="6">
        <f t="shared" ref="DW102:DZ102" si="299">SUM(DW91, -DW98)</f>
        <v>0</v>
      </c>
      <c r="DX102" s="6">
        <f t="shared" si="299"/>
        <v>0</v>
      </c>
      <c r="DY102" s="6">
        <f t="shared" si="299"/>
        <v>0</v>
      </c>
      <c r="DZ102" s="6">
        <f t="shared" si="299"/>
        <v>0</v>
      </c>
      <c r="EA102" s="6">
        <f>SUM(EA91, -EA98,)</f>
        <v>0</v>
      </c>
      <c r="EB102" s="6">
        <f>SUM(EB91, -EB98,)</f>
        <v>0</v>
      </c>
      <c r="EC102" s="6">
        <f t="shared" ref="EC102:EI102" si="300">SUM(EC91, -EC98)</f>
        <v>0</v>
      </c>
      <c r="ED102" s="6">
        <f t="shared" si="300"/>
        <v>0</v>
      </c>
      <c r="EE102" s="6">
        <f t="shared" si="300"/>
        <v>0</v>
      </c>
      <c r="EF102" s="6">
        <f t="shared" si="300"/>
        <v>0</v>
      </c>
      <c r="EG102" s="6">
        <f t="shared" si="300"/>
        <v>0</v>
      </c>
      <c r="EH102" s="6">
        <f t="shared" si="300"/>
        <v>0</v>
      </c>
      <c r="EI102" s="6">
        <f t="shared" si="300"/>
        <v>0</v>
      </c>
      <c r="EK102" s="6">
        <f>SUM(EK91, -EK98,)</f>
        <v>0</v>
      </c>
      <c r="EL102" s="6">
        <f>SUM(EL91, -EL98,)</f>
        <v>0</v>
      </c>
      <c r="EM102" s="6">
        <f t="shared" ref="EM102:EP102" si="301">SUM(EM91, -EM98)</f>
        <v>0</v>
      </c>
      <c r="EN102" s="6">
        <f t="shared" si="301"/>
        <v>0</v>
      </c>
      <c r="EO102" s="6">
        <f t="shared" si="301"/>
        <v>0</v>
      </c>
      <c r="EP102" s="6">
        <f t="shared" si="301"/>
        <v>0</v>
      </c>
      <c r="EQ102" s="6">
        <f>SUM(EQ91, -EQ98,)</f>
        <v>0</v>
      </c>
      <c r="ER102" s="6">
        <f>SUM(ER91, -ER98,)</f>
        <v>0</v>
      </c>
      <c r="ES102" s="6">
        <f t="shared" ref="ES102:EV102" si="302">SUM(ES91, -ES98)</f>
        <v>0</v>
      </c>
      <c r="ET102" s="6">
        <f t="shared" si="302"/>
        <v>0</v>
      </c>
      <c r="EU102" s="6">
        <f t="shared" si="302"/>
        <v>0</v>
      </c>
      <c r="EV102" s="6">
        <f t="shared" si="302"/>
        <v>0</v>
      </c>
      <c r="EW102" s="6">
        <f>SUM(EW91, -EW98,)</f>
        <v>0</v>
      </c>
      <c r="EX102" s="6">
        <f>SUM(EX91, -EX98,)</f>
        <v>0</v>
      </c>
      <c r="EY102" s="6">
        <f t="shared" ref="EY102:FB102" si="303">SUM(EY91, -EY98)</f>
        <v>0</v>
      </c>
      <c r="EZ102" s="6">
        <f t="shared" si="303"/>
        <v>0</v>
      </c>
      <c r="FA102" s="6">
        <f t="shared" si="303"/>
        <v>0</v>
      </c>
      <c r="FB102" s="6">
        <f t="shared" si="303"/>
        <v>0</v>
      </c>
      <c r="FC102" s="6">
        <f>SUM(FC91, -FC98,)</f>
        <v>0</v>
      </c>
      <c r="FD102" s="6">
        <f>SUM(FD91, -FD98,)</f>
        <v>0</v>
      </c>
      <c r="FE102" s="6">
        <f t="shared" ref="FE102:FH102" si="304">SUM(FE91, -FE98)</f>
        <v>0</v>
      </c>
      <c r="FF102" s="6">
        <f t="shared" si="304"/>
        <v>0</v>
      </c>
      <c r="FG102" s="6">
        <f t="shared" si="304"/>
        <v>0</v>
      </c>
      <c r="FH102" s="6">
        <f t="shared" si="304"/>
        <v>0</v>
      </c>
      <c r="FI102" s="6">
        <f>SUM(FI91, -FI98,)</f>
        <v>0</v>
      </c>
      <c r="FJ102" s="6">
        <f>SUM(FJ91, -FJ98,)</f>
        <v>0</v>
      </c>
      <c r="FK102" s="6">
        <f t="shared" ref="FK102:FN102" si="305">SUM(FK91, -FK98)</f>
        <v>0</v>
      </c>
      <c r="FL102" s="6">
        <f t="shared" si="305"/>
        <v>0</v>
      </c>
      <c r="FM102" s="6">
        <f t="shared" si="305"/>
        <v>0</v>
      </c>
      <c r="FN102" s="6">
        <f t="shared" si="305"/>
        <v>0</v>
      </c>
      <c r="FO102" s="6">
        <f>SUM(FO91, -FO98,)</f>
        <v>0</v>
      </c>
      <c r="FP102" s="6">
        <f>SUM(FP91, -FP98,)</f>
        <v>0</v>
      </c>
      <c r="FQ102" s="6">
        <f t="shared" ref="FQ102:FT102" si="306">SUM(FQ91, -FQ98)</f>
        <v>0</v>
      </c>
      <c r="FR102" s="6">
        <f t="shared" si="306"/>
        <v>0</v>
      </c>
      <c r="FS102" s="6">
        <f t="shared" si="306"/>
        <v>0</v>
      </c>
      <c r="FT102" s="6">
        <f t="shared" si="306"/>
        <v>0</v>
      </c>
      <c r="FU102" s="6">
        <f>SUM(FU91, -FU98,)</f>
        <v>0</v>
      </c>
      <c r="FV102" s="6">
        <f>SUM(FV91, -FV98,)</f>
        <v>0</v>
      </c>
      <c r="FW102" s="6">
        <f t="shared" ref="FW102:FZ102" si="307">SUM(FW91, -FW98)</f>
        <v>0</v>
      </c>
      <c r="FX102" s="6">
        <f t="shared" si="307"/>
        <v>0</v>
      </c>
      <c r="FY102" s="6">
        <f t="shared" si="307"/>
        <v>0</v>
      </c>
      <c r="FZ102" s="6">
        <f t="shared" si="307"/>
        <v>0</v>
      </c>
      <c r="GA102" s="6">
        <f>SUM(GA91, -GA98,)</f>
        <v>0</v>
      </c>
      <c r="GB102" s="6">
        <f>SUM(GB91, -GB98,)</f>
        <v>0</v>
      </c>
      <c r="GC102" s="6">
        <f t="shared" ref="GC102:GF102" si="308">SUM(GC91, -GC98)</f>
        <v>0</v>
      </c>
      <c r="GD102" s="6">
        <f t="shared" si="308"/>
        <v>0</v>
      </c>
      <c r="GE102" s="6">
        <f t="shared" si="308"/>
        <v>0</v>
      </c>
      <c r="GF102" s="6">
        <f t="shared" si="308"/>
        <v>0</v>
      </c>
      <c r="GG102" s="6">
        <f>SUM(GG91, -GG98,)</f>
        <v>0</v>
      </c>
      <c r="GH102" s="6">
        <f>SUM(GH91, -GH98,)</f>
        <v>0</v>
      </c>
      <c r="GI102" s="6">
        <f t="shared" ref="GI102:GL102" si="309">SUM(GI91, -GI98)</f>
        <v>0</v>
      </c>
      <c r="GJ102" s="6">
        <f t="shared" si="309"/>
        <v>0</v>
      </c>
      <c r="GK102" s="6">
        <f t="shared" si="309"/>
        <v>0</v>
      </c>
      <c r="GL102" s="6">
        <f t="shared" si="309"/>
        <v>0</v>
      </c>
      <c r="GM102" s="6">
        <f>SUM(GM91, -GM98,)</f>
        <v>0</v>
      </c>
      <c r="GN102" s="6">
        <f>SUM(GN91, -GN98,)</f>
        <v>0</v>
      </c>
      <c r="GO102" s="6">
        <f t="shared" ref="GO102:GR102" si="310">SUM(GO91, -GO98)</f>
        <v>0</v>
      </c>
      <c r="GP102" s="6">
        <f t="shared" si="310"/>
        <v>0</v>
      </c>
      <c r="GQ102" s="6">
        <f t="shared" si="310"/>
        <v>0</v>
      </c>
      <c r="GR102" s="6">
        <f t="shared" si="310"/>
        <v>0</v>
      </c>
      <c r="GS102" s="6">
        <f>SUM(GS91, -GS98,)</f>
        <v>0</v>
      </c>
      <c r="GT102" s="6">
        <f>SUM(GT91, -GT98,)</f>
        <v>0</v>
      </c>
      <c r="GU102" s="6">
        <f t="shared" ref="GU102:HA102" si="311">SUM(GU91, -GU98)</f>
        <v>0</v>
      </c>
      <c r="GV102" s="6">
        <f t="shared" si="311"/>
        <v>0</v>
      </c>
      <c r="GW102" s="6">
        <f t="shared" si="311"/>
        <v>0</v>
      </c>
      <c r="GX102" s="6">
        <f t="shared" si="311"/>
        <v>0</v>
      </c>
      <c r="GY102" s="6">
        <f t="shared" si="311"/>
        <v>0</v>
      </c>
      <c r="GZ102" s="6">
        <f t="shared" si="311"/>
        <v>0</v>
      </c>
      <c r="HA102" s="6">
        <f t="shared" si="311"/>
        <v>0</v>
      </c>
      <c r="HC102" s="6">
        <f>SUM(HC91, -HC98,)</f>
        <v>0</v>
      </c>
      <c r="HD102" s="6">
        <f>SUM(HD91, -HD98,)</f>
        <v>0</v>
      </c>
      <c r="HE102" s="6">
        <f t="shared" ref="HE102:HH102" si="312">SUM(HE91, -HE98)</f>
        <v>0</v>
      </c>
      <c r="HF102" s="6">
        <f t="shared" si="312"/>
        <v>0</v>
      </c>
      <c r="HG102" s="6">
        <f t="shared" si="312"/>
        <v>0</v>
      </c>
      <c r="HH102" s="6">
        <f t="shared" si="312"/>
        <v>0</v>
      </c>
      <c r="HI102" s="6">
        <f>SUM(HI91, -HI98,)</f>
        <v>0</v>
      </c>
      <c r="HJ102" s="6">
        <f>SUM(HJ91, -HJ98,)</f>
        <v>0</v>
      </c>
      <c r="HK102" s="6">
        <f t="shared" ref="HK102:HN102" si="313">SUM(HK91, -HK98)</f>
        <v>0</v>
      </c>
      <c r="HL102" s="6">
        <f t="shared" si="313"/>
        <v>0</v>
      </c>
      <c r="HM102" s="6">
        <f t="shared" si="313"/>
        <v>0</v>
      </c>
      <c r="HN102" s="6">
        <f t="shared" si="313"/>
        <v>0</v>
      </c>
      <c r="HO102" s="6">
        <f>SUM(HO91, -HO98,)</f>
        <v>0</v>
      </c>
      <c r="HP102" s="6">
        <f>SUM(HP91, -HP98,)</f>
        <v>0</v>
      </c>
      <c r="HQ102" s="6">
        <f t="shared" ref="HQ102:HT102" si="314">SUM(HQ91, -HQ98)</f>
        <v>0</v>
      </c>
      <c r="HR102" s="6">
        <f t="shared" si="314"/>
        <v>0</v>
      </c>
      <c r="HS102" s="6">
        <f t="shared" si="314"/>
        <v>0</v>
      </c>
      <c r="HT102" s="6">
        <f t="shared" si="314"/>
        <v>0</v>
      </c>
      <c r="HU102" s="6">
        <f>SUM(HU91, -HU98,)</f>
        <v>0</v>
      </c>
      <c r="HV102" s="6">
        <f>SUM(HV91, -HV98,)</f>
        <v>0</v>
      </c>
      <c r="HW102" s="6">
        <f t="shared" ref="HW102:HZ102" si="315">SUM(HW91, -HW98)</f>
        <v>0</v>
      </c>
      <c r="HX102" s="6">
        <f t="shared" si="315"/>
        <v>0</v>
      </c>
      <c r="HY102" s="6">
        <f t="shared" si="315"/>
        <v>0</v>
      </c>
      <c r="HZ102" s="6">
        <f t="shared" si="315"/>
        <v>0</v>
      </c>
      <c r="IA102" s="6">
        <f>SUM(IA91, -IA98,)</f>
        <v>0</v>
      </c>
      <c r="IB102" s="6">
        <f>SUM(IB91, -IB98,)</f>
        <v>0</v>
      </c>
      <c r="IC102" s="6">
        <f t="shared" ref="IC102:IF102" si="316">SUM(IC91, -IC98)</f>
        <v>0</v>
      </c>
      <c r="ID102" s="6">
        <f t="shared" si="316"/>
        <v>0</v>
      </c>
      <c r="IE102" s="6">
        <f t="shared" si="316"/>
        <v>0</v>
      </c>
      <c r="IF102" s="6">
        <f t="shared" si="316"/>
        <v>0</v>
      </c>
      <c r="IG102" s="6">
        <f>SUM(IG91, -IG98,)</f>
        <v>0</v>
      </c>
      <c r="IH102" s="6">
        <f>SUM(IH91, -IH98,)</f>
        <v>0</v>
      </c>
      <c r="II102" s="6">
        <f t="shared" ref="II102:IL102" si="317">SUM(II91, -II98)</f>
        <v>0</v>
      </c>
      <c r="IJ102" s="6">
        <f t="shared" si="317"/>
        <v>0</v>
      </c>
      <c r="IK102" s="6">
        <f t="shared" si="317"/>
        <v>0</v>
      </c>
      <c r="IL102" s="6">
        <f t="shared" si="317"/>
        <v>0</v>
      </c>
      <c r="IM102" s="6">
        <f>SUM(IM91, -IM98,)</f>
        <v>0</v>
      </c>
      <c r="IN102" s="6">
        <f>SUM(IN91, -IN98,)</f>
        <v>0</v>
      </c>
      <c r="IO102" s="6">
        <f t="shared" ref="IO102:IR102" si="318">SUM(IO91, -IO98)</f>
        <v>0</v>
      </c>
      <c r="IP102" s="6">
        <f t="shared" si="318"/>
        <v>0</v>
      </c>
      <c r="IQ102" s="6">
        <f t="shared" si="318"/>
        <v>0</v>
      </c>
      <c r="IR102" s="6">
        <f t="shared" si="318"/>
        <v>0</v>
      </c>
      <c r="IS102" s="6">
        <f>SUM(IS91, -IS98,)</f>
        <v>0</v>
      </c>
      <c r="IT102" s="6">
        <f>SUM(IT91, -IT98,)</f>
        <v>0</v>
      </c>
      <c r="IU102" s="6">
        <f t="shared" ref="IU102:IX102" si="319">SUM(IU91, -IU98)</f>
        <v>0</v>
      </c>
      <c r="IV102" s="6">
        <f t="shared" si="319"/>
        <v>0</v>
      </c>
      <c r="IW102" s="6">
        <f t="shared" si="319"/>
        <v>0</v>
      </c>
      <c r="IX102" s="6">
        <f t="shared" si="319"/>
        <v>0</v>
      </c>
      <c r="IY102" s="6">
        <f>SUM(IY91, -IY98,)</f>
        <v>0</v>
      </c>
      <c r="IZ102" s="6">
        <f>SUM(IZ91, -IZ98,)</f>
        <v>0</v>
      </c>
      <c r="JA102" s="6">
        <f t="shared" ref="JA102:JD102" si="320">SUM(JA91, -JA98)</f>
        <v>0</v>
      </c>
      <c r="JB102" s="6">
        <f t="shared" si="320"/>
        <v>0</v>
      </c>
      <c r="JC102" s="6">
        <f t="shared" si="320"/>
        <v>0</v>
      </c>
      <c r="JD102" s="6">
        <f t="shared" si="320"/>
        <v>0</v>
      </c>
      <c r="JE102" s="6">
        <f>SUM(JE91, -JE98,)</f>
        <v>0</v>
      </c>
      <c r="JF102" s="6">
        <f>SUM(JF91, -JF98,)</f>
        <v>0</v>
      </c>
      <c r="JG102" s="6">
        <f t="shared" ref="JG102:JJ102" si="321">SUM(JG91, -JG98)</f>
        <v>0</v>
      </c>
      <c r="JH102" s="6">
        <f t="shared" si="321"/>
        <v>0</v>
      </c>
      <c r="JI102" s="6">
        <f t="shared" si="321"/>
        <v>0</v>
      </c>
      <c r="JJ102" s="6">
        <f t="shared" si="321"/>
        <v>0</v>
      </c>
      <c r="JK102" s="6">
        <f>SUM(JK91, -JK98,)</f>
        <v>0</v>
      </c>
      <c r="JL102" s="6">
        <f>SUM(JL91, -JL98,)</f>
        <v>0</v>
      </c>
      <c r="JM102" s="6">
        <f t="shared" ref="JM102:JS102" si="322">SUM(JM91, -JM98)</f>
        <v>0</v>
      </c>
      <c r="JN102" s="6">
        <f t="shared" si="322"/>
        <v>0</v>
      </c>
      <c r="JO102" s="6">
        <f t="shared" si="322"/>
        <v>0</v>
      </c>
      <c r="JP102" s="6">
        <f t="shared" si="322"/>
        <v>0</v>
      </c>
      <c r="JQ102" s="6">
        <f t="shared" si="322"/>
        <v>0</v>
      </c>
      <c r="JR102" s="6">
        <f t="shared" si="322"/>
        <v>0</v>
      </c>
      <c r="JS102" s="6">
        <f t="shared" si="322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43" t="s">
        <v>65</v>
      </c>
      <c r="CR103" s="118" t="s">
        <v>65</v>
      </c>
      <c r="CS103" s="181" t="s">
        <v>36</v>
      </c>
      <c r="CT103" s="155" t="s">
        <v>46</v>
      </c>
      <c r="CU103" s="118" t="s">
        <v>65</v>
      </c>
      <c r="CV103" s="175" t="s">
        <v>57</v>
      </c>
      <c r="CW103" s="143" t="s">
        <v>55</v>
      </c>
      <c r="CX103" s="189" t="s">
        <v>37</v>
      </c>
      <c r="CY103" s="200" t="s">
        <v>37</v>
      </c>
      <c r="CZ103" s="123" t="s">
        <v>46</v>
      </c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23">SUM(BE56, -BE58)</f>
        <v>0.1037</v>
      </c>
      <c r="BF104" s="167">
        <f t="shared" si="323"/>
        <v>0.1012</v>
      </c>
      <c r="BG104" s="209">
        <f t="shared" si="323"/>
        <v>0.10639999999999999</v>
      </c>
      <c r="BH104" s="179">
        <f t="shared" si="323"/>
        <v>0.1026</v>
      </c>
      <c r="BI104" s="149">
        <f t="shared" si="323"/>
        <v>0.10390000000000001</v>
      </c>
      <c r="BJ104" s="119">
        <f t="shared" si="323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47">
        <f>SUM(CQ51, -CQ54)</f>
        <v>0.10800000000000001</v>
      </c>
      <c r="CR104" s="121">
        <f>SUM(CR51, -CR54)</f>
        <v>0.10239999999999999</v>
      </c>
      <c r="CS104" s="177">
        <f>SUM(CS55, -CS56)</f>
        <v>8.9599999999999999E-2</v>
      </c>
      <c r="CT104" s="247">
        <f>SUM(CT56, -CT57)</f>
        <v>9.7799999999999984E-2</v>
      </c>
      <c r="CU104" s="121">
        <f>SUM(CU51, -CU53)</f>
        <v>9.2299999999999993E-2</v>
      </c>
      <c r="CV104" s="177">
        <f>SUM(CV57, -CV58)</f>
        <v>8.8200000000000001E-2</v>
      </c>
      <c r="CW104" s="149">
        <f>SUM(CW51, -CW53)</f>
        <v>8.199999999999999E-2</v>
      </c>
      <c r="CX104" s="121">
        <f>SUM(CX54, -CX55)</f>
        <v>9.4100000000000003E-2</v>
      </c>
      <c r="CY104" s="180">
        <f>SUM(CY54, -CY55)</f>
        <v>0.13489999999999999</v>
      </c>
      <c r="CZ104" s="248">
        <f>SUM(CZ56, -CZ57)</f>
        <v>8.9099999999999999E-2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55" t="s">
        <v>46</v>
      </c>
      <c r="CR105" s="118" t="s">
        <v>68</v>
      </c>
      <c r="CS105" s="178" t="s">
        <v>55</v>
      </c>
      <c r="CT105" s="143" t="s">
        <v>65</v>
      </c>
      <c r="CU105" s="123" t="s">
        <v>46</v>
      </c>
      <c r="CV105" s="200" t="s">
        <v>37</v>
      </c>
      <c r="CW105" s="165" t="s">
        <v>37</v>
      </c>
      <c r="CX105" s="120" t="s">
        <v>36</v>
      </c>
      <c r="CY105" s="181" t="s">
        <v>36</v>
      </c>
      <c r="CZ105" s="115" t="s">
        <v>57</v>
      </c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7">
        <f>SUM(CQ56, -CQ57)</f>
        <v>9.5899999999999999E-2</v>
      </c>
      <c r="CR106" s="117">
        <f>SUM(CR51, -CR53)</f>
        <v>9.5699999999999993E-2</v>
      </c>
      <c r="CS106" s="179">
        <f>SUM(CS51, -CS52)</f>
        <v>8.7499999999999994E-2</v>
      </c>
      <c r="CT106" s="147">
        <f>SUM(CT51, -CT54)</f>
        <v>8.7500000000000008E-2</v>
      </c>
      <c r="CU106" s="248">
        <f>SUM(CU56, -CU57)</f>
        <v>8.5199999999999998E-2</v>
      </c>
      <c r="CV106" s="180">
        <f>SUM(CV54, -CV55)</f>
        <v>8.0399999999999999E-2</v>
      </c>
      <c r="CW106" s="147">
        <f>SUM(CW53, -CW55)</f>
        <v>7.9500000000000001E-2</v>
      </c>
      <c r="CX106" s="117">
        <f>SUM(CX55, -CX56)</f>
        <v>8.3499999999999991E-2</v>
      </c>
      <c r="CY106" s="177">
        <f>SUM(CY55, -CY56)</f>
        <v>6.8000000000000005E-2</v>
      </c>
      <c r="CZ106" s="117">
        <f>SUM(CZ57, -CZ58)</f>
        <v>7.2500000000000009E-2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43" t="s">
        <v>68</v>
      </c>
      <c r="CR107" s="123" t="s">
        <v>46</v>
      </c>
      <c r="CS107" s="175" t="s">
        <v>57</v>
      </c>
      <c r="CT107" s="143" t="s">
        <v>55</v>
      </c>
      <c r="CU107" s="189" t="s">
        <v>37</v>
      </c>
      <c r="CV107" s="178" t="s">
        <v>65</v>
      </c>
      <c r="CW107" s="159" t="s">
        <v>36</v>
      </c>
      <c r="CX107" s="118" t="s">
        <v>55</v>
      </c>
      <c r="CY107" s="178" t="s">
        <v>55</v>
      </c>
      <c r="CZ107" s="118" t="s">
        <v>65</v>
      </c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45">
        <f>SUM(CQ51, -CQ53)</f>
        <v>8.8400000000000006E-2</v>
      </c>
      <c r="CR108" s="248">
        <f>SUM(CR56, -CR57)</f>
        <v>8.9800000000000005E-2</v>
      </c>
      <c r="CS108" s="177">
        <f>SUM(CS57, -CS58)</f>
        <v>8.5800000000000015E-2</v>
      </c>
      <c r="CT108" s="149">
        <f>SUM(CT51, -CT53)</f>
        <v>8.4100000000000008E-2</v>
      </c>
      <c r="CU108" s="121">
        <f>SUM(CU54, -CU55)</f>
        <v>8.4999999999999992E-2</v>
      </c>
      <c r="CV108" s="180">
        <f>SUM(CV51, -CV53)</f>
        <v>7.8099999999999989E-2</v>
      </c>
      <c r="CW108" s="145">
        <f>SUM(CW55, -CW56)</f>
        <v>7.8100000000000003E-2</v>
      </c>
      <c r="CX108" s="119">
        <f>SUM(CX51, -CX54)</f>
        <v>8.3000000000000004E-2</v>
      </c>
      <c r="CY108" s="179">
        <f>SUM(CY51, -CY54)</f>
        <v>6.4000000000000015E-2</v>
      </c>
      <c r="CZ108" s="121">
        <f>SUM(CZ51, -CZ54)</f>
        <v>6.0700000000000004E-2</v>
      </c>
      <c r="DA108" s="6">
        <f t="shared" ref="CY108:DB108" si="324">SUM(DA97, -DA104)</f>
        <v>0</v>
      </c>
      <c r="DB108" s="6">
        <f t="shared" si="324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5">SUM(DE97, -DE104)</f>
        <v>0</v>
      </c>
      <c r="DF108" s="6">
        <f t="shared" si="325"/>
        <v>0</v>
      </c>
      <c r="DG108" s="6">
        <f t="shared" si="325"/>
        <v>0</v>
      </c>
      <c r="DH108" s="6">
        <f t="shared" si="325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6">SUM(DK97, -DK104)</f>
        <v>0</v>
      </c>
      <c r="DL108" s="6">
        <f t="shared" si="326"/>
        <v>0</v>
      </c>
      <c r="DM108" s="6">
        <f t="shared" si="326"/>
        <v>0</v>
      </c>
      <c r="DN108" s="6">
        <f t="shared" si="326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7">SUM(DQ97, -DQ104)</f>
        <v>0</v>
      </c>
      <c r="DR108" s="6">
        <f t="shared" si="327"/>
        <v>0</v>
      </c>
      <c r="DS108" s="6">
        <f t="shared" si="327"/>
        <v>0</v>
      </c>
      <c r="DT108" s="6">
        <f t="shared" si="327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8">SUM(DW97, -DW104)</f>
        <v>0</v>
      </c>
      <c r="DX108" s="6">
        <f t="shared" si="328"/>
        <v>0</v>
      </c>
      <c r="DY108" s="6">
        <f t="shared" si="328"/>
        <v>0</v>
      </c>
      <c r="DZ108" s="6">
        <f t="shared" si="328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9">SUM(EC97, -EC104)</f>
        <v>0</v>
      </c>
      <c r="ED108" s="6">
        <f t="shared" si="329"/>
        <v>0</v>
      </c>
      <c r="EE108" s="6">
        <f t="shared" si="329"/>
        <v>0</v>
      </c>
      <c r="EF108" s="6">
        <f t="shared" si="329"/>
        <v>0</v>
      </c>
      <c r="EG108" s="6">
        <f t="shared" si="329"/>
        <v>0</v>
      </c>
      <c r="EH108" s="6">
        <f t="shared" si="329"/>
        <v>0</v>
      </c>
      <c r="EI108" s="6">
        <f t="shared" si="329"/>
        <v>0</v>
      </c>
      <c r="EK108" s="6">
        <f>SUM(EK97, -EK104,)</f>
        <v>0</v>
      </c>
      <c r="EL108" s="6">
        <f>SUM(EL97, -EL104,)</f>
        <v>0</v>
      </c>
      <c r="EM108" s="6">
        <f t="shared" ref="EM108:EP108" si="330">SUM(EM97, -EM104)</f>
        <v>0</v>
      </c>
      <c r="EN108" s="6">
        <f t="shared" si="330"/>
        <v>0</v>
      </c>
      <c r="EO108" s="6">
        <f t="shared" si="330"/>
        <v>0</v>
      </c>
      <c r="EP108" s="6">
        <f t="shared" si="330"/>
        <v>0</v>
      </c>
      <c r="EQ108" s="6">
        <f>SUM(EQ97, -EQ104,)</f>
        <v>0</v>
      </c>
      <c r="ER108" s="6">
        <f>SUM(ER97, -ER104,)</f>
        <v>0</v>
      </c>
      <c r="ES108" s="6">
        <f t="shared" ref="ES108:EV108" si="331">SUM(ES97, -ES104)</f>
        <v>0</v>
      </c>
      <c r="ET108" s="6">
        <f t="shared" si="331"/>
        <v>0</v>
      </c>
      <c r="EU108" s="6">
        <f t="shared" si="331"/>
        <v>0</v>
      </c>
      <c r="EV108" s="6">
        <f t="shared" si="331"/>
        <v>0</v>
      </c>
      <c r="EW108" s="6">
        <f>SUM(EW97, -EW104,)</f>
        <v>0</v>
      </c>
      <c r="EX108" s="6">
        <f>SUM(EX97, -EX104,)</f>
        <v>0</v>
      </c>
      <c r="EY108" s="6">
        <f t="shared" ref="EY108:FB108" si="332">SUM(EY97, -EY104)</f>
        <v>0</v>
      </c>
      <c r="EZ108" s="6">
        <f t="shared" si="332"/>
        <v>0</v>
      </c>
      <c r="FA108" s="6">
        <f t="shared" si="332"/>
        <v>0</v>
      </c>
      <c r="FB108" s="6">
        <f t="shared" si="332"/>
        <v>0</v>
      </c>
      <c r="FC108" s="6">
        <f>SUM(FC97, -FC104,)</f>
        <v>0</v>
      </c>
      <c r="FD108" s="6">
        <f>SUM(FD97, -FD104,)</f>
        <v>0</v>
      </c>
      <c r="FE108" s="6">
        <f t="shared" ref="FE108:FH108" si="333">SUM(FE97, -FE104)</f>
        <v>0</v>
      </c>
      <c r="FF108" s="6">
        <f t="shared" si="333"/>
        <v>0</v>
      </c>
      <c r="FG108" s="6">
        <f t="shared" si="333"/>
        <v>0</v>
      </c>
      <c r="FH108" s="6">
        <f t="shared" si="333"/>
        <v>0</v>
      </c>
      <c r="FI108" s="6">
        <f>SUM(FI97, -FI104,)</f>
        <v>0</v>
      </c>
      <c r="FJ108" s="6">
        <f>SUM(FJ97, -FJ104,)</f>
        <v>0</v>
      </c>
      <c r="FK108" s="6">
        <f t="shared" ref="FK108:FN108" si="334">SUM(FK97, -FK104)</f>
        <v>0</v>
      </c>
      <c r="FL108" s="6">
        <f t="shared" si="334"/>
        <v>0</v>
      </c>
      <c r="FM108" s="6">
        <f t="shared" si="334"/>
        <v>0</v>
      </c>
      <c r="FN108" s="6">
        <f t="shared" si="334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5">SUM(FQ97, -FQ104)</f>
        <v>0</v>
      </c>
      <c r="FR108" s="6">
        <f t="shared" si="335"/>
        <v>0</v>
      </c>
      <c r="FS108" s="6">
        <f t="shared" si="335"/>
        <v>0</v>
      </c>
      <c r="FT108" s="6">
        <f t="shared" si="335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6">SUM(FW97, -FW104)</f>
        <v>0</v>
      </c>
      <c r="FX108" s="6">
        <f t="shared" si="336"/>
        <v>0</v>
      </c>
      <c r="FY108" s="6">
        <f t="shared" si="336"/>
        <v>0</v>
      </c>
      <c r="FZ108" s="6">
        <f t="shared" si="336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7">SUM(GC97, -GC104)</f>
        <v>0</v>
      </c>
      <c r="GD108" s="6">
        <f t="shared" si="337"/>
        <v>0</v>
      </c>
      <c r="GE108" s="6">
        <f t="shared" si="337"/>
        <v>0</v>
      </c>
      <c r="GF108" s="6">
        <f t="shared" si="337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8">SUM(GI97, -GI104)</f>
        <v>0</v>
      </c>
      <c r="GJ108" s="6">
        <f t="shared" si="338"/>
        <v>0</v>
      </c>
      <c r="GK108" s="6">
        <f t="shared" si="338"/>
        <v>0</v>
      </c>
      <c r="GL108" s="6">
        <f t="shared" si="338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9">SUM(GO97, -GO104)</f>
        <v>0</v>
      </c>
      <c r="GP108" s="6">
        <f t="shared" si="339"/>
        <v>0</v>
      </c>
      <c r="GQ108" s="6">
        <f t="shared" si="339"/>
        <v>0</v>
      </c>
      <c r="GR108" s="6">
        <f t="shared" si="339"/>
        <v>0</v>
      </c>
      <c r="GS108" s="6">
        <f>SUM(GS97, -GS104,)</f>
        <v>0</v>
      </c>
      <c r="GT108" s="6">
        <f>SUM(GT97, -GT104,)</f>
        <v>0</v>
      </c>
      <c r="GU108" s="6">
        <f t="shared" ref="GU108:HA108" si="340">SUM(GU97, -GU104)</f>
        <v>0</v>
      </c>
      <c r="GV108" s="6">
        <f t="shared" si="340"/>
        <v>0</v>
      </c>
      <c r="GW108" s="6">
        <f t="shared" si="340"/>
        <v>0</v>
      </c>
      <c r="GX108" s="6">
        <f t="shared" si="340"/>
        <v>0</v>
      </c>
      <c r="GY108" s="6">
        <f t="shared" si="340"/>
        <v>0</v>
      </c>
      <c r="GZ108" s="6">
        <f t="shared" si="340"/>
        <v>0</v>
      </c>
      <c r="HA108" s="6">
        <f t="shared" si="340"/>
        <v>0</v>
      </c>
      <c r="HC108" s="6">
        <f>SUM(HC97, -HC104,)</f>
        <v>0</v>
      </c>
      <c r="HD108" s="6">
        <f>SUM(HD97, -HD104,)</f>
        <v>0</v>
      </c>
      <c r="HE108" s="6">
        <f t="shared" ref="HE108:HH108" si="341">SUM(HE97, -HE104)</f>
        <v>0</v>
      </c>
      <c r="HF108" s="6">
        <f t="shared" si="341"/>
        <v>0</v>
      </c>
      <c r="HG108" s="6">
        <f t="shared" si="341"/>
        <v>0</v>
      </c>
      <c r="HH108" s="6">
        <f t="shared" si="341"/>
        <v>0</v>
      </c>
      <c r="HI108" s="6">
        <f>SUM(HI97, -HI104,)</f>
        <v>0</v>
      </c>
      <c r="HJ108" s="6">
        <f>SUM(HJ97, -HJ104,)</f>
        <v>0</v>
      </c>
      <c r="HK108" s="6">
        <f t="shared" ref="HK108:HN108" si="342">SUM(HK97, -HK104)</f>
        <v>0</v>
      </c>
      <c r="HL108" s="6">
        <f t="shared" si="342"/>
        <v>0</v>
      </c>
      <c r="HM108" s="6">
        <f t="shared" si="342"/>
        <v>0</v>
      </c>
      <c r="HN108" s="6">
        <f t="shared" si="342"/>
        <v>0</v>
      </c>
      <c r="HO108" s="6">
        <f>SUM(HO97, -HO104,)</f>
        <v>0</v>
      </c>
      <c r="HP108" s="6">
        <f>SUM(HP97, -HP104,)</f>
        <v>0</v>
      </c>
      <c r="HQ108" s="6">
        <f t="shared" ref="HQ108:HT108" si="343">SUM(HQ97, -HQ104)</f>
        <v>0</v>
      </c>
      <c r="HR108" s="6">
        <f t="shared" si="343"/>
        <v>0</v>
      </c>
      <c r="HS108" s="6">
        <f t="shared" si="343"/>
        <v>0</v>
      </c>
      <c r="HT108" s="6">
        <f t="shared" si="343"/>
        <v>0</v>
      </c>
      <c r="HU108" s="6">
        <f>SUM(HU97, -HU104,)</f>
        <v>0</v>
      </c>
      <c r="HV108" s="6">
        <f>SUM(HV97, -HV104,)</f>
        <v>0</v>
      </c>
      <c r="HW108" s="6">
        <f t="shared" ref="HW108:HZ108" si="344">SUM(HW97, -HW104)</f>
        <v>0</v>
      </c>
      <c r="HX108" s="6">
        <f t="shared" si="344"/>
        <v>0</v>
      </c>
      <c r="HY108" s="6">
        <f t="shared" si="344"/>
        <v>0</v>
      </c>
      <c r="HZ108" s="6">
        <f t="shared" si="344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5">SUM(IC97, -IC104)</f>
        <v>0</v>
      </c>
      <c r="ID108" s="6">
        <f t="shared" si="345"/>
        <v>0</v>
      </c>
      <c r="IE108" s="6">
        <f t="shared" si="345"/>
        <v>0</v>
      </c>
      <c r="IF108" s="6">
        <f t="shared" si="345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6">SUM(II97, -II104)</f>
        <v>0</v>
      </c>
      <c r="IJ108" s="6">
        <f t="shared" si="346"/>
        <v>0</v>
      </c>
      <c r="IK108" s="6">
        <f t="shared" si="346"/>
        <v>0</v>
      </c>
      <c r="IL108" s="6">
        <f t="shared" si="346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7">SUM(IO97, -IO104)</f>
        <v>0</v>
      </c>
      <c r="IP108" s="6">
        <f t="shared" si="347"/>
        <v>0</v>
      </c>
      <c r="IQ108" s="6">
        <f t="shared" si="347"/>
        <v>0</v>
      </c>
      <c r="IR108" s="6">
        <f t="shared" si="347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8">SUM(IU97, -IU104)</f>
        <v>0</v>
      </c>
      <c r="IV108" s="6">
        <f t="shared" si="348"/>
        <v>0</v>
      </c>
      <c r="IW108" s="6">
        <f t="shared" si="348"/>
        <v>0</v>
      </c>
      <c r="IX108" s="6">
        <f t="shared" si="348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9">SUM(JA97, -JA104)</f>
        <v>0</v>
      </c>
      <c r="JB108" s="6">
        <f t="shared" si="349"/>
        <v>0</v>
      </c>
      <c r="JC108" s="6">
        <f t="shared" si="349"/>
        <v>0</v>
      </c>
      <c r="JD108" s="6">
        <f t="shared" si="349"/>
        <v>0</v>
      </c>
      <c r="JE108" s="6">
        <f>SUM(JE97, -JE104,)</f>
        <v>0</v>
      </c>
      <c r="JF108" s="6">
        <f>SUM(JF97, -JF104,)</f>
        <v>0</v>
      </c>
      <c r="JG108" s="6">
        <f t="shared" ref="JG108:JJ108" si="350">SUM(JG97, -JG104)</f>
        <v>0</v>
      </c>
      <c r="JH108" s="6">
        <f t="shared" si="350"/>
        <v>0</v>
      </c>
      <c r="JI108" s="6">
        <f t="shared" si="350"/>
        <v>0</v>
      </c>
      <c r="JJ108" s="6">
        <f t="shared" si="350"/>
        <v>0</v>
      </c>
      <c r="JK108" s="6">
        <f>SUM(JK97, -JK104,)</f>
        <v>0</v>
      </c>
      <c r="JL108" s="6">
        <f>SUM(JL97, -JL104,)</f>
        <v>0</v>
      </c>
      <c r="JM108" s="6">
        <f t="shared" ref="JM108:JS108" si="351">SUM(JM97, -JM104)</f>
        <v>0</v>
      </c>
      <c r="JN108" s="6">
        <f t="shared" si="351"/>
        <v>0</v>
      </c>
      <c r="JO108" s="6">
        <f t="shared" si="351"/>
        <v>0</v>
      </c>
      <c r="JP108" s="6">
        <f t="shared" si="351"/>
        <v>0</v>
      </c>
      <c r="JQ108" s="6">
        <f t="shared" si="351"/>
        <v>0</v>
      </c>
      <c r="JR108" s="6">
        <f t="shared" si="351"/>
        <v>0</v>
      </c>
      <c r="JS108" s="6">
        <f t="shared" si="351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53" t="s">
        <v>57</v>
      </c>
      <c r="CR109" s="115" t="s">
        <v>57</v>
      </c>
      <c r="CS109" s="187" t="s">
        <v>41</v>
      </c>
      <c r="CT109" s="153" t="s">
        <v>57</v>
      </c>
      <c r="CU109" s="120" t="s">
        <v>36</v>
      </c>
      <c r="CV109" s="184" t="s">
        <v>46</v>
      </c>
      <c r="CW109" s="164" t="s">
        <v>40</v>
      </c>
      <c r="CX109" s="118" t="s">
        <v>65</v>
      </c>
      <c r="CY109" s="178" t="s">
        <v>65</v>
      </c>
      <c r="CZ109" s="118" t="s">
        <v>55</v>
      </c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45">
        <f>SUM(CQ57, -CQ58)</f>
        <v>8.7799999999999989E-2</v>
      </c>
      <c r="CR110" s="117">
        <f>SUM(CR57, -CR58)</f>
        <v>7.7899999999999997E-2</v>
      </c>
      <c r="CS110" s="180">
        <f>SUM(CS53, -CS55)</f>
        <v>8.5199999999999998E-2</v>
      </c>
      <c r="CT110" s="145">
        <f>SUM(CT57, -CT58)</f>
        <v>7.2399999999999992E-2</v>
      </c>
      <c r="CU110" s="117">
        <f>SUM(CU55, -CU56)</f>
        <v>8.4699999999999998E-2</v>
      </c>
      <c r="CV110" s="274">
        <f>SUM(CV56, -CV57)</f>
        <v>6.6699999999999995E-2</v>
      </c>
      <c r="CW110" s="147">
        <f>SUM(CW54, -CW55)</f>
        <v>7.2000000000000008E-2</v>
      </c>
      <c r="CX110" s="121">
        <f>SUM(CX51, -CX53)</f>
        <v>7.51E-2</v>
      </c>
      <c r="CY110" s="180">
        <f>SUM(CY51, -CY53)</f>
        <v>6.6400000000000015E-2</v>
      </c>
      <c r="CZ110" s="119">
        <f>SUM(CZ51, -CZ53)</f>
        <v>5.7499999999999996E-2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43" t="s">
        <v>55</v>
      </c>
      <c r="CR111" s="118" t="s">
        <v>55</v>
      </c>
      <c r="CS111" s="183" t="s">
        <v>40</v>
      </c>
      <c r="CT111" s="159" t="s">
        <v>36</v>
      </c>
      <c r="CU111" s="115" t="s">
        <v>57</v>
      </c>
      <c r="CV111" s="181" t="s">
        <v>36</v>
      </c>
      <c r="CW111" s="143" t="s">
        <v>68</v>
      </c>
      <c r="CX111" s="125" t="s">
        <v>54</v>
      </c>
      <c r="CY111" s="182" t="s">
        <v>54</v>
      </c>
      <c r="CZ111" s="120" t="s">
        <v>36</v>
      </c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49">
        <f>SUM(CQ51, -CQ52)</f>
        <v>7.0400000000000018E-2</v>
      </c>
      <c r="CR112" s="119">
        <f>SUM(CR51, -CR52)</f>
        <v>5.4299999999999987E-2</v>
      </c>
      <c r="CS112" s="180">
        <f>SUM(CS54, -CS55)</f>
        <v>7.6100000000000001E-2</v>
      </c>
      <c r="CT112" s="145">
        <f>SUM(CT55, -CT56)</f>
        <v>7.1900000000000006E-2</v>
      </c>
      <c r="CU112" s="117">
        <f>SUM(CU57, -CU58)</f>
        <v>7.8800000000000009E-2</v>
      </c>
      <c r="CV112" s="177">
        <f>SUM(CV55, -CV56)</f>
        <v>6.5299999999999997E-2</v>
      </c>
      <c r="CW112" s="145">
        <f>SUM(CW51, -CW52)</f>
        <v>4.7299999999999995E-2</v>
      </c>
      <c r="CX112" s="121">
        <f>SUM(CX52, -CX54)</f>
        <v>5.8099999999999999E-2</v>
      </c>
      <c r="CY112" s="180">
        <f>SUM(CY52, -CY54)</f>
        <v>2.650000000000001E-2</v>
      </c>
      <c r="CZ112" s="117">
        <f>SUM(CZ55, -CZ56)</f>
        <v>5.0700000000000002E-2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59" t="s">
        <v>36</v>
      </c>
      <c r="CR113" s="189" t="s">
        <v>53</v>
      </c>
      <c r="CS113" s="184" t="s">
        <v>46</v>
      </c>
      <c r="CT113" s="143" t="s">
        <v>68</v>
      </c>
      <c r="CU113" s="118" t="s">
        <v>68</v>
      </c>
      <c r="CV113" s="182" t="s">
        <v>54</v>
      </c>
      <c r="CW113" s="155" t="s">
        <v>46</v>
      </c>
      <c r="CX113" s="123" t="s">
        <v>46</v>
      </c>
      <c r="CY113" s="184" t="s">
        <v>46</v>
      </c>
      <c r="CZ113" s="118" t="s">
        <v>68</v>
      </c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52">SUM(BE55, -BE57)</f>
        <v>4.1400000000000006E-2</v>
      </c>
      <c r="BF114" s="145">
        <f t="shared" si="352"/>
        <v>3.209999999999999E-2</v>
      </c>
      <c r="BG114" s="117">
        <f t="shared" si="352"/>
        <v>3.8699999999999998E-2</v>
      </c>
      <c r="BH114" s="274">
        <f t="shared" si="352"/>
        <v>3.3799999999999997E-2</v>
      </c>
      <c r="BI114" s="247">
        <f t="shared" si="352"/>
        <v>3.5799999999999998E-2</v>
      </c>
      <c r="BJ114" s="248">
        <f t="shared" si="352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45">
        <f>SUM(CQ55, -CQ56)</f>
        <v>4.6000000000000006E-2</v>
      </c>
      <c r="CR114" s="209">
        <f>SUM(CR52, -CR54)</f>
        <v>4.8100000000000004E-2</v>
      </c>
      <c r="CS114" s="274">
        <f>SUM(CS56, -CS57)</f>
        <v>7.5999999999999998E-2</v>
      </c>
      <c r="CT114" s="145">
        <f>SUM(CT51, -CT52)</f>
        <v>7.110000000000001E-2</v>
      </c>
      <c r="CU114" s="117">
        <f>SUM(CU51, -CU52)</f>
        <v>6.0799999999999993E-2</v>
      </c>
      <c r="CV114" s="180">
        <f>SUM(CV52, -CV54)</f>
        <v>5.1400000000000001E-2</v>
      </c>
      <c r="CW114" s="247">
        <f>SUM(CW56, -CW57)</f>
        <v>4.4199999999999989E-2</v>
      </c>
      <c r="CX114" s="248">
        <f>SUM(CX56, -CX57)</f>
        <v>5.1800000000000013E-2</v>
      </c>
      <c r="CY114" s="274">
        <f>SUM(CY56, -CY57)</f>
        <v>6.2199999999999991E-2</v>
      </c>
      <c r="CZ114" s="117">
        <f>SUM(CZ51, -CZ52)</f>
        <v>4.2199999999999988E-2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65" t="s">
        <v>53</v>
      </c>
      <c r="CR115" s="261" t="s">
        <v>54</v>
      </c>
      <c r="CS115" s="200" t="s">
        <v>53</v>
      </c>
      <c r="CT115" s="201" t="s">
        <v>64</v>
      </c>
      <c r="CU115" s="125" t="s">
        <v>54</v>
      </c>
      <c r="CV115" s="178" t="s">
        <v>68</v>
      </c>
      <c r="CW115" s="201" t="s">
        <v>64</v>
      </c>
      <c r="CX115" s="169" t="s">
        <v>64</v>
      </c>
      <c r="CY115" s="187" t="s">
        <v>64</v>
      </c>
      <c r="CZ115" s="169" t="s">
        <v>64</v>
      </c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167">
        <f>SUM(CQ52, -CQ54)</f>
        <v>3.7599999999999995E-2</v>
      </c>
      <c r="CR116" s="121">
        <f>SUM(CR52, -CR53)</f>
        <v>4.1400000000000006E-2</v>
      </c>
      <c r="CS116" s="188">
        <f>SUM(CS52, -CS54)</f>
        <v>3.2799999999999996E-2</v>
      </c>
      <c r="CT116" s="147">
        <f>SUM(CT52, -CT54)</f>
        <v>1.6399999999999998E-2</v>
      </c>
      <c r="CU116" s="121">
        <f>SUM(CU52, -CU54)</f>
        <v>4.200000000000001E-2</v>
      </c>
      <c r="CV116" s="177">
        <f>SUM(CV51, -CV52)</f>
        <v>3.9499999999999993E-2</v>
      </c>
      <c r="CW116" s="147">
        <f>SUM(CW52, -CW54)</f>
        <v>4.2199999999999988E-2</v>
      </c>
      <c r="CX116" s="121">
        <f>SUM(CX52, -CX53)</f>
        <v>5.0199999999999995E-2</v>
      </c>
      <c r="CY116" s="180">
        <f>SUM(CY52, -CY53)</f>
        <v>2.8900000000000009E-2</v>
      </c>
      <c r="CZ116" s="121">
        <f>SUM(CZ52, -CZ54)</f>
        <v>1.8500000000000016E-2</v>
      </c>
      <c r="DA116" s="6">
        <f t="shared" ref="CY116:DB116" si="353">SUM(DA105, -DA112)</f>
        <v>0</v>
      </c>
      <c r="DB116" s="6">
        <f t="shared" si="353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54">SUM(DE105, -DE112)</f>
        <v>0</v>
      </c>
      <c r="DF116" s="6">
        <f t="shared" si="354"/>
        <v>0</v>
      </c>
      <c r="DG116" s="6">
        <f t="shared" si="354"/>
        <v>0</v>
      </c>
      <c r="DH116" s="6">
        <f t="shared" si="354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55">SUM(DK105, -DK112)</f>
        <v>0</v>
      </c>
      <c r="DL116" s="6">
        <f t="shared" si="355"/>
        <v>0</v>
      </c>
      <c r="DM116" s="6">
        <f t="shared" si="355"/>
        <v>0</v>
      </c>
      <c r="DN116" s="6">
        <f t="shared" si="355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56">SUM(DQ105, -DQ112)</f>
        <v>0</v>
      </c>
      <c r="DR116" s="6">
        <f t="shared" si="356"/>
        <v>0</v>
      </c>
      <c r="DS116" s="6">
        <f t="shared" si="356"/>
        <v>0</v>
      </c>
      <c r="DT116" s="6">
        <f t="shared" si="356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57">SUM(DW105, -DW112)</f>
        <v>0</v>
      </c>
      <c r="DX116" s="6">
        <f t="shared" si="357"/>
        <v>0</v>
      </c>
      <c r="DY116" s="6">
        <f t="shared" si="357"/>
        <v>0</v>
      </c>
      <c r="DZ116" s="6">
        <f t="shared" si="357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8">SUM(EC105, -EC112)</f>
        <v>0</v>
      </c>
      <c r="ED116" s="6">
        <f t="shared" si="358"/>
        <v>0</v>
      </c>
      <c r="EE116" s="6">
        <f t="shared" si="358"/>
        <v>0</v>
      </c>
      <c r="EF116" s="6">
        <f t="shared" si="358"/>
        <v>0</v>
      </c>
      <c r="EG116" s="6">
        <f t="shared" si="358"/>
        <v>0</v>
      </c>
      <c r="EH116" s="6">
        <f t="shared" si="358"/>
        <v>0</v>
      </c>
      <c r="EI116" s="6">
        <f t="shared" si="358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9">SUM(EM105, -EM112)</f>
        <v>0</v>
      </c>
      <c r="EN116" s="6">
        <f t="shared" si="359"/>
        <v>0</v>
      </c>
      <c r="EO116" s="6">
        <f t="shared" si="359"/>
        <v>0</v>
      </c>
      <c r="EP116" s="6">
        <f t="shared" si="359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60">SUM(ES105, -ES112)</f>
        <v>0</v>
      </c>
      <c r="ET116" s="6">
        <f t="shared" si="360"/>
        <v>0</v>
      </c>
      <c r="EU116" s="6">
        <f t="shared" si="360"/>
        <v>0</v>
      </c>
      <c r="EV116" s="6">
        <f t="shared" si="360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61">SUM(EY105, -EY112)</f>
        <v>0</v>
      </c>
      <c r="EZ116" s="6">
        <f t="shared" si="361"/>
        <v>0</v>
      </c>
      <c r="FA116" s="6">
        <f t="shared" si="361"/>
        <v>0</v>
      </c>
      <c r="FB116" s="6">
        <f t="shared" si="361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62">SUM(FE105, -FE112)</f>
        <v>0</v>
      </c>
      <c r="FF116" s="6">
        <f t="shared" si="362"/>
        <v>0</v>
      </c>
      <c r="FG116" s="6">
        <f t="shared" si="362"/>
        <v>0</v>
      </c>
      <c r="FH116" s="6">
        <f t="shared" si="362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3">SUM(FK105, -FK112)</f>
        <v>0</v>
      </c>
      <c r="FL116" s="6">
        <f t="shared" si="363"/>
        <v>0</v>
      </c>
      <c r="FM116" s="6">
        <f t="shared" si="363"/>
        <v>0</v>
      </c>
      <c r="FN116" s="6">
        <f t="shared" si="363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64">SUM(FQ105, -FQ112)</f>
        <v>0</v>
      </c>
      <c r="FR116" s="6">
        <f t="shared" si="364"/>
        <v>0</v>
      </c>
      <c r="FS116" s="6">
        <f t="shared" si="364"/>
        <v>0</v>
      </c>
      <c r="FT116" s="6">
        <f t="shared" si="364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65">SUM(FW105, -FW112)</f>
        <v>0</v>
      </c>
      <c r="FX116" s="6">
        <f t="shared" si="365"/>
        <v>0</v>
      </c>
      <c r="FY116" s="6">
        <f t="shared" si="365"/>
        <v>0</v>
      </c>
      <c r="FZ116" s="6">
        <f t="shared" si="365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66">SUM(GC105, -GC112)</f>
        <v>0</v>
      </c>
      <c r="GD116" s="6">
        <f t="shared" si="366"/>
        <v>0</v>
      </c>
      <c r="GE116" s="6">
        <f t="shared" si="366"/>
        <v>0</v>
      </c>
      <c r="GF116" s="6">
        <f t="shared" si="366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67">SUM(GI105, -GI112)</f>
        <v>0</v>
      </c>
      <c r="GJ116" s="6">
        <f t="shared" si="367"/>
        <v>0</v>
      </c>
      <c r="GK116" s="6">
        <f t="shared" si="367"/>
        <v>0</v>
      </c>
      <c r="GL116" s="6">
        <f t="shared" si="367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8">SUM(GO105, -GO112)</f>
        <v>0</v>
      </c>
      <c r="GP116" s="6">
        <f t="shared" si="368"/>
        <v>0</v>
      </c>
      <c r="GQ116" s="6">
        <f t="shared" si="368"/>
        <v>0</v>
      </c>
      <c r="GR116" s="6">
        <f t="shared" si="368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9">SUM(GU105, -GU112)</f>
        <v>0</v>
      </c>
      <c r="GV116" s="6">
        <f t="shared" si="369"/>
        <v>0</v>
      </c>
      <c r="GW116" s="6">
        <f t="shared" si="369"/>
        <v>0</v>
      </c>
      <c r="GX116" s="6">
        <f t="shared" si="369"/>
        <v>0</v>
      </c>
      <c r="GY116" s="6">
        <f t="shared" si="369"/>
        <v>0</v>
      </c>
      <c r="GZ116" s="6">
        <f t="shared" si="369"/>
        <v>0</v>
      </c>
      <c r="HA116" s="6">
        <f t="shared" si="369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70">SUM(HE105, -HE112)</f>
        <v>0</v>
      </c>
      <c r="HF116" s="6">
        <f t="shared" si="370"/>
        <v>0</v>
      </c>
      <c r="HG116" s="6">
        <f t="shared" si="370"/>
        <v>0</v>
      </c>
      <c r="HH116" s="6">
        <f t="shared" si="370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71">SUM(HK105, -HK112)</f>
        <v>0</v>
      </c>
      <c r="HL116" s="6">
        <f t="shared" si="371"/>
        <v>0</v>
      </c>
      <c r="HM116" s="6">
        <f t="shared" si="371"/>
        <v>0</v>
      </c>
      <c r="HN116" s="6">
        <f t="shared" si="371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72">SUM(HQ105, -HQ112)</f>
        <v>0</v>
      </c>
      <c r="HR116" s="6">
        <f t="shared" si="372"/>
        <v>0</v>
      </c>
      <c r="HS116" s="6">
        <f t="shared" si="372"/>
        <v>0</v>
      </c>
      <c r="HT116" s="6">
        <f t="shared" si="372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3">SUM(HW105, -HW112)</f>
        <v>0</v>
      </c>
      <c r="HX116" s="6">
        <f t="shared" si="373"/>
        <v>0</v>
      </c>
      <c r="HY116" s="6">
        <f t="shared" si="373"/>
        <v>0</v>
      </c>
      <c r="HZ116" s="6">
        <f t="shared" si="373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74">SUM(IC105, -IC112)</f>
        <v>0</v>
      </c>
      <c r="ID116" s="6">
        <f t="shared" si="374"/>
        <v>0</v>
      </c>
      <c r="IE116" s="6">
        <f t="shared" si="374"/>
        <v>0</v>
      </c>
      <c r="IF116" s="6">
        <f t="shared" si="374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75">SUM(II105, -II112)</f>
        <v>0</v>
      </c>
      <c r="IJ116" s="6">
        <f t="shared" si="375"/>
        <v>0</v>
      </c>
      <c r="IK116" s="6">
        <f t="shared" si="375"/>
        <v>0</v>
      </c>
      <c r="IL116" s="6">
        <f t="shared" si="375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76">SUM(IO105, -IO112)</f>
        <v>0</v>
      </c>
      <c r="IP116" s="6">
        <f t="shared" si="376"/>
        <v>0</v>
      </c>
      <c r="IQ116" s="6">
        <f t="shared" si="376"/>
        <v>0</v>
      </c>
      <c r="IR116" s="6">
        <f t="shared" si="376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77">SUM(IU105, -IU112)</f>
        <v>0</v>
      </c>
      <c r="IV116" s="6">
        <f t="shared" si="377"/>
        <v>0</v>
      </c>
      <c r="IW116" s="6">
        <f t="shared" si="377"/>
        <v>0</v>
      </c>
      <c r="IX116" s="6">
        <f t="shared" si="377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8">SUM(JA105, -JA112)</f>
        <v>0</v>
      </c>
      <c r="JB116" s="6">
        <f t="shared" si="378"/>
        <v>0</v>
      </c>
      <c r="JC116" s="6">
        <f t="shared" si="378"/>
        <v>0</v>
      </c>
      <c r="JD116" s="6">
        <f t="shared" si="378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9">SUM(JG105, -JG112)</f>
        <v>0</v>
      </c>
      <c r="JH116" s="6">
        <f t="shared" si="379"/>
        <v>0</v>
      </c>
      <c r="JI116" s="6">
        <f t="shared" si="379"/>
        <v>0</v>
      </c>
      <c r="JJ116" s="6">
        <f t="shared" si="379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80">SUM(JM105, -JM112)</f>
        <v>0</v>
      </c>
      <c r="JN116" s="6">
        <f t="shared" si="380"/>
        <v>0</v>
      </c>
      <c r="JO116" s="6">
        <f t="shared" si="380"/>
        <v>0</v>
      </c>
      <c r="JP116" s="6">
        <f t="shared" si="380"/>
        <v>0</v>
      </c>
      <c r="JQ116" s="6">
        <f t="shared" si="380"/>
        <v>0</v>
      </c>
      <c r="JR116" s="6">
        <f t="shared" si="380"/>
        <v>0</v>
      </c>
      <c r="JS116" s="6">
        <f t="shared" si="380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201" t="s">
        <v>64</v>
      </c>
      <c r="CR117" s="120" t="s">
        <v>36</v>
      </c>
      <c r="CS117" s="264" t="s">
        <v>54</v>
      </c>
      <c r="CT117" s="186" t="s">
        <v>54</v>
      </c>
      <c r="CU117" s="169" t="s">
        <v>64</v>
      </c>
      <c r="CV117" s="187" t="s">
        <v>64</v>
      </c>
      <c r="CW117" s="186" t="s">
        <v>54</v>
      </c>
      <c r="CX117" s="118" t="s">
        <v>68</v>
      </c>
      <c r="CY117" s="178" t="s">
        <v>68</v>
      </c>
      <c r="CZ117" s="125" t="s">
        <v>54</v>
      </c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47">
        <f>SUM(CQ53, -CQ54)</f>
        <v>1.9600000000000006E-2</v>
      </c>
      <c r="CR118" s="117">
        <f>SUM(CR55, -CR56)</f>
        <v>3.4300000000000004E-2</v>
      </c>
      <c r="CS118" s="180">
        <f>SUM(CS52, -CS53)</f>
        <v>2.3699999999999999E-2</v>
      </c>
      <c r="CT118" s="147">
        <f>SUM(CT52, -CT53)</f>
        <v>1.2999999999999998E-2</v>
      </c>
      <c r="CU118" s="121">
        <f>SUM(CU52, -CU53)</f>
        <v>3.15E-2</v>
      </c>
      <c r="CV118" s="180">
        <f>SUM(CV52, -CV53)</f>
        <v>3.8599999999999995E-2</v>
      </c>
      <c r="CW118" s="147">
        <f>SUM(CW52, -CW53)</f>
        <v>3.4699999999999995E-2</v>
      </c>
      <c r="CX118" s="117">
        <f>SUM(CX51, -CX52)</f>
        <v>2.4900000000000005E-2</v>
      </c>
      <c r="CY118" s="177">
        <f>SUM(CY51, -CY52)</f>
        <v>3.7500000000000006E-2</v>
      </c>
      <c r="CZ118" s="121">
        <f>SUM(CZ52, -CZ53)</f>
        <v>1.5300000000000008E-2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162" t="s">
        <v>54</v>
      </c>
      <c r="CR119" s="169" t="s">
        <v>64</v>
      </c>
      <c r="CS119" s="187" t="s">
        <v>64</v>
      </c>
      <c r="CT119" s="165" t="s">
        <v>53</v>
      </c>
      <c r="CU119" s="124" t="s">
        <v>53</v>
      </c>
      <c r="CV119" s="183" t="s">
        <v>53</v>
      </c>
      <c r="CW119" s="165" t="s">
        <v>53</v>
      </c>
      <c r="CX119" s="124" t="s">
        <v>53</v>
      </c>
      <c r="CY119" s="183" t="s">
        <v>53</v>
      </c>
      <c r="CZ119" s="189" t="s">
        <v>53</v>
      </c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81">SUM(AM56, -AM57)</f>
        <v>1.6199999999999992E-2</v>
      </c>
      <c r="AN120" s="247">
        <f t="shared" si="381"/>
        <v>1.1999999999999927E-3</v>
      </c>
      <c r="AO120" s="248">
        <f t="shared" si="381"/>
        <v>1.1200000000000002E-2</v>
      </c>
      <c r="AP120" s="274">
        <f t="shared" si="381"/>
        <v>5.3999999999999881E-3</v>
      </c>
      <c r="AQ120" s="247">
        <f t="shared" si="381"/>
        <v>8.3000000000000018E-3</v>
      </c>
      <c r="AR120" s="248">
        <f t="shared" si="381"/>
        <v>1.1000000000000038E-3</v>
      </c>
      <c r="AS120" s="274">
        <f t="shared" si="381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49">
        <f>SUM(CQ52, -CQ53)</f>
        <v>1.7999999999999988E-2</v>
      </c>
      <c r="CR120" s="119">
        <f t="shared" ref="CR120:CW120" si="382">SUM(CR53, -CR54)</f>
        <v>6.6999999999999976E-3</v>
      </c>
      <c r="CS120" s="179">
        <f t="shared" si="382"/>
        <v>9.099999999999997E-3</v>
      </c>
      <c r="CT120" s="167">
        <f t="shared" si="382"/>
        <v>3.4000000000000002E-3</v>
      </c>
      <c r="CU120" s="209">
        <f t="shared" si="382"/>
        <v>1.0500000000000009E-2</v>
      </c>
      <c r="CV120" s="188">
        <f t="shared" si="382"/>
        <v>1.2800000000000006E-2</v>
      </c>
      <c r="CW120" s="167">
        <f t="shared" si="382"/>
        <v>7.4999999999999928E-3</v>
      </c>
      <c r="CX120" s="209">
        <f>SUM(CX53, -CX54)</f>
        <v>7.9000000000000042E-3</v>
      </c>
      <c r="CY120" s="188">
        <f>SUM(CY53, -CY54)</f>
        <v>-2.3999999999999994E-3</v>
      </c>
      <c r="CZ120" s="209">
        <f>SUM(CZ53, -CZ54)</f>
        <v>3.2000000000000084E-3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E123" s="49" t="s">
        <v>35</v>
      </c>
      <c r="CF123" s="49" t="s">
        <v>91</v>
      </c>
      <c r="CG123" s="49" t="s">
        <v>1</v>
      </c>
      <c r="CH123" s="50"/>
      <c r="CI123" s="49"/>
      <c r="CJ123" s="49" t="s">
        <v>4</v>
      </c>
      <c r="CK123" s="49" t="s">
        <v>5</v>
      </c>
      <c r="CL123" s="49" t="s">
        <v>6</v>
      </c>
      <c r="CM123" s="49" t="s">
        <v>7</v>
      </c>
      <c r="CN123" s="49" t="s">
        <v>8</v>
      </c>
      <c r="CO123" s="50"/>
      <c r="CP123" s="50"/>
      <c r="CQ123" s="49" t="s">
        <v>11</v>
      </c>
      <c r="CR123" s="49" t="s">
        <v>12</v>
      </c>
      <c r="CS123" s="49" t="s">
        <v>13</v>
      </c>
      <c r="CT123" s="49" t="s">
        <v>14</v>
      </c>
      <c r="CU123" s="49" t="s">
        <v>15</v>
      </c>
      <c r="CV123" s="50"/>
      <c r="CW123" s="50" t="s">
        <v>62</v>
      </c>
      <c r="CX123" s="49" t="s">
        <v>18</v>
      </c>
      <c r="CY123" s="49" t="s">
        <v>19</v>
      </c>
      <c r="CZ123" s="49" t="s">
        <v>20</v>
      </c>
      <c r="DA123" s="49" t="s">
        <v>21</v>
      </c>
      <c r="DB123" s="49" t="s">
        <v>22</v>
      </c>
      <c r="DC123" s="50"/>
      <c r="DD123" s="50"/>
      <c r="DE123" s="49" t="s">
        <v>25</v>
      </c>
      <c r="DF123" s="49" t="s">
        <v>26</v>
      </c>
      <c r="DG123" s="49" t="s">
        <v>27</v>
      </c>
      <c r="DH123" s="49" t="s">
        <v>28</v>
      </c>
      <c r="DI123" s="50"/>
      <c r="DJ123" s="50"/>
      <c r="DK123" s="50"/>
      <c r="DL123" s="50"/>
      <c r="DM123" s="50"/>
      <c r="DN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CF124" t="s">
        <v>62</v>
      </c>
      <c r="CG124" s="91">
        <v>3.0800000000000001E-2</v>
      </c>
      <c r="CH124" s="15"/>
      <c r="CI124" s="15" t="s">
        <v>62</v>
      </c>
      <c r="CJ124" s="91">
        <v>3.7900000000000003E-2</v>
      </c>
      <c r="CK124" s="7">
        <v>4.0899999999999999E-2</v>
      </c>
      <c r="CL124" s="7">
        <v>8.9599999999999999E-2</v>
      </c>
      <c r="CM124" s="7">
        <v>9.9299999999999999E-2</v>
      </c>
      <c r="CN124" s="7">
        <v>9.8400000000000001E-2</v>
      </c>
      <c r="CO124" s="15" t="s">
        <v>62</v>
      </c>
      <c r="CP124" s="15" t="s">
        <v>62</v>
      </c>
      <c r="CQ124" s="7">
        <v>0.1246</v>
      </c>
      <c r="CR124" s="7">
        <v>0.1104</v>
      </c>
      <c r="CS124" s="7">
        <v>0.12</v>
      </c>
      <c r="CT124" s="7">
        <v>0.1076</v>
      </c>
      <c r="CU124" s="7">
        <v>8.8900000000000007E-2</v>
      </c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3" t="s">
        <v>32</v>
      </c>
      <c r="DM124" s="3" t="s">
        <v>33</v>
      </c>
      <c r="DN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G125" s="137">
        <v>1.77E-2</v>
      </c>
      <c r="CH125" s="6" t="s">
        <v>62</v>
      </c>
      <c r="CI125" s="6"/>
      <c r="CJ125" s="89">
        <v>2.9100000000000001E-2</v>
      </c>
      <c r="CK125" s="41">
        <v>3.6999999999999998E-2</v>
      </c>
      <c r="CL125" s="16">
        <v>3.5400000000000001E-2</v>
      </c>
      <c r="CM125" s="93">
        <v>3.0499999999999999E-2</v>
      </c>
      <c r="CN125" s="93">
        <v>4.5400000000000003E-2</v>
      </c>
      <c r="CO125" s="6"/>
      <c r="CP125" s="6" t="s">
        <v>62</v>
      </c>
      <c r="CQ125" s="93">
        <v>4.19E-2</v>
      </c>
      <c r="CR125" s="41">
        <v>4.3900000000000002E-2</v>
      </c>
      <c r="CS125" s="41">
        <v>4.1200000000000001E-2</v>
      </c>
      <c r="CT125" s="35">
        <v>1.7600000000000001E-2</v>
      </c>
      <c r="CU125" s="35">
        <v>2.8500000000000001E-2</v>
      </c>
      <c r="CV125" s="6"/>
      <c r="CW125" s="6" t="s">
        <v>62</v>
      </c>
      <c r="CX125" s="6"/>
      <c r="CY125" s="6"/>
      <c r="CZ125" s="6" t="s">
        <v>62</v>
      </c>
      <c r="DA125" s="6"/>
      <c r="DB125" s="6" t="s">
        <v>62</v>
      </c>
      <c r="DC125" s="6"/>
      <c r="DD125" s="6" t="s">
        <v>62</v>
      </c>
      <c r="DE125" s="6"/>
      <c r="DF125" s="6"/>
      <c r="DG125" s="6" t="s">
        <v>62</v>
      </c>
      <c r="DH125" s="6"/>
      <c r="DI125" s="6" t="s">
        <v>62</v>
      </c>
      <c r="DJ125" s="6"/>
      <c r="DK125" s="6" t="s">
        <v>62</v>
      </c>
      <c r="DL125" s="52">
        <f>MIN(CZ89:CZ93,CZ95:CZ100,CZ106:CZ112,CZ110:CZ117,CZ103:CZ115,CZ113:CZ114,CZ120)</f>
        <v>3.2000000000000084E-3</v>
      </c>
      <c r="DM125" s="52">
        <f>AVERAGE(DA87:DA93,DA95:DA100,DA102:DA106,DA108:DA111,DA113:DA115,DA117:DA118,DA120)</f>
        <v>0</v>
      </c>
      <c r="DN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E126" t="s">
        <v>62</v>
      </c>
      <c r="CF126" t="s">
        <v>62</v>
      </c>
      <c r="CG126" s="89">
        <v>1.2699999999999999E-2</v>
      </c>
      <c r="CI126" s="6"/>
      <c r="CJ126" s="137">
        <v>2.3099999999999999E-2</v>
      </c>
      <c r="CK126" s="35">
        <v>1.49E-2</v>
      </c>
      <c r="CL126" s="41">
        <v>3.2399999999999998E-2</v>
      </c>
      <c r="CM126" s="16">
        <v>2.92E-2</v>
      </c>
      <c r="CN126" s="48">
        <v>2.1999999999999999E-2</v>
      </c>
      <c r="CO126" s="6"/>
      <c r="CQ126" s="41">
        <v>1.9300000000000001E-2</v>
      </c>
      <c r="CR126" s="16">
        <v>3.8800000000000001E-2</v>
      </c>
      <c r="CS126" s="16">
        <v>5.5999999999999999E-3</v>
      </c>
      <c r="CT126" s="16">
        <v>1.7500000000000002E-2</v>
      </c>
      <c r="CU126" s="41">
        <v>1.26E-2</v>
      </c>
      <c r="CV126" s="6"/>
      <c r="CX126" s="6"/>
      <c r="CY126" s="6"/>
      <c r="DA126" s="6"/>
      <c r="DC126" s="6"/>
      <c r="DE126" s="6"/>
      <c r="DF126" s="6"/>
      <c r="DH126" s="6"/>
      <c r="DJ126" s="6"/>
      <c r="DK126" s="53"/>
      <c r="DL126" s="54"/>
      <c r="DM126" s="55" t="s">
        <v>73</v>
      </c>
      <c r="DN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E127" t="s">
        <v>62</v>
      </c>
      <c r="CG127" s="87">
        <v>4.7999999999999996E-3</v>
      </c>
      <c r="CH127" s="6" t="s">
        <v>62</v>
      </c>
      <c r="CI127" s="6"/>
      <c r="CJ127" s="87">
        <v>6.9999999999999999E-4</v>
      </c>
      <c r="CK127" s="16">
        <v>1.32E-2</v>
      </c>
      <c r="CL127" s="93">
        <v>2.2200000000000001E-2</v>
      </c>
      <c r="CM127" s="48">
        <v>2.0199999999999999E-2</v>
      </c>
      <c r="CN127" s="16">
        <v>1.9900000000000001E-2</v>
      </c>
      <c r="CO127" s="6"/>
      <c r="CP127" s="6" t="s">
        <v>62</v>
      </c>
      <c r="CQ127" s="16">
        <v>1.5900000000000001E-2</v>
      </c>
      <c r="CR127" s="93">
        <v>6.1999999999999998E-3</v>
      </c>
      <c r="CS127" s="93">
        <v>-5.4000000000000003E-3</v>
      </c>
      <c r="CT127" s="93">
        <v>1.34E-2</v>
      </c>
      <c r="CU127" s="16">
        <v>-3.8999999999999998E-3</v>
      </c>
      <c r="CV127" s="6"/>
      <c r="CW127" s="6" t="s">
        <v>62</v>
      </c>
      <c r="CX127" s="6"/>
      <c r="CY127" s="6"/>
      <c r="CZ127" s="6" t="s">
        <v>62</v>
      </c>
      <c r="DA127" s="6"/>
      <c r="DB127" s="6" t="s">
        <v>62</v>
      </c>
      <c r="DC127" s="6"/>
      <c r="DD127" s="6" t="s">
        <v>62</v>
      </c>
      <c r="DE127" s="6"/>
      <c r="DF127" s="6"/>
      <c r="DG127" s="6" t="s">
        <v>62</v>
      </c>
      <c r="DH127" s="6"/>
      <c r="DI127" s="6" t="s">
        <v>62</v>
      </c>
      <c r="DJ127" s="6"/>
      <c r="DK127" s="6" t="s">
        <v>62</v>
      </c>
      <c r="DL127" s="55"/>
      <c r="DM127" s="55" t="s">
        <v>74</v>
      </c>
      <c r="DN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E128" t="s">
        <v>62</v>
      </c>
      <c r="CG128" s="88">
        <v>-2.3999999999999998E-3</v>
      </c>
      <c r="CH128" t="s">
        <v>62</v>
      </c>
      <c r="CI128" s="6"/>
      <c r="CJ128" s="90">
        <v>-6.4999999999999997E-3</v>
      </c>
      <c r="CK128" s="31">
        <v>-4.4999999999999997E-3</v>
      </c>
      <c r="CL128" s="48">
        <v>-1.8E-3</v>
      </c>
      <c r="CM128" s="22">
        <v>1.9300000000000001E-2</v>
      </c>
      <c r="CN128" s="22">
        <v>1.04E-2</v>
      </c>
      <c r="CO128" s="6"/>
      <c r="CP128" t="s">
        <v>62</v>
      </c>
      <c r="CQ128" s="48">
        <v>5.9999999999999995E-4</v>
      </c>
      <c r="CR128" s="22">
        <v>-1.4E-3</v>
      </c>
      <c r="CS128" s="35">
        <v>-1.66E-2</v>
      </c>
      <c r="CT128" s="41">
        <v>3.7000000000000002E-3</v>
      </c>
      <c r="CU128" s="93">
        <v>-5.7999999999999996E-3</v>
      </c>
      <c r="CV128" s="6"/>
      <c r="CW128" t="s">
        <v>62</v>
      </c>
      <c r="CX128" s="6"/>
      <c r="CY128" s="6"/>
      <c r="CZ128" t="s">
        <v>62</v>
      </c>
      <c r="DA128" s="6"/>
      <c r="DB128" t="s">
        <v>62</v>
      </c>
      <c r="DC128" s="6"/>
      <c r="DD128" t="s">
        <v>62</v>
      </c>
      <c r="DE128" s="6"/>
      <c r="DF128" s="6"/>
      <c r="DG128" t="s">
        <v>62</v>
      </c>
      <c r="DH128" s="6"/>
      <c r="DI128" t="s">
        <v>62</v>
      </c>
      <c r="DJ128" s="6"/>
      <c r="DK128" s="53" t="s">
        <v>62</v>
      </c>
      <c r="DL128" s="3" t="s">
        <v>32</v>
      </c>
      <c r="DM128" s="3" t="s">
        <v>33</v>
      </c>
      <c r="DN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E129" t="s">
        <v>62</v>
      </c>
      <c r="CG129" s="90">
        <v>-1.23E-2</v>
      </c>
      <c r="CH129" s="6"/>
      <c r="CI129" s="6"/>
      <c r="CJ129" s="88">
        <v>-9.7999999999999997E-3</v>
      </c>
      <c r="CK129" s="93">
        <v>-5.7999999999999996E-3</v>
      </c>
      <c r="CL129" s="22">
        <v>-4.1000000000000003E-3</v>
      </c>
      <c r="CM129" s="41">
        <v>-1.34E-2</v>
      </c>
      <c r="CN129" s="41">
        <v>8.5000000000000006E-3</v>
      </c>
      <c r="CO129" s="6"/>
      <c r="CP129" s="6"/>
      <c r="CQ129" s="22">
        <v>-1.1599999999999999E-2</v>
      </c>
      <c r="CR129" s="48">
        <v>-2.1499999999999998E-2</v>
      </c>
      <c r="CS129" s="22">
        <v>-1.84E-2</v>
      </c>
      <c r="CT129" s="48">
        <v>-2.9899999999999999E-2</v>
      </c>
      <c r="CU129" s="22">
        <v>-2.35E-2</v>
      </c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52" t="e">
        <f>MIN(CZ94,CZ105,CZ109,CZ118,CZ116,CZ119,#REF!,#REF!)</f>
        <v>#REF!</v>
      </c>
      <c r="DM129" s="52">
        <f>AVERAGE(DA94,DA101,DA107,DA112,DA116,DA119,DA121,DA122)</f>
        <v>0</v>
      </c>
      <c r="DN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E130" t="s">
        <v>62</v>
      </c>
      <c r="CG130" s="92">
        <v>-1.78E-2</v>
      </c>
      <c r="CH130" s="6"/>
      <c r="CI130" s="6" t="s">
        <v>62</v>
      </c>
      <c r="CJ130" s="92">
        <v>-2.47E-2</v>
      </c>
      <c r="CK130" s="48">
        <v>-4.6199999999999998E-2</v>
      </c>
      <c r="CL130" s="35">
        <v>-7.9299999999999995E-2</v>
      </c>
      <c r="CM130" s="31">
        <v>-8.5999999999999993E-2</v>
      </c>
      <c r="CN130" s="35">
        <v>-0.1022</v>
      </c>
      <c r="CO130" s="6"/>
      <c r="CP130" s="6"/>
      <c r="CQ130" s="35">
        <v>-8.8300000000000003E-2</v>
      </c>
      <c r="CR130" s="31">
        <v>-7.8899999999999998E-2</v>
      </c>
      <c r="CS130" s="48">
        <v>-5.11E-2</v>
      </c>
      <c r="CT130" s="22">
        <v>-5.9299999999999999E-2</v>
      </c>
      <c r="CU130" s="48">
        <v>-4.6800000000000001E-2</v>
      </c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54"/>
      <c r="DM130" s="55" t="s">
        <v>75</v>
      </c>
      <c r="DN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F131" t="s">
        <v>62</v>
      </c>
      <c r="CG131" s="86">
        <v>-3.3500000000000002E-2</v>
      </c>
      <c r="CH131" s="10" t="s">
        <v>62</v>
      </c>
      <c r="CI131" s="10" t="s">
        <v>62</v>
      </c>
      <c r="CJ131" s="86">
        <v>-4.9799999999999997E-2</v>
      </c>
      <c r="CK131" s="22">
        <v>-4.9500000000000002E-2</v>
      </c>
      <c r="CL131" s="31">
        <v>-9.4399999999999998E-2</v>
      </c>
      <c r="CM131" s="35">
        <v>-9.9099999999999994E-2</v>
      </c>
      <c r="CN131" s="31">
        <v>-0.1024</v>
      </c>
      <c r="CO131" s="10"/>
      <c r="CP131" s="6" t="s">
        <v>62</v>
      </c>
      <c r="CQ131" s="31">
        <v>-0.1024</v>
      </c>
      <c r="CR131" s="35">
        <v>-9.7500000000000003E-2</v>
      </c>
      <c r="CS131" s="31">
        <v>-7.5300000000000006E-2</v>
      </c>
      <c r="CT131" s="31">
        <v>-7.0599999999999996E-2</v>
      </c>
      <c r="CU131" s="31">
        <v>-0.05</v>
      </c>
      <c r="CV131" s="6"/>
      <c r="CW131" s="10" t="s">
        <v>62</v>
      </c>
      <c r="CX131" s="6" t="s">
        <v>62</v>
      </c>
      <c r="CY131" s="10" t="s">
        <v>62</v>
      </c>
      <c r="CZ131" s="10" t="s">
        <v>62</v>
      </c>
      <c r="DA131" s="10"/>
      <c r="DB131" s="10" t="s">
        <v>62</v>
      </c>
      <c r="DC131" s="10"/>
      <c r="DD131" s="10" t="s">
        <v>62</v>
      </c>
      <c r="DE131" s="10"/>
      <c r="DF131" s="10"/>
      <c r="DG131" s="10" t="s">
        <v>62</v>
      </c>
      <c r="DH131" s="10"/>
      <c r="DI131" s="10" t="s">
        <v>62</v>
      </c>
      <c r="DJ131" s="10"/>
      <c r="DK131" s="10" t="s">
        <v>62</v>
      </c>
      <c r="DL131" s="63"/>
      <c r="DM131" s="63" t="s">
        <v>76</v>
      </c>
      <c r="DN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8" customFormat="1" ht="15.75" thickBot="1" x14ac:dyDescent="0.3">
      <c r="A132" s="297"/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300"/>
      <c r="BY133" s="253"/>
      <c r="BZ133" s="70">
        <v>43136</v>
      </c>
      <c r="CA133" s="255"/>
      <c r="CB133" s="253"/>
      <c r="CC133" s="70">
        <v>43137</v>
      </c>
      <c r="CD133" s="305"/>
      <c r="CE133" s="253"/>
      <c r="CF133" s="70">
        <v>43138</v>
      </c>
      <c r="CG133" s="254"/>
      <c r="CH133" s="253"/>
      <c r="CI133" s="70">
        <v>43108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56"/>
      <c r="CR133" s="75">
        <v>43144</v>
      </c>
      <c r="CS133" s="257"/>
      <c r="CT133" s="256"/>
      <c r="CU133" s="75">
        <v>43145</v>
      </c>
      <c r="CV133" s="257"/>
      <c r="CW133" s="256"/>
      <c r="CX133" s="75">
        <v>43146</v>
      </c>
      <c r="CY133" s="257"/>
      <c r="CZ133" s="308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126" t="s">
        <v>78</v>
      </c>
      <c r="CR134" s="56" t="s">
        <v>79</v>
      </c>
      <c r="CS134" s="127" t="s">
        <v>80</v>
      </c>
      <c r="CT134" s="126" t="s">
        <v>78</v>
      </c>
      <c r="CU134" s="56" t="s">
        <v>79</v>
      </c>
      <c r="CV134" s="127" t="s">
        <v>80</v>
      </c>
      <c r="CW134" s="126" t="s">
        <v>78</v>
      </c>
      <c r="CX134" s="56" t="s">
        <v>79</v>
      </c>
      <c r="CY134" s="127" t="s">
        <v>80</v>
      </c>
      <c r="CZ134" s="267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28" t="s">
        <v>81</v>
      </c>
      <c r="CR135" s="55" t="s">
        <v>82</v>
      </c>
      <c r="CS135" s="129" t="s">
        <v>83</v>
      </c>
      <c r="CT135" s="128" t="s">
        <v>81</v>
      </c>
      <c r="CU135" s="55" t="s">
        <v>82</v>
      </c>
      <c r="CV135" s="129" t="s">
        <v>83</v>
      </c>
      <c r="CW135" s="128" t="s">
        <v>81</v>
      </c>
      <c r="CX135" s="55" t="s">
        <v>82</v>
      </c>
      <c r="CY135" s="129" t="s">
        <v>83</v>
      </c>
      <c r="CZ135" s="10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34">
        <v>8.9599999999999999E-2</v>
      </c>
      <c r="CR136" s="7">
        <v>9.7199999999999995E-2</v>
      </c>
      <c r="CS136" s="89">
        <v>0.12</v>
      </c>
      <c r="CT136" s="134">
        <v>0.1024</v>
      </c>
      <c r="CU136" s="7">
        <v>0.11600000000000001</v>
      </c>
      <c r="CV136" s="89">
        <v>0.1076</v>
      </c>
      <c r="CW136" s="134">
        <v>0.1149</v>
      </c>
      <c r="CX136" s="7">
        <v>0.1057</v>
      </c>
      <c r="CY136" s="89">
        <v>8.8900000000000007E-2</v>
      </c>
      <c r="CZ136" s="108">
        <v>8.2400000000000001E-2</v>
      </c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30">
        <v>3.6299999999999999E-2</v>
      </c>
      <c r="CR137" s="41">
        <v>2.64E-2</v>
      </c>
      <c r="CS137" s="91">
        <v>4.1200000000000001E-2</v>
      </c>
      <c r="CT137" s="130">
        <v>3.4000000000000002E-2</v>
      </c>
      <c r="CU137" s="41">
        <v>2.86E-2</v>
      </c>
      <c r="CV137" s="90">
        <v>1.7600000000000001E-2</v>
      </c>
      <c r="CW137" s="133">
        <v>1.49E-2</v>
      </c>
      <c r="CX137" s="35">
        <v>3.61E-2</v>
      </c>
      <c r="CY137" s="90">
        <v>2.8500000000000001E-2</v>
      </c>
      <c r="CZ137" s="112">
        <v>2.4400000000000002E-2</v>
      </c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32">
        <v>1.8800000000000001E-2</v>
      </c>
      <c r="CR138" s="16">
        <v>1.7299999999999999E-2</v>
      </c>
      <c r="CS138" s="137">
        <v>5.5999999999999999E-3</v>
      </c>
      <c r="CT138" s="138">
        <v>1.6299999999999999E-2</v>
      </c>
      <c r="CU138" s="35">
        <v>2.12E-2</v>
      </c>
      <c r="CV138" s="137">
        <v>1.7500000000000002E-2</v>
      </c>
      <c r="CW138" s="132">
        <v>1.2E-2</v>
      </c>
      <c r="CX138" s="41">
        <v>7.6E-3</v>
      </c>
      <c r="CY138" s="91">
        <v>1.26E-2</v>
      </c>
      <c r="CZ138" s="107">
        <v>1.32E-2</v>
      </c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38">
        <v>1.2999999999999999E-3</v>
      </c>
      <c r="CR139" s="93">
        <v>4.0000000000000002E-4</v>
      </c>
      <c r="CS139" s="87">
        <v>-5.4000000000000003E-3</v>
      </c>
      <c r="CT139" s="132">
        <v>5.7000000000000002E-3</v>
      </c>
      <c r="CU139" s="16">
        <v>6.4999999999999997E-3</v>
      </c>
      <c r="CV139" s="87">
        <v>1.34E-2</v>
      </c>
      <c r="CW139" s="138">
        <v>7.3000000000000001E-3</v>
      </c>
      <c r="CX139" s="93">
        <v>-5.0000000000000001E-4</v>
      </c>
      <c r="CY139" s="137">
        <v>-3.8999999999999998E-3</v>
      </c>
      <c r="CZ139" s="110">
        <v>6.8999999999999999E-3</v>
      </c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35">
        <v>-6.1999999999999998E-3</v>
      </c>
      <c r="CR140" s="22">
        <v>0</v>
      </c>
      <c r="CS140" s="90">
        <v>-1.66E-2</v>
      </c>
      <c r="CT140" s="133">
        <v>-1.37E-2</v>
      </c>
      <c r="CU140" s="93">
        <v>-6.7000000000000002E-3</v>
      </c>
      <c r="CV140" s="91">
        <v>3.7000000000000002E-3</v>
      </c>
      <c r="CW140" s="130">
        <v>1.1999999999999999E-3</v>
      </c>
      <c r="CX140" s="16">
        <v>-2.5999999999999999E-3</v>
      </c>
      <c r="CY140" s="87">
        <v>-5.7999999999999996E-3</v>
      </c>
      <c r="CZ140" s="109">
        <v>-3.8999999999999998E-3</v>
      </c>
      <c r="DA140" s="93"/>
      <c r="DB140" s="93"/>
      <c r="DC140" s="93"/>
      <c r="DD140" s="93"/>
      <c r="DE140" s="93"/>
      <c r="DF140" s="93"/>
      <c r="DG140" s="93"/>
      <c r="DH140" s="93"/>
      <c r="DI140" s="93"/>
      <c r="DJ140" s="93"/>
      <c r="DK140" s="93"/>
      <c r="DL140" s="93"/>
      <c r="DM140" s="93"/>
      <c r="DN140" s="93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33">
        <v>-1.41E-2</v>
      </c>
      <c r="CR141" s="35">
        <v>-1.5900000000000001E-2</v>
      </c>
      <c r="CS141" s="88">
        <v>-1.84E-2</v>
      </c>
      <c r="CT141" s="135">
        <v>-2.2200000000000001E-2</v>
      </c>
      <c r="CU141" s="22">
        <v>-4.6300000000000001E-2</v>
      </c>
      <c r="CV141" s="86">
        <v>-2.9899999999999999E-2</v>
      </c>
      <c r="CW141" s="131">
        <v>-1.29E-2</v>
      </c>
      <c r="CX141" s="48">
        <v>-3.5099999999999999E-2</v>
      </c>
      <c r="CY141" s="88">
        <v>-2.35E-2</v>
      </c>
      <c r="CZ141" s="113">
        <v>-1.6400000000000001E-2</v>
      </c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31">
        <v>-5.7799999999999997E-2</v>
      </c>
      <c r="CR142" s="48">
        <v>-5.3199999999999997E-2</v>
      </c>
      <c r="CS142" s="86">
        <v>-5.11E-2</v>
      </c>
      <c r="CT142" s="136">
        <v>-4.9700000000000001E-2</v>
      </c>
      <c r="CU142" s="48">
        <v>-5.9400000000000001E-2</v>
      </c>
      <c r="CV142" s="88">
        <v>-5.9299999999999999E-2</v>
      </c>
      <c r="CW142" s="135">
        <v>-5.2900000000000003E-2</v>
      </c>
      <c r="CX142" s="22">
        <v>-4.7500000000000001E-2</v>
      </c>
      <c r="CY142" s="86">
        <v>-4.6800000000000001E-2</v>
      </c>
      <c r="CZ142" s="111">
        <v>-4.3700000000000003E-2</v>
      </c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36">
        <v>-6.7900000000000002E-2</v>
      </c>
      <c r="CR143" s="31">
        <v>-7.22E-2</v>
      </c>
      <c r="CS143" s="92">
        <v>-7.5300000000000006E-2</v>
      </c>
      <c r="CT143" s="131">
        <v>-7.2800000000000004E-2</v>
      </c>
      <c r="CU143" s="31">
        <v>-5.9900000000000002E-2</v>
      </c>
      <c r="CV143" s="92">
        <v>-7.0599999999999996E-2</v>
      </c>
      <c r="CW143" s="136">
        <v>-8.4500000000000006E-2</v>
      </c>
      <c r="CX143" s="31">
        <v>-6.3700000000000007E-2</v>
      </c>
      <c r="CY143" s="92">
        <v>-0.05</v>
      </c>
      <c r="CZ143" s="106">
        <v>-6.2899999999999998E-2</v>
      </c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11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5">
        <v>9.8799999999999999E-2</v>
      </c>
      <c r="CR145" s="240">
        <v>1.4500000000000001E-2</v>
      </c>
      <c r="CS145" s="221">
        <v>4.36E-2</v>
      </c>
      <c r="CT145" s="215">
        <v>3.2899999999999999E-2</v>
      </c>
      <c r="CU145" s="245">
        <v>1.3599999999999999E-2</v>
      </c>
      <c r="CV145" s="204">
        <v>2.9499999999999998E-2</v>
      </c>
      <c r="CW145" s="216">
        <v>1.7000000000000001E-2</v>
      </c>
      <c r="CX145" s="217">
        <v>2.87E-2</v>
      </c>
      <c r="CY145" s="211">
        <v>2.4E-2</v>
      </c>
      <c r="CZ145" s="218">
        <v>1.0800000000000001E-2</v>
      </c>
      <c r="DA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16">
        <v>-3.6299999999999999E-2</v>
      </c>
      <c r="CR146" s="215">
        <v>-1.72E-2</v>
      </c>
      <c r="CS146" s="211">
        <v>-1.84E-2</v>
      </c>
      <c r="CT146" s="216">
        <v>-2.1700000000000001E-2</v>
      </c>
      <c r="CU146" s="210">
        <v>-2.41E-2</v>
      </c>
      <c r="CV146" s="205">
        <v>-2.4899999999999999E-2</v>
      </c>
      <c r="CW146" s="213">
        <v>-1.3899999999999999E-2</v>
      </c>
      <c r="CX146" s="203">
        <v>-2.2200000000000001E-2</v>
      </c>
      <c r="CY146" s="221">
        <v>-1.6799999999999999E-2</v>
      </c>
      <c r="CZ146" s="203">
        <v>-1.61E-2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Q147" s="139"/>
      <c r="CR147" s="140"/>
      <c r="CS147" s="223">
        <v>8.09E-2</v>
      </c>
      <c r="CT147" s="139"/>
      <c r="CU147" s="140" t="s">
        <v>62</v>
      </c>
      <c r="CV147" s="223">
        <v>3.4200000000000001E-2</v>
      </c>
      <c r="CW147" s="139"/>
      <c r="CX147" s="140"/>
      <c r="CY147" s="211">
        <v>3.5799999999999998E-2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s="139" t="s">
        <v>62</v>
      </c>
      <c r="CR148" s="140" t="s">
        <v>62</v>
      </c>
      <c r="CS148" s="206">
        <v>-3.32E-2</v>
      </c>
      <c r="CT148" s="139"/>
      <c r="CU148" s="140" t="s">
        <v>62</v>
      </c>
      <c r="CV148" s="211">
        <v>-4.0899999999999999E-2</v>
      </c>
      <c r="CW148" s="139" t="s">
        <v>62</v>
      </c>
      <c r="CX148" s="140" t="s">
        <v>62</v>
      </c>
      <c r="CY148" s="206">
        <v>-2.1399999999999999E-2</v>
      </c>
      <c r="CZ148" t="s">
        <v>62</v>
      </c>
      <c r="DA148" t="s">
        <v>62</v>
      </c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9"/>
      <c r="BX149" s="294"/>
      <c r="BY149" s="191"/>
      <c r="BZ149" s="299"/>
      <c r="CA149" s="294"/>
      <c r="CB149" s="191"/>
      <c r="CC149" s="299"/>
      <c r="CD149" s="294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62">
        <v>0.71209999999999996</v>
      </c>
      <c r="CR149" s="258">
        <v>0.71109999999999995</v>
      </c>
      <c r="CS149" s="263">
        <v>0.70889999999999997</v>
      </c>
      <c r="CT149" s="262">
        <v>111.06</v>
      </c>
      <c r="CU149" s="258">
        <v>0.7107</v>
      </c>
      <c r="CV149" s="263">
        <v>0.71050000000000002</v>
      </c>
      <c r="CW149" s="262">
        <v>0.70850000000000002</v>
      </c>
      <c r="CX149" s="258">
        <v>0.71109999999999995</v>
      </c>
      <c r="CY149" s="263">
        <v>0.71399999999999997</v>
      </c>
      <c r="CZ149" s="258">
        <v>110.55</v>
      </c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59" t="s">
        <v>40</v>
      </c>
      <c r="CR150" s="120" t="s">
        <v>40</v>
      </c>
      <c r="CS150" s="181" t="s">
        <v>40</v>
      </c>
      <c r="CT150" s="159" t="s">
        <v>39</v>
      </c>
      <c r="CU150" s="120" t="s">
        <v>40</v>
      </c>
      <c r="CV150" s="181" t="s">
        <v>40</v>
      </c>
      <c r="CW150" s="159" t="s">
        <v>40</v>
      </c>
      <c r="CX150" s="120" t="s">
        <v>40</v>
      </c>
      <c r="CY150" s="181" t="s">
        <v>40</v>
      </c>
      <c r="CZ150" s="120" t="s">
        <v>39</v>
      </c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83">SUM(BS136, -BS143)</f>
        <v>3.2199999999999999E-2</v>
      </c>
      <c r="BT151" s="121">
        <f t="shared" si="383"/>
        <v>4.6799999999999994E-2</v>
      </c>
      <c r="BU151" s="180">
        <f t="shared" si="383"/>
        <v>6.4299999999999996E-2</v>
      </c>
      <c r="BV151" s="147">
        <f t="shared" si="383"/>
        <v>8.9200000000000002E-2</v>
      </c>
      <c r="BW151" s="121">
        <f t="shared" si="383"/>
        <v>8.8700000000000001E-2</v>
      </c>
      <c r="BX151" s="180">
        <f t="shared" si="383"/>
        <v>8.77E-2</v>
      </c>
      <c r="BY151" s="225">
        <f t="shared" si="383"/>
        <v>8.2400000000000001E-2</v>
      </c>
      <c r="BZ151" s="15">
        <f t="shared" si="383"/>
        <v>9.1600000000000001E-2</v>
      </c>
      <c r="CA151" s="152">
        <f t="shared" si="383"/>
        <v>9.0400000000000008E-2</v>
      </c>
      <c r="CB151" s="147">
        <f t="shared" si="383"/>
        <v>0.15129999999999999</v>
      </c>
      <c r="CC151" s="121">
        <f t="shared" si="383"/>
        <v>0.15250000000000002</v>
      </c>
      <c r="CD151" s="180">
        <f t="shared" si="383"/>
        <v>0.184</v>
      </c>
      <c r="CE151" s="147">
        <f t="shared" si="383"/>
        <v>0.1986</v>
      </c>
      <c r="CF151" s="121">
        <f t="shared" si="383"/>
        <v>0.18729999999999999</v>
      </c>
      <c r="CG151" s="180">
        <f t="shared" si="383"/>
        <v>0.19839999999999999</v>
      </c>
      <c r="CH151" s="147">
        <f t="shared" si="383"/>
        <v>0.20330000000000001</v>
      </c>
      <c r="CI151" s="121">
        <f t="shared" si="383"/>
        <v>0.2079</v>
      </c>
      <c r="CJ151" s="180">
        <f t="shared" si="383"/>
        <v>0.20080000000000001</v>
      </c>
      <c r="CK151" s="147">
        <f t="shared" si="383"/>
        <v>0.1918</v>
      </c>
      <c r="CL151" s="121">
        <f t="shared" ref="CL151:CM151" si="384">SUM(CL136, -CL143)</f>
        <v>0.21650000000000003</v>
      </c>
      <c r="CM151" s="180">
        <f t="shared" si="384"/>
        <v>0.22700000000000001</v>
      </c>
      <c r="CN151" s="147">
        <f t="shared" ref="CN151:CW151" si="385">SUM(CN136, -CN143)</f>
        <v>0.214</v>
      </c>
      <c r="CO151" s="121">
        <f t="shared" si="385"/>
        <v>0.21229999999999999</v>
      </c>
      <c r="CP151" s="180">
        <f t="shared" si="385"/>
        <v>0.2079</v>
      </c>
      <c r="CQ151" s="147">
        <f t="shared" si="385"/>
        <v>0.1575</v>
      </c>
      <c r="CR151" s="121">
        <f t="shared" si="385"/>
        <v>0.1694</v>
      </c>
      <c r="CS151" s="180">
        <f t="shared" si="385"/>
        <v>0.1953</v>
      </c>
      <c r="CT151" s="145">
        <f t="shared" si="385"/>
        <v>0.17520000000000002</v>
      </c>
      <c r="CU151" s="121">
        <f t="shared" si="385"/>
        <v>0.1759</v>
      </c>
      <c r="CV151" s="180">
        <f t="shared" si="385"/>
        <v>0.1782</v>
      </c>
      <c r="CW151" s="147">
        <f t="shared" si="385"/>
        <v>0.19940000000000002</v>
      </c>
      <c r="CX151" s="121">
        <f t="shared" ref="CX151:CY151" si="386">SUM(CX136, -CX143)</f>
        <v>0.1694</v>
      </c>
      <c r="CY151" s="180">
        <f t="shared" ref="CY151:CZ151" si="387">SUM(CY136, -CY143)</f>
        <v>0.13890000000000002</v>
      </c>
      <c r="CZ151" s="117">
        <f>SUM(CZ136, -CZ143)</f>
        <v>0.14529999999999998</v>
      </c>
      <c r="DA151" s="6">
        <f>SUM(DA136, -DA142)</f>
        <v>0</v>
      </c>
      <c r="DB151" s="6">
        <f>SUM(DB136, -DB142)</f>
        <v>0</v>
      </c>
      <c r="DC151" s="6">
        <f>SUM(DC136, -DC142,)</f>
        <v>0</v>
      </c>
      <c r="DD151" s="6">
        <f>SUM(DD136, -DD142,)</f>
        <v>0</v>
      </c>
      <c r="DE151" s="6">
        <f>SUM(DE136, -DE142)</f>
        <v>0</v>
      </c>
      <c r="DF151" s="6">
        <f>SUM(DF136, -DF142)</f>
        <v>0</v>
      </c>
      <c r="DG151" s="6">
        <f>SUM(DG136, -DG142)</f>
        <v>0</v>
      </c>
      <c r="DH151" s="6">
        <f>SUM(DH136, -DH142)</f>
        <v>0</v>
      </c>
      <c r="DI151" s="6">
        <f>SUM(DI136, -DI142,)</f>
        <v>0</v>
      </c>
      <c r="DJ151" s="6">
        <f>SUM(DJ136, -DJ142,)</f>
        <v>0</v>
      </c>
      <c r="DK151" s="6">
        <f>SUM(DK136, -DK142)</f>
        <v>0</v>
      </c>
      <c r="DL151" s="6">
        <f>SUM(DL136, -DL142)</f>
        <v>0</v>
      </c>
      <c r="DM151" s="6">
        <f>SUM(DM136, -DM142)</f>
        <v>0</v>
      </c>
      <c r="DN151" s="6">
        <f>SUM(DN136, -DN142)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8">SUM(EC136, -EC143)</f>
        <v>0</v>
      </c>
      <c r="ED151" s="6">
        <f t="shared" si="388"/>
        <v>0</v>
      </c>
      <c r="EE151" s="6">
        <f t="shared" si="388"/>
        <v>0</v>
      </c>
      <c r="EF151" s="6">
        <f t="shared" si="388"/>
        <v>0</v>
      </c>
      <c r="EG151" s="6">
        <f t="shared" si="388"/>
        <v>0</v>
      </c>
      <c r="EH151" s="6">
        <f t="shared" si="388"/>
        <v>0</v>
      </c>
      <c r="EI151" s="6">
        <f t="shared" si="388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9">SUM(GU136, -GU143)</f>
        <v>0</v>
      </c>
      <c r="GV151" s="6">
        <f t="shared" si="389"/>
        <v>0</v>
      </c>
      <c r="GW151" s="6">
        <f t="shared" si="389"/>
        <v>0</v>
      </c>
      <c r="GX151" s="6">
        <f t="shared" si="389"/>
        <v>0</v>
      </c>
      <c r="GY151" s="6">
        <f t="shared" si="389"/>
        <v>0</v>
      </c>
      <c r="GZ151" s="6">
        <f t="shared" si="389"/>
        <v>0</v>
      </c>
      <c r="HA151" s="6">
        <f t="shared" si="389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59" t="s">
        <v>39</v>
      </c>
      <c r="CR152" s="120" t="s">
        <v>39</v>
      </c>
      <c r="CS152" s="181" t="s">
        <v>39</v>
      </c>
      <c r="CT152" s="159" t="s">
        <v>40</v>
      </c>
      <c r="CU152" s="120" t="s">
        <v>39</v>
      </c>
      <c r="CV152" s="181" t="s">
        <v>37</v>
      </c>
      <c r="CW152" s="159" t="s">
        <v>37</v>
      </c>
      <c r="CX152" s="120" t="s">
        <v>37</v>
      </c>
      <c r="CY152" s="181" t="s">
        <v>39</v>
      </c>
      <c r="CZ152" s="120" t="s">
        <v>40</v>
      </c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90">SUM(BS137, -BS143)</f>
        <v>3.0700000000000002E-2</v>
      </c>
      <c r="BT153" s="121">
        <f t="shared" si="390"/>
        <v>0.04</v>
      </c>
      <c r="BU153" s="274">
        <f t="shared" si="390"/>
        <v>5.1200000000000002E-2</v>
      </c>
      <c r="BV153" s="145">
        <f t="shared" si="390"/>
        <v>7.3599999999999999E-2</v>
      </c>
      <c r="BW153" s="117">
        <f t="shared" si="390"/>
        <v>7.8399999999999997E-2</v>
      </c>
      <c r="BX153" s="177">
        <f t="shared" si="390"/>
        <v>7.8899999999999998E-2</v>
      </c>
      <c r="BY153" s="227">
        <f t="shared" si="390"/>
        <v>7.8299999999999995E-2</v>
      </c>
      <c r="BZ153" s="94">
        <f t="shared" si="390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K153" si="391">SUM(CD136, -CD142)</f>
        <v>0.16889999999999999</v>
      </c>
      <c r="CE153" s="147">
        <f t="shared" si="391"/>
        <v>0.192</v>
      </c>
      <c r="CF153" s="121">
        <f t="shared" si="391"/>
        <v>0.17859999999999998</v>
      </c>
      <c r="CG153" s="180">
        <f t="shared" si="391"/>
        <v>0.18529999999999999</v>
      </c>
      <c r="CH153" s="147">
        <f t="shared" si="391"/>
        <v>0.18770000000000001</v>
      </c>
      <c r="CI153" s="121">
        <f t="shared" si="391"/>
        <v>0.20629999999999998</v>
      </c>
      <c r="CJ153" s="180">
        <f t="shared" si="391"/>
        <v>0.2006</v>
      </c>
      <c r="CK153" s="147">
        <f t="shared" si="391"/>
        <v>0.18179999999999999</v>
      </c>
      <c r="CL153" s="121">
        <f t="shared" ref="CL153:CM153" si="392">SUM(CL136, -CL142)</f>
        <v>0.20540000000000003</v>
      </c>
      <c r="CM153" s="180">
        <f t="shared" si="392"/>
        <v>0.21290000000000001</v>
      </c>
      <c r="CN153" s="147">
        <f t="shared" ref="CN153:CW153" si="393">SUM(CN136, -CN142)</f>
        <v>0.20479999999999998</v>
      </c>
      <c r="CO153" s="121">
        <f t="shared" si="393"/>
        <v>0.1968</v>
      </c>
      <c r="CP153" s="180">
        <f t="shared" si="393"/>
        <v>0.1893</v>
      </c>
      <c r="CQ153" s="145">
        <f t="shared" si="393"/>
        <v>0.1474</v>
      </c>
      <c r="CR153" s="117">
        <f t="shared" si="393"/>
        <v>0.15039999999999998</v>
      </c>
      <c r="CS153" s="177">
        <f t="shared" si="393"/>
        <v>0.1711</v>
      </c>
      <c r="CT153" s="147">
        <f t="shared" si="393"/>
        <v>0.15210000000000001</v>
      </c>
      <c r="CU153" s="117">
        <f t="shared" si="393"/>
        <v>0.1754</v>
      </c>
      <c r="CV153" s="180">
        <f t="shared" si="393"/>
        <v>0.16689999999999999</v>
      </c>
      <c r="CW153" s="147">
        <f t="shared" si="393"/>
        <v>0.1678</v>
      </c>
      <c r="CX153" s="121">
        <f t="shared" ref="CX153:CY153" si="394">SUM(CX136, -CX142)</f>
        <v>0.1532</v>
      </c>
      <c r="CY153" s="177">
        <f>SUM(CY136, -CY142)</f>
        <v>0.13570000000000002</v>
      </c>
      <c r="CZ153" s="121">
        <f>SUM(CZ136, -CZ142)</f>
        <v>0.12609999999999999</v>
      </c>
      <c r="DA153" s="6">
        <f>SUM(DA137, -DA142)</f>
        <v>0</v>
      </c>
      <c r="DB153" s="6">
        <f>SUM(DB136, -DB143)</f>
        <v>0</v>
      </c>
      <c r="DC153" s="6">
        <f>SUM(DC136, -DC143)</f>
        <v>0</v>
      </c>
      <c r="DD153" s="6">
        <f>SUM(DD136, -DD143)</f>
        <v>0</v>
      </c>
      <c r="DE153" s="6">
        <f>SUM(DE136, -DE143)</f>
        <v>0</v>
      </c>
      <c r="DF153" s="6">
        <f>SUM(DF136, -DF143,)</f>
        <v>0</v>
      </c>
      <c r="DG153" s="6">
        <f>SUM(DG137, -DG142)</f>
        <v>0</v>
      </c>
      <c r="DH153" s="6">
        <f>SUM(DH136, -DH143)</f>
        <v>0</v>
      </c>
      <c r="DI153" s="6">
        <f>SUM(DI136, -DI143)</f>
        <v>0</v>
      </c>
      <c r="DJ153" s="6">
        <f>SUM(DJ136, -DJ143)</f>
        <v>0</v>
      </c>
      <c r="DK153" s="6">
        <f>SUM(DK136, -DK143)</f>
        <v>0</v>
      </c>
      <c r="DL153" s="6">
        <f>SUM(DL136, -DL143,)</f>
        <v>0</v>
      </c>
      <c r="DM153" s="6">
        <f>SUM(DM137, -DM142)</f>
        <v>0</v>
      </c>
      <c r="DN153" s="6">
        <f>SUM(DN136, -DN143)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43" t="s">
        <v>65</v>
      </c>
      <c r="CR154" s="120" t="s">
        <v>41</v>
      </c>
      <c r="CS154" s="181" t="s">
        <v>37</v>
      </c>
      <c r="CT154" s="159" t="s">
        <v>37</v>
      </c>
      <c r="CU154" s="120" t="s">
        <v>37</v>
      </c>
      <c r="CV154" s="181" t="s">
        <v>39</v>
      </c>
      <c r="CW154" s="159" t="s">
        <v>39</v>
      </c>
      <c r="CX154" s="120" t="s">
        <v>39</v>
      </c>
      <c r="CY154" s="181" t="s">
        <v>37</v>
      </c>
      <c r="CZ154" s="120" t="s">
        <v>37</v>
      </c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K155" si="395">SUM(CD137, -CD143)</f>
        <v>0.1298</v>
      </c>
      <c r="CE155" s="147">
        <f t="shared" si="395"/>
        <v>0.1429</v>
      </c>
      <c r="CF155" s="116">
        <f t="shared" si="395"/>
        <v>0.126</v>
      </c>
      <c r="CG155" s="176">
        <f t="shared" si="395"/>
        <v>0.12959999999999999</v>
      </c>
      <c r="CH155" s="145">
        <f t="shared" si="395"/>
        <v>0.1366</v>
      </c>
      <c r="CI155" s="121">
        <f t="shared" si="395"/>
        <v>0.14180000000000001</v>
      </c>
      <c r="CJ155" s="177">
        <f t="shared" si="395"/>
        <v>0.14780000000000001</v>
      </c>
      <c r="CK155" s="145">
        <f t="shared" si="395"/>
        <v>0.13750000000000001</v>
      </c>
      <c r="CL155" s="117">
        <f t="shared" ref="CL155:CM155" si="396">SUM(CL137, -CL143)</f>
        <v>0.1341</v>
      </c>
      <c r="CM155" s="177">
        <f t="shared" si="396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47">
        <f>SUM(CQ137, -CQ143)</f>
        <v>0.1042</v>
      </c>
      <c r="CR155" s="121">
        <f t="shared" ref="CR155:CW155" si="397">SUM(CR136, -CR141)</f>
        <v>0.11309999999999999</v>
      </c>
      <c r="CS155" s="180">
        <f t="shared" si="397"/>
        <v>0.1384</v>
      </c>
      <c r="CT155" s="147">
        <f t="shared" si="397"/>
        <v>0.1246</v>
      </c>
      <c r="CU155" s="121">
        <f t="shared" si="397"/>
        <v>0.1623</v>
      </c>
      <c r="CV155" s="177">
        <f t="shared" si="397"/>
        <v>0.13750000000000001</v>
      </c>
      <c r="CW155" s="145">
        <f t="shared" si="397"/>
        <v>0.1278</v>
      </c>
      <c r="CX155" s="117">
        <f t="shared" ref="CX155:CY155" si="398">SUM(CX136, -CX141)</f>
        <v>0.14080000000000001</v>
      </c>
      <c r="CY155" s="180">
        <f>SUM(CY136, -CY141)</f>
        <v>0.1124</v>
      </c>
      <c r="CZ155" s="121">
        <f>SUM(CZ136, -CZ141)</f>
        <v>9.8799999999999999E-2</v>
      </c>
      <c r="DA155" s="6">
        <f>SUM(DA136, -DA143)</f>
        <v>0</v>
      </c>
      <c r="DB155" s="6">
        <f>SUM(DB137, -DB142)</f>
        <v>0</v>
      </c>
      <c r="DC155" s="6">
        <f>SUM(DC136, -DC141)</f>
        <v>0</v>
      </c>
      <c r="DD155" s="6">
        <f>SUM(DD137, -DD142)</f>
        <v>0</v>
      </c>
      <c r="DE155" s="6">
        <f>SUM(DE137, -DE142)</f>
        <v>0</v>
      </c>
      <c r="DF155" s="6">
        <f>SUM(DF137, -DF142)</f>
        <v>0</v>
      </c>
      <c r="DG155" s="6">
        <f>SUM(DG136, -DG143)</f>
        <v>0</v>
      </c>
      <c r="DH155" s="6">
        <f>SUM(DH137, -DH142)</f>
        <v>0</v>
      </c>
      <c r="DI155" s="6">
        <f>SUM(DI136, -DI141)</f>
        <v>0</v>
      </c>
      <c r="DJ155" s="6">
        <f>SUM(DJ137, -DJ142)</f>
        <v>0</v>
      </c>
      <c r="DK155" s="6">
        <f>SUM(DK137, -DK142)</f>
        <v>0</v>
      </c>
      <c r="DL155" s="6">
        <f>SUM(DL137, -DL142)</f>
        <v>0</v>
      </c>
      <c r="DM155" s="6">
        <f>SUM(DM136, -DM143)</f>
        <v>0</v>
      </c>
      <c r="DN155" s="6">
        <f>SUM(DN137, -DN142)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59" t="s">
        <v>38</v>
      </c>
      <c r="CR156" s="118" t="s">
        <v>65</v>
      </c>
      <c r="CS156" s="181" t="s">
        <v>41</v>
      </c>
      <c r="CT156" s="159" t="s">
        <v>38</v>
      </c>
      <c r="CU156" s="120" t="s">
        <v>38</v>
      </c>
      <c r="CV156" s="181" t="s">
        <v>42</v>
      </c>
      <c r="CW156" s="159" t="s">
        <v>42</v>
      </c>
      <c r="CX156" s="120" t="s">
        <v>36</v>
      </c>
      <c r="CY156" s="181" t="s">
        <v>38</v>
      </c>
      <c r="CZ156" s="169" t="s">
        <v>67</v>
      </c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49">
        <f>SUM(CQ136, -CQ141)</f>
        <v>0.1037</v>
      </c>
      <c r="CR157" s="121">
        <f>SUM(CR137, -CR143)</f>
        <v>9.8599999999999993E-2</v>
      </c>
      <c r="CS157" s="180">
        <f>SUM(CS136, -CS140)</f>
        <v>0.1366</v>
      </c>
      <c r="CT157" s="149">
        <f>SUM(CT136, -CT140)</f>
        <v>0.11610000000000001</v>
      </c>
      <c r="CU157" s="119">
        <f>SUM(CU136, -CU140)</f>
        <v>0.1227</v>
      </c>
      <c r="CV157" s="180">
        <f>SUM(CV136, -CV140)</f>
        <v>0.10390000000000001</v>
      </c>
      <c r="CW157" s="147">
        <f>SUM(CW136, -CW140)</f>
        <v>0.1137</v>
      </c>
      <c r="CX157" s="117">
        <f>SUM(CX136, -CX140)</f>
        <v>0.10830000000000001</v>
      </c>
      <c r="CY157" s="179">
        <f>SUM(CY136, -CY140)</f>
        <v>9.4700000000000006E-2</v>
      </c>
      <c r="CZ157" s="209">
        <f>SUM(CZ137, -CZ143)</f>
        <v>8.7300000000000003E-2</v>
      </c>
      <c r="DA157" s="6">
        <f>SUM(DA143, -DA153)</f>
        <v>0</v>
      </c>
      <c r="DB157" s="6">
        <f>SUM(DB143, -DB153)</f>
        <v>0</v>
      </c>
      <c r="DC157" s="6">
        <f>SUM(DC143, -DC153,)</f>
        <v>0</v>
      </c>
      <c r="DD157" s="6">
        <f>SUM(DD143, -DD153,)</f>
        <v>0</v>
      </c>
      <c r="DE157" s="6">
        <f>SUM(DE143, -DE153)</f>
        <v>0</v>
      </c>
      <c r="DF157" s="6">
        <f>SUM(DF143, -DF153)</f>
        <v>0</v>
      </c>
      <c r="DG157" s="6">
        <f>SUM(DG143, -DG153)</f>
        <v>0</v>
      </c>
      <c r="DH157" s="6">
        <f>SUM(DH143, -DH153)</f>
        <v>0</v>
      </c>
      <c r="DI157" s="6">
        <f>SUM(DI143, -DI153,)</f>
        <v>0</v>
      </c>
      <c r="DJ157" s="6">
        <f>SUM(DJ143, -DJ153,)</f>
        <v>0</v>
      </c>
      <c r="DK157" s="6">
        <f>SUM(DK143, -DK153)</f>
        <v>0</v>
      </c>
      <c r="DL157" s="6">
        <f>SUM(DL143, -DL153)</f>
        <v>0</v>
      </c>
      <c r="DM157" s="6">
        <f>SUM(DM143, -DM153)</f>
        <v>0</v>
      </c>
      <c r="DN157" s="6">
        <f>SUM(DN143,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99">SUM(EC142, -EC153)</f>
        <v>0</v>
      </c>
      <c r="ED157" s="6">
        <f t="shared" si="399"/>
        <v>0</v>
      </c>
      <c r="EE157" s="6">
        <f t="shared" si="399"/>
        <v>0</v>
      </c>
      <c r="EF157" s="6">
        <f t="shared" si="399"/>
        <v>0</v>
      </c>
      <c r="EG157" s="6">
        <f t="shared" si="399"/>
        <v>0</v>
      </c>
      <c r="EH157" s="6">
        <f t="shared" si="399"/>
        <v>0</v>
      </c>
      <c r="EI157" s="6">
        <f t="shared" si="399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400">SUM(GU142, -GU153)</f>
        <v>0</v>
      </c>
      <c r="GV157" s="6">
        <f t="shared" si="400"/>
        <v>0</v>
      </c>
      <c r="GW157" s="6">
        <f t="shared" si="400"/>
        <v>0</v>
      </c>
      <c r="GX157" s="6">
        <f t="shared" si="400"/>
        <v>0</v>
      </c>
      <c r="GY157" s="6">
        <f t="shared" si="400"/>
        <v>0</v>
      </c>
      <c r="GZ157" s="6">
        <f t="shared" si="400"/>
        <v>0</v>
      </c>
      <c r="HA157" s="6">
        <f t="shared" si="400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59" t="s">
        <v>37</v>
      </c>
      <c r="CR158" s="120" t="s">
        <v>37</v>
      </c>
      <c r="CS158" s="181" t="s">
        <v>38</v>
      </c>
      <c r="CT158" s="143" t="s">
        <v>70</v>
      </c>
      <c r="CU158" s="120" t="s">
        <v>36</v>
      </c>
      <c r="CV158" s="181" t="s">
        <v>38</v>
      </c>
      <c r="CW158" s="159" t="s">
        <v>41</v>
      </c>
      <c r="CX158" s="120" t="s">
        <v>38</v>
      </c>
      <c r="CY158" s="181" t="s">
        <v>36</v>
      </c>
      <c r="CZ158" s="120" t="s">
        <v>38</v>
      </c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47">
        <f>SUM(CQ136, -CQ140)</f>
        <v>9.5799999999999996E-2</v>
      </c>
      <c r="CR159" s="121">
        <f>SUM(CR136, -CR140)</f>
        <v>9.7199999999999995E-2</v>
      </c>
      <c r="CS159" s="179">
        <f>SUM(CS136, -CS139)</f>
        <v>0.12539999999999998</v>
      </c>
      <c r="CT159" s="147">
        <f>SUM(CT137, -CT143)</f>
        <v>0.10680000000000001</v>
      </c>
      <c r="CU159" s="117">
        <f>SUM(CU136, -CU139)</f>
        <v>0.1095</v>
      </c>
      <c r="CV159" s="179">
        <f>SUM(CV136, -CV139)</f>
        <v>9.4200000000000006E-2</v>
      </c>
      <c r="CW159" s="147">
        <f>SUM(CW136, -CW139)</f>
        <v>0.1076</v>
      </c>
      <c r="CX159" s="119">
        <f>SUM(CX136, -CX139)</f>
        <v>0.1062</v>
      </c>
      <c r="CY159" s="177">
        <f>SUM(CY136, -CY139)</f>
        <v>9.2800000000000007E-2</v>
      </c>
      <c r="CZ159" s="119">
        <f>SUM(CZ136, -CZ140)</f>
        <v>8.6300000000000002E-2</v>
      </c>
      <c r="DA159" s="6">
        <f>SUM(DA142, -DA153)</f>
        <v>0</v>
      </c>
      <c r="DB159" s="6">
        <f>SUM(DB143, -DB152)</f>
        <v>0</v>
      </c>
      <c r="DC159" s="6">
        <f>SUM(DC143, -DC152)</f>
        <v>0</v>
      </c>
      <c r="DD159" s="6">
        <f>SUM(DD143, -DD152)</f>
        <v>0</v>
      </c>
      <c r="DE159" s="6">
        <f>SUM(DE143, -DE152)</f>
        <v>0</v>
      </c>
      <c r="DF159" s="6">
        <f>SUM(DF143, -DF152,)</f>
        <v>0</v>
      </c>
      <c r="DG159" s="6">
        <f>SUM(DG142, -DG153)</f>
        <v>0</v>
      </c>
      <c r="DH159" s="6">
        <f>SUM(DH143, -DH152)</f>
        <v>0</v>
      </c>
      <c r="DI159" s="6">
        <f>SUM(DI143, -DI152)</f>
        <v>0</v>
      </c>
      <c r="DJ159" s="6">
        <f>SUM(DJ143, -DJ152)</f>
        <v>0</v>
      </c>
      <c r="DK159" s="6">
        <f>SUM(DK143, -DK152)</f>
        <v>0</v>
      </c>
      <c r="DL159" s="6">
        <f>SUM(DL143, -DL152,)</f>
        <v>0</v>
      </c>
      <c r="DM159" s="6">
        <f>SUM(DM142, -DM153)</f>
        <v>0</v>
      </c>
      <c r="DN159" s="6">
        <f>SUM(DN143,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43" t="s">
        <v>70</v>
      </c>
      <c r="CR160" s="120" t="s">
        <v>38</v>
      </c>
      <c r="CS160" s="178" t="s">
        <v>65</v>
      </c>
      <c r="CT160" s="159" t="s">
        <v>36</v>
      </c>
      <c r="CU160" s="120" t="s">
        <v>41</v>
      </c>
      <c r="CV160" s="181" t="s">
        <v>36</v>
      </c>
      <c r="CW160" s="159" t="s">
        <v>36</v>
      </c>
      <c r="CX160" s="169" t="s">
        <v>64</v>
      </c>
      <c r="CY160" s="187" t="s">
        <v>64</v>
      </c>
      <c r="CZ160" s="118" t="s">
        <v>70</v>
      </c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47">
        <f>SUM(CQ137, -CQ142)</f>
        <v>9.4099999999999989E-2</v>
      </c>
      <c r="CR161" s="119">
        <f>SUM(CR136, -CR139)</f>
        <v>9.6799999999999997E-2</v>
      </c>
      <c r="CS161" s="180">
        <f>SUM(CS137, -CS143)</f>
        <v>0.11650000000000001</v>
      </c>
      <c r="CT161" s="145">
        <f>SUM(CT136, -CT139)</f>
        <v>9.6700000000000008E-2</v>
      </c>
      <c r="CU161" s="121">
        <f>SUM(CU136, -CU138)</f>
        <v>9.4800000000000009E-2</v>
      </c>
      <c r="CV161" s="177">
        <f>SUM(CV136, -CV138)</f>
        <v>9.01E-2</v>
      </c>
      <c r="CW161" s="145">
        <f>SUM(CW136, -CW138)</f>
        <v>0.10290000000000001</v>
      </c>
      <c r="CX161" s="121">
        <f>SUM(CX137, -CX143)</f>
        <v>9.98E-2</v>
      </c>
      <c r="CY161" s="180">
        <f>SUM(CY137, -CY143)</f>
        <v>7.85E-2</v>
      </c>
      <c r="CZ161" s="121">
        <f>SUM(CZ138, -CZ143)</f>
        <v>7.6100000000000001E-2</v>
      </c>
      <c r="DA161" s="6">
        <f>SUM(DA143, -DA152)</f>
        <v>0</v>
      </c>
      <c r="DB161" s="6">
        <f>SUM(DB142, -DB153)</f>
        <v>0</v>
      </c>
      <c r="DC161" s="6">
        <f>SUM(DC143, -DC151)</f>
        <v>0</v>
      </c>
      <c r="DD161" s="6">
        <f>SUM(DD142, -DD153)</f>
        <v>0</v>
      </c>
      <c r="DE161" s="6">
        <f>SUM(DE142, -DE153)</f>
        <v>0</v>
      </c>
      <c r="DF161" s="6">
        <f>SUM(DF142, -DF153)</f>
        <v>0</v>
      </c>
      <c r="DG161" s="6">
        <f>SUM(DG143, -DG152)</f>
        <v>0</v>
      </c>
      <c r="DH161" s="6">
        <f>SUM(DH142, -DH153)</f>
        <v>0</v>
      </c>
      <c r="DI161" s="6">
        <f>SUM(DI143, -DI151)</f>
        <v>0</v>
      </c>
      <c r="DJ161" s="6">
        <f>SUM(DJ142, -DJ153)</f>
        <v>0</v>
      </c>
      <c r="DK161" s="6">
        <f>SUM(DK142, -DK153)</f>
        <v>0</v>
      </c>
      <c r="DL161" s="6">
        <f>SUM(DL142, -DL153)</f>
        <v>0</v>
      </c>
      <c r="DM161" s="6">
        <f>SUM(DM143, -DM152)</f>
        <v>0</v>
      </c>
      <c r="DN161" s="6">
        <f>SUM(DN142,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59" t="s">
        <v>41</v>
      </c>
      <c r="CR162" s="123" t="s">
        <v>47</v>
      </c>
      <c r="CS162" s="181" t="s">
        <v>36</v>
      </c>
      <c r="CT162" s="201" t="s">
        <v>67</v>
      </c>
      <c r="CU162" s="118" t="s">
        <v>65</v>
      </c>
      <c r="CV162" s="181" t="s">
        <v>41</v>
      </c>
      <c r="CW162" s="159" t="s">
        <v>38</v>
      </c>
      <c r="CX162" s="120" t="s">
        <v>42</v>
      </c>
      <c r="CY162" s="181" t="s">
        <v>42</v>
      </c>
      <c r="CZ162" s="120" t="s">
        <v>36</v>
      </c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47">
        <f>SUM(CQ136, -CQ139)</f>
        <v>8.8300000000000003E-2</v>
      </c>
      <c r="CR163" s="121">
        <f>SUM(CR138, -CR143)</f>
        <v>8.9499999999999996E-2</v>
      </c>
      <c r="CS163" s="177">
        <f>SUM(CS136, -CS138)</f>
        <v>0.1144</v>
      </c>
      <c r="CT163" s="167">
        <f>SUM(CT138, -CT143)</f>
        <v>8.9099999999999999E-2</v>
      </c>
      <c r="CU163" s="121">
        <f>SUM(CU137, -CU143)</f>
        <v>8.8499999999999995E-2</v>
      </c>
      <c r="CV163" s="180">
        <f>SUM(CV136, -CV137)</f>
        <v>0.09</v>
      </c>
      <c r="CW163" s="149">
        <f>SUM(CW136, -CW137)</f>
        <v>0.1</v>
      </c>
      <c r="CX163" s="121">
        <f>SUM(CX136, -CX138)</f>
        <v>9.8100000000000007E-2</v>
      </c>
      <c r="CY163" s="180">
        <f>SUM(CY136, -CY138)</f>
        <v>7.6300000000000007E-2</v>
      </c>
      <c r="CZ163" s="117">
        <f>SUM(CZ136, -CZ139)</f>
        <v>7.5499999999999998E-2</v>
      </c>
      <c r="DA163" s="6">
        <f t="shared" ref="CY163:DB163" si="401">SUM(DA152, -DA159)</f>
        <v>0</v>
      </c>
      <c r="DB163" s="6">
        <f t="shared" si="401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402">SUM(DE152, -DE159)</f>
        <v>0</v>
      </c>
      <c r="DF163" s="6">
        <f t="shared" si="402"/>
        <v>0</v>
      </c>
      <c r="DG163" s="6">
        <f t="shared" si="402"/>
        <v>0</v>
      </c>
      <c r="DH163" s="6">
        <f t="shared" si="402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403">SUM(DK152, -DK159)</f>
        <v>0</v>
      </c>
      <c r="DL163" s="6">
        <f t="shared" si="403"/>
        <v>0</v>
      </c>
      <c r="DM163" s="6">
        <f t="shared" si="403"/>
        <v>0</v>
      </c>
      <c r="DN163" s="6">
        <f t="shared" si="403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404">SUM(DQ152, -DQ159)</f>
        <v>0</v>
      </c>
      <c r="DR163" s="6">
        <f t="shared" si="404"/>
        <v>0</v>
      </c>
      <c r="DS163" s="6">
        <f t="shared" si="404"/>
        <v>0</v>
      </c>
      <c r="DT163" s="6">
        <f t="shared" si="404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405">SUM(DW152, -DW159)</f>
        <v>0</v>
      </c>
      <c r="DX163" s="6">
        <f t="shared" si="405"/>
        <v>0</v>
      </c>
      <c r="DY163" s="6">
        <f t="shared" si="405"/>
        <v>0</v>
      </c>
      <c r="DZ163" s="6">
        <f t="shared" si="405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406">SUM(EC152, -EC159)</f>
        <v>0</v>
      </c>
      <c r="ED163" s="6">
        <f t="shared" si="406"/>
        <v>0</v>
      </c>
      <c r="EE163" s="6">
        <f t="shared" si="406"/>
        <v>0</v>
      </c>
      <c r="EF163" s="6">
        <f t="shared" si="406"/>
        <v>0</v>
      </c>
      <c r="EG163" s="6">
        <f t="shared" si="406"/>
        <v>0</v>
      </c>
      <c r="EH163" s="6">
        <f t="shared" si="406"/>
        <v>0</v>
      </c>
      <c r="EI163" s="6">
        <f t="shared" si="406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407">SUM(EM152, -EM159)</f>
        <v>0</v>
      </c>
      <c r="EN163" s="6">
        <f t="shared" si="407"/>
        <v>0</v>
      </c>
      <c r="EO163" s="6">
        <f t="shared" si="407"/>
        <v>0</v>
      </c>
      <c r="EP163" s="6">
        <f t="shared" si="407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408">SUM(ES152, -ES159)</f>
        <v>0</v>
      </c>
      <c r="ET163" s="6">
        <f t="shared" si="408"/>
        <v>0</v>
      </c>
      <c r="EU163" s="6">
        <f t="shared" si="408"/>
        <v>0</v>
      </c>
      <c r="EV163" s="6">
        <f t="shared" si="408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409">SUM(EY152, -EY159)</f>
        <v>0</v>
      </c>
      <c r="EZ163" s="6">
        <f t="shared" si="409"/>
        <v>0</v>
      </c>
      <c r="FA163" s="6">
        <f t="shared" si="409"/>
        <v>0</v>
      </c>
      <c r="FB163" s="6">
        <f t="shared" si="409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10">SUM(FE152, -FE159)</f>
        <v>0</v>
      </c>
      <c r="FF163" s="6">
        <f t="shared" si="410"/>
        <v>0</v>
      </c>
      <c r="FG163" s="6">
        <f t="shared" si="410"/>
        <v>0</v>
      </c>
      <c r="FH163" s="6">
        <f t="shared" si="410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11">SUM(FK152, -FK159)</f>
        <v>0</v>
      </c>
      <c r="FL163" s="6">
        <f t="shared" si="411"/>
        <v>0</v>
      </c>
      <c r="FM163" s="6">
        <f t="shared" si="411"/>
        <v>0</v>
      </c>
      <c r="FN163" s="6">
        <f t="shared" si="411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12">SUM(FQ152, -FQ159)</f>
        <v>0</v>
      </c>
      <c r="FR163" s="6">
        <f t="shared" si="412"/>
        <v>0</v>
      </c>
      <c r="FS163" s="6">
        <f t="shared" si="412"/>
        <v>0</v>
      </c>
      <c r="FT163" s="6">
        <f t="shared" si="412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13">SUM(FW152, -FW159)</f>
        <v>0</v>
      </c>
      <c r="FX163" s="6">
        <f t="shared" si="413"/>
        <v>0</v>
      </c>
      <c r="FY163" s="6">
        <f t="shared" si="413"/>
        <v>0</v>
      </c>
      <c r="FZ163" s="6">
        <f t="shared" si="413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14">SUM(GC152, -GC159)</f>
        <v>0</v>
      </c>
      <c r="GD163" s="6">
        <f t="shared" si="414"/>
        <v>0</v>
      </c>
      <c r="GE163" s="6">
        <f t="shared" si="414"/>
        <v>0</v>
      </c>
      <c r="GF163" s="6">
        <f t="shared" si="414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15">SUM(GI152, -GI159)</f>
        <v>0</v>
      </c>
      <c r="GJ163" s="6">
        <f t="shared" si="415"/>
        <v>0</v>
      </c>
      <c r="GK163" s="6">
        <f t="shared" si="415"/>
        <v>0</v>
      </c>
      <c r="GL163" s="6">
        <f t="shared" si="415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16">SUM(GO152, -GO159)</f>
        <v>0</v>
      </c>
      <c r="GP163" s="6">
        <f t="shared" si="416"/>
        <v>0</v>
      </c>
      <c r="GQ163" s="6">
        <f t="shared" si="416"/>
        <v>0</v>
      </c>
      <c r="GR163" s="6">
        <f t="shared" si="416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17">SUM(GU152, -GU159)</f>
        <v>0</v>
      </c>
      <c r="GV163" s="6">
        <f t="shared" si="417"/>
        <v>0</v>
      </c>
      <c r="GW163" s="6">
        <f t="shared" si="417"/>
        <v>0</v>
      </c>
      <c r="GX163" s="6">
        <f t="shared" si="417"/>
        <v>0</v>
      </c>
      <c r="GY163" s="6">
        <f t="shared" si="417"/>
        <v>0</v>
      </c>
      <c r="GZ163" s="6">
        <f t="shared" si="417"/>
        <v>0</v>
      </c>
      <c r="HA163" s="6">
        <f t="shared" si="417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55" t="s">
        <v>47</v>
      </c>
      <c r="CR164" s="120" t="s">
        <v>36</v>
      </c>
      <c r="CS164" s="178" t="s">
        <v>70</v>
      </c>
      <c r="CT164" s="159" t="s">
        <v>41</v>
      </c>
      <c r="CU164" s="118" t="s">
        <v>70</v>
      </c>
      <c r="CV164" s="187" t="s">
        <v>64</v>
      </c>
      <c r="CW164" s="157" t="s">
        <v>84</v>
      </c>
      <c r="CX164" s="125" t="s">
        <v>54</v>
      </c>
      <c r="CY164" s="187" t="s">
        <v>67</v>
      </c>
      <c r="CZ164" s="123" t="s">
        <v>46</v>
      </c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47">
        <f>SUM(CQ138, -CQ143)</f>
        <v>8.6699999999999999E-2</v>
      </c>
      <c r="CR165" s="117">
        <f>SUM(CR136, -CR138)</f>
        <v>7.9899999999999999E-2</v>
      </c>
      <c r="CS165" s="180">
        <f>SUM(CS137, -CS142)</f>
        <v>9.2299999999999993E-2</v>
      </c>
      <c r="CT165" s="147">
        <f>SUM(CT136, -CT138)</f>
        <v>8.610000000000001E-2</v>
      </c>
      <c r="CU165" s="121">
        <f>SUM(CU137, -CU142)</f>
        <v>8.7999999999999995E-2</v>
      </c>
      <c r="CV165" s="180">
        <f>SUM(CV137, -CV143)</f>
        <v>8.8200000000000001E-2</v>
      </c>
      <c r="CW165" s="145">
        <f>SUM(CW137, -CW143)</f>
        <v>9.9400000000000002E-2</v>
      </c>
      <c r="CX165" s="119">
        <f>SUM(CX137, -CX142)</f>
        <v>8.3600000000000008E-2</v>
      </c>
      <c r="CY165" s="188">
        <f>SUM(CY137, -CY142)</f>
        <v>7.5300000000000006E-2</v>
      </c>
      <c r="CZ165" s="248">
        <f>SUM(CZ139, -CZ143)</f>
        <v>6.9800000000000001E-2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55" t="s">
        <v>46</v>
      </c>
      <c r="CR166" s="118" t="s">
        <v>70</v>
      </c>
      <c r="CS166" s="184" t="s">
        <v>47</v>
      </c>
      <c r="CT166" s="143" t="s">
        <v>65</v>
      </c>
      <c r="CU166" s="120" t="s">
        <v>42</v>
      </c>
      <c r="CV166" s="184" t="s">
        <v>47</v>
      </c>
      <c r="CW166" s="155" t="s">
        <v>47</v>
      </c>
      <c r="CX166" s="118" t="s">
        <v>65</v>
      </c>
      <c r="CY166" s="178" t="s">
        <v>65</v>
      </c>
      <c r="CZ166" s="120" t="s">
        <v>42</v>
      </c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7">
        <f>SUM(CQ138, -CQ142)</f>
        <v>7.6600000000000001E-2</v>
      </c>
      <c r="CR167" s="121">
        <f>SUM(CR137, -CR142)</f>
        <v>7.9600000000000004E-2</v>
      </c>
      <c r="CS167" s="180">
        <f>SUM(CS138, -CS143)</f>
        <v>8.09E-2</v>
      </c>
      <c r="CT167" s="147">
        <f>SUM(CT137, -CT142)</f>
        <v>8.3699999999999997E-2</v>
      </c>
      <c r="CU167" s="121">
        <f>SUM(CU136, -CU137)</f>
        <v>8.7400000000000005E-2</v>
      </c>
      <c r="CV167" s="180">
        <f>SUM(CV138, -CV143)</f>
        <v>8.8099999999999998E-2</v>
      </c>
      <c r="CW167" s="147">
        <f>SUM(CW138, -CW143)</f>
        <v>9.6500000000000002E-2</v>
      </c>
      <c r="CX167" s="121">
        <f>SUM(CX138, -CX143)</f>
        <v>7.1300000000000002E-2</v>
      </c>
      <c r="CY167" s="180">
        <f>SUM(CY138, -CY143)</f>
        <v>6.2600000000000003E-2</v>
      </c>
      <c r="CZ167" s="121">
        <f>SUM(CZ136, -CZ138)</f>
        <v>6.9199999999999998E-2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59" t="s">
        <v>36</v>
      </c>
      <c r="CR168" s="122" t="s">
        <v>84</v>
      </c>
      <c r="CS168" s="181" t="s">
        <v>42</v>
      </c>
      <c r="CT168" s="155" t="s">
        <v>46</v>
      </c>
      <c r="CU168" s="169" t="s">
        <v>64</v>
      </c>
      <c r="CV168" s="185" t="s">
        <v>84</v>
      </c>
      <c r="CW168" s="201" t="s">
        <v>64</v>
      </c>
      <c r="CX168" s="169" t="s">
        <v>67</v>
      </c>
      <c r="CY168" s="181" t="s">
        <v>41</v>
      </c>
      <c r="CZ168" s="169" t="s">
        <v>64</v>
      </c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45">
        <f>SUM(CQ136, -CQ138)</f>
        <v>7.0800000000000002E-2</v>
      </c>
      <c r="CR169" s="117">
        <f>SUM(CR139, -CR143)</f>
        <v>7.2599999999999998E-2</v>
      </c>
      <c r="CS169" s="180">
        <f>SUM(CS136, -CS137)</f>
        <v>7.8799999999999995E-2</v>
      </c>
      <c r="CT169" s="247">
        <f>SUM(CT139, -CT143)</f>
        <v>7.85E-2</v>
      </c>
      <c r="CU169" s="121">
        <f>SUM(CU138, -CU143)</f>
        <v>8.1100000000000005E-2</v>
      </c>
      <c r="CV169" s="177">
        <f>SUM(CV139, -CV143)</f>
        <v>8.3999999999999991E-2</v>
      </c>
      <c r="CW169" s="147">
        <f>SUM(CW139, -CW143)</f>
        <v>9.1800000000000007E-2</v>
      </c>
      <c r="CX169" s="209">
        <f>SUM(CX137, -CX141)</f>
        <v>7.1199999999999999E-2</v>
      </c>
      <c r="CY169" s="180">
        <f>SUM(CY136, -CY137)</f>
        <v>6.0400000000000009E-2</v>
      </c>
      <c r="CZ169" s="121">
        <f>SUM(CZ137, -CZ142)</f>
        <v>6.8100000000000008E-2</v>
      </c>
      <c r="DA169" s="6">
        <f t="shared" ref="CY169:DB169" si="418">SUM(DA158, -DA165)</f>
        <v>0</v>
      </c>
      <c r="DB169" s="6">
        <f t="shared" si="418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19">SUM(DE158, -DE165)</f>
        <v>0</v>
      </c>
      <c r="DF169" s="6">
        <f t="shared" si="419"/>
        <v>0</v>
      </c>
      <c r="DG169" s="6">
        <f t="shared" si="419"/>
        <v>0</v>
      </c>
      <c r="DH169" s="6">
        <f t="shared" si="419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20">SUM(DK158, -DK165)</f>
        <v>0</v>
      </c>
      <c r="DL169" s="6">
        <f t="shared" si="420"/>
        <v>0</v>
      </c>
      <c r="DM169" s="6">
        <f t="shared" si="420"/>
        <v>0</v>
      </c>
      <c r="DN169" s="6">
        <f t="shared" si="420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21">SUM(DQ158, -DQ165)</f>
        <v>0</v>
      </c>
      <c r="DR169" s="6">
        <f t="shared" si="421"/>
        <v>0</v>
      </c>
      <c r="DS169" s="6">
        <f t="shared" si="421"/>
        <v>0</v>
      </c>
      <c r="DT169" s="6">
        <f t="shared" si="421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22">SUM(DW158, -DW165)</f>
        <v>0</v>
      </c>
      <c r="DX169" s="6">
        <f t="shared" si="422"/>
        <v>0</v>
      </c>
      <c r="DY169" s="6">
        <f t="shared" si="422"/>
        <v>0</v>
      </c>
      <c r="DZ169" s="6">
        <f t="shared" si="422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23">SUM(EC158, -EC165)</f>
        <v>0</v>
      </c>
      <c r="ED169" s="6">
        <f t="shared" si="423"/>
        <v>0</v>
      </c>
      <c r="EE169" s="6">
        <f t="shared" si="423"/>
        <v>0</v>
      </c>
      <c r="EF169" s="6">
        <f t="shared" si="423"/>
        <v>0</v>
      </c>
      <c r="EG169" s="6">
        <f t="shared" si="423"/>
        <v>0</v>
      </c>
      <c r="EH169" s="6">
        <f t="shared" si="423"/>
        <v>0</v>
      </c>
      <c r="EI169" s="6">
        <f t="shared" si="423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24">SUM(EM158, -EM165)</f>
        <v>0</v>
      </c>
      <c r="EN169" s="6">
        <f t="shared" si="424"/>
        <v>0</v>
      </c>
      <c r="EO169" s="6">
        <f t="shared" si="424"/>
        <v>0</v>
      </c>
      <c r="EP169" s="6">
        <f t="shared" si="424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25">SUM(ES158, -ES165)</f>
        <v>0</v>
      </c>
      <c r="ET169" s="6">
        <f t="shared" si="425"/>
        <v>0</v>
      </c>
      <c r="EU169" s="6">
        <f t="shared" si="425"/>
        <v>0</v>
      </c>
      <c r="EV169" s="6">
        <f t="shared" si="425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26">SUM(EY158, -EY165)</f>
        <v>0</v>
      </c>
      <c r="EZ169" s="6">
        <f t="shared" si="426"/>
        <v>0</v>
      </c>
      <c r="FA169" s="6">
        <f t="shared" si="426"/>
        <v>0</v>
      </c>
      <c r="FB169" s="6">
        <f t="shared" si="426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7">SUM(FE158, -FE165)</f>
        <v>0</v>
      </c>
      <c r="FF169" s="6">
        <f t="shared" si="427"/>
        <v>0</v>
      </c>
      <c r="FG169" s="6">
        <f t="shared" si="427"/>
        <v>0</v>
      </c>
      <c r="FH169" s="6">
        <f t="shared" si="427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8">SUM(FK158, -FK165)</f>
        <v>0</v>
      </c>
      <c r="FL169" s="6">
        <f t="shared" si="428"/>
        <v>0</v>
      </c>
      <c r="FM169" s="6">
        <f t="shared" si="428"/>
        <v>0</v>
      </c>
      <c r="FN169" s="6">
        <f t="shared" si="428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9">SUM(FQ158, -FQ165)</f>
        <v>0</v>
      </c>
      <c r="FR169" s="6">
        <f t="shared" si="429"/>
        <v>0</v>
      </c>
      <c r="FS169" s="6">
        <f t="shared" si="429"/>
        <v>0</v>
      </c>
      <c r="FT169" s="6">
        <f t="shared" si="429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30">SUM(FW158, -FW165)</f>
        <v>0</v>
      </c>
      <c r="FX169" s="6">
        <f t="shared" si="430"/>
        <v>0</v>
      </c>
      <c r="FY169" s="6">
        <f t="shared" si="430"/>
        <v>0</v>
      </c>
      <c r="FZ169" s="6">
        <f t="shared" si="430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31">SUM(GC158, -GC165)</f>
        <v>0</v>
      </c>
      <c r="GD169" s="6">
        <f t="shared" si="431"/>
        <v>0</v>
      </c>
      <c r="GE169" s="6">
        <f t="shared" si="431"/>
        <v>0</v>
      </c>
      <c r="GF169" s="6">
        <f t="shared" si="431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32">SUM(GI158, -GI165)</f>
        <v>0</v>
      </c>
      <c r="GJ169" s="6">
        <f t="shared" si="432"/>
        <v>0</v>
      </c>
      <c r="GK169" s="6">
        <f t="shared" si="432"/>
        <v>0</v>
      </c>
      <c r="GL169" s="6">
        <f t="shared" si="432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33">SUM(GO158, -GO165)</f>
        <v>0</v>
      </c>
      <c r="GP169" s="6">
        <f t="shared" si="433"/>
        <v>0</v>
      </c>
      <c r="GQ169" s="6">
        <f t="shared" si="433"/>
        <v>0</v>
      </c>
      <c r="GR169" s="6">
        <f t="shared" si="433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34">SUM(GU158, -GU165)</f>
        <v>0</v>
      </c>
      <c r="GV169" s="6">
        <f t="shared" si="434"/>
        <v>0</v>
      </c>
      <c r="GW169" s="6">
        <f t="shared" si="434"/>
        <v>0</v>
      </c>
      <c r="GX169" s="6">
        <f t="shared" si="434"/>
        <v>0</v>
      </c>
      <c r="GY169" s="6">
        <f t="shared" si="434"/>
        <v>0</v>
      </c>
      <c r="GZ169" s="6">
        <f t="shared" si="434"/>
        <v>0</v>
      </c>
      <c r="HA169" s="6">
        <f t="shared" si="434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201" t="s">
        <v>64</v>
      </c>
      <c r="CR170" s="189" t="s">
        <v>53</v>
      </c>
      <c r="CS170" s="185" t="s">
        <v>84</v>
      </c>
      <c r="CT170" s="159" t="s">
        <v>42</v>
      </c>
      <c r="CU170" s="169" t="s">
        <v>67</v>
      </c>
      <c r="CV170" s="182" t="s">
        <v>54</v>
      </c>
      <c r="CW170" s="143" t="s">
        <v>65</v>
      </c>
      <c r="CX170" s="120" t="s">
        <v>41</v>
      </c>
      <c r="CY170" s="178" t="s">
        <v>70</v>
      </c>
      <c r="CZ170" s="122" t="s">
        <v>57</v>
      </c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47">
        <f>SUM(CQ139, -CQ143)</f>
        <v>6.9199999999999998E-2</v>
      </c>
      <c r="CR171" s="117">
        <f>SUM(CR140, -CR143)</f>
        <v>7.22E-2</v>
      </c>
      <c r="CS171" s="177">
        <f>SUM(CS139, -CS143)</f>
        <v>6.9900000000000004E-2</v>
      </c>
      <c r="CT171" s="147">
        <f>SUM(CT136, -CT137)</f>
        <v>6.8400000000000002E-2</v>
      </c>
      <c r="CU171" s="209">
        <f>SUM(CU138, -CU142)</f>
        <v>8.0600000000000005E-2</v>
      </c>
      <c r="CV171" s="179">
        <f>SUM(CV137, -CV142)</f>
        <v>7.6899999999999996E-2</v>
      </c>
      <c r="CW171" s="147">
        <f>SUM(CW140, -CW143)</f>
        <v>8.5700000000000012E-2</v>
      </c>
      <c r="CX171" s="121">
        <f>SUM(CX136, -CX137)</f>
        <v>6.9599999999999995E-2</v>
      </c>
      <c r="CY171" s="180">
        <f>SUM(CY138, -CY142)</f>
        <v>5.9400000000000001E-2</v>
      </c>
      <c r="CZ171" s="117">
        <f>SUM(CZ140, -CZ143)</f>
        <v>5.8999999999999997E-2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65" t="s">
        <v>53</v>
      </c>
      <c r="CR172" s="120" t="s">
        <v>42</v>
      </c>
      <c r="CS172" s="178" t="s">
        <v>55</v>
      </c>
      <c r="CT172" s="201" t="s">
        <v>64</v>
      </c>
      <c r="CU172" s="118" t="s">
        <v>55</v>
      </c>
      <c r="CV172" s="184" t="s">
        <v>44</v>
      </c>
      <c r="CW172" s="153" t="s">
        <v>63</v>
      </c>
      <c r="CX172" s="122" t="s">
        <v>84</v>
      </c>
      <c r="CY172" s="182" t="s">
        <v>54</v>
      </c>
      <c r="CZ172" s="120" t="s">
        <v>41</v>
      </c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45">
        <f>SUM(CQ140, -CQ143)</f>
        <v>6.1700000000000005E-2</v>
      </c>
      <c r="CR173" s="121">
        <f>SUM(CR136, -CR137)</f>
        <v>7.0800000000000002E-2</v>
      </c>
      <c r="CS173" s="179">
        <f>SUM(CS137, -CS141)</f>
        <v>5.96E-2</v>
      </c>
      <c r="CT173" s="147">
        <f>SUM(CT138, -CT142)</f>
        <v>6.6000000000000003E-2</v>
      </c>
      <c r="CU173" s="119">
        <f>SUM(CU137, -CU141)</f>
        <v>7.4899999999999994E-2</v>
      </c>
      <c r="CV173" s="180">
        <f>SUM(CV138, -CV142)</f>
        <v>7.6800000000000007E-2</v>
      </c>
      <c r="CW173" s="145">
        <f>SUM(CW141, -CW143)</f>
        <v>7.1600000000000011E-2</v>
      </c>
      <c r="CX173" s="117">
        <f>SUM(CX139, -CX143)</f>
        <v>6.3200000000000006E-2</v>
      </c>
      <c r="CY173" s="179">
        <f>SUM(CY137, -CY141)</f>
        <v>5.2000000000000005E-2</v>
      </c>
      <c r="CZ173" s="121">
        <f>SUM(CZ136, -CZ137)</f>
        <v>5.7999999999999996E-2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201" t="s">
        <v>67</v>
      </c>
      <c r="CR174" s="123" t="s">
        <v>46</v>
      </c>
      <c r="CS174" s="187" t="s">
        <v>64</v>
      </c>
      <c r="CT174" s="157" t="s">
        <v>57</v>
      </c>
      <c r="CU174" s="125" t="s">
        <v>54</v>
      </c>
      <c r="CV174" s="178" t="s">
        <v>65</v>
      </c>
      <c r="CW174" s="157" t="s">
        <v>51</v>
      </c>
      <c r="CX174" s="123" t="s">
        <v>47</v>
      </c>
      <c r="CY174" s="184" t="s">
        <v>47</v>
      </c>
      <c r="CZ174" s="118" t="s">
        <v>65</v>
      </c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167">
        <f>SUM(CQ139, -CQ142)</f>
        <v>5.91E-2</v>
      </c>
      <c r="CR175" s="248">
        <f>SUM(CR138, -CR142)</f>
        <v>7.0499999999999993E-2</v>
      </c>
      <c r="CS175" s="180">
        <f>SUM(CS140, -CS143)</f>
        <v>5.8700000000000002E-2</v>
      </c>
      <c r="CT175" s="145">
        <f>SUM(CT140, -CT143)</f>
        <v>5.91E-2</v>
      </c>
      <c r="CU175" s="119">
        <f>SUM(CU138, -CU141)</f>
        <v>6.7500000000000004E-2</v>
      </c>
      <c r="CV175" s="180">
        <f>SUM(CV140, -CV143)</f>
        <v>7.4299999999999991E-2</v>
      </c>
      <c r="CW175" s="147">
        <f>SUM(CW137, -CW142)</f>
        <v>6.7799999999999999E-2</v>
      </c>
      <c r="CX175" s="121">
        <f>SUM(CX140, -CX143)</f>
        <v>6.1100000000000008E-2</v>
      </c>
      <c r="CY175" s="180">
        <f>SUM(CY139, -CY143)</f>
        <v>4.6100000000000002E-2</v>
      </c>
      <c r="CZ175" s="121">
        <f>SUM(CZ138, -CZ142)</f>
        <v>5.6900000000000006E-2</v>
      </c>
      <c r="DA175" s="6">
        <f t="shared" ref="CY175:DB175" si="435">SUM(DA164, -DA171)</f>
        <v>0</v>
      </c>
      <c r="DB175" s="6">
        <f t="shared" si="435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36">SUM(DE164, -DE171)</f>
        <v>0</v>
      </c>
      <c r="DF175" s="6">
        <f t="shared" si="436"/>
        <v>0</v>
      </c>
      <c r="DG175" s="6">
        <f t="shared" si="436"/>
        <v>0</v>
      </c>
      <c r="DH175" s="6">
        <f t="shared" si="436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37">SUM(DK164, -DK171)</f>
        <v>0</v>
      </c>
      <c r="DL175" s="6">
        <f t="shared" si="437"/>
        <v>0</v>
      </c>
      <c r="DM175" s="6">
        <f t="shared" si="437"/>
        <v>0</v>
      </c>
      <c r="DN175" s="6">
        <f t="shared" si="437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38">SUM(DQ164, -DQ171)</f>
        <v>0</v>
      </c>
      <c r="DR175" s="6">
        <f t="shared" si="438"/>
        <v>0</v>
      </c>
      <c r="DS175" s="6">
        <f t="shared" si="438"/>
        <v>0</v>
      </c>
      <c r="DT175" s="6">
        <f t="shared" si="438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39">SUM(DW164, -DW171)</f>
        <v>0</v>
      </c>
      <c r="DX175" s="6">
        <f t="shared" si="439"/>
        <v>0</v>
      </c>
      <c r="DY175" s="6">
        <f t="shared" si="439"/>
        <v>0</v>
      </c>
      <c r="DZ175" s="6">
        <f t="shared" si="439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40">SUM(EC164, -EC171)</f>
        <v>0</v>
      </c>
      <c r="ED175" s="6">
        <f t="shared" si="440"/>
        <v>0</v>
      </c>
      <c r="EE175" s="6">
        <f t="shared" si="440"/>
        <v>0</v>
      </c>
      <c r="EF175" s="6">
        <f t="shared" si="440"/>
        <v>0</v>
      </c>
      <c r="EG175" s="6">
        <f t="shared" si="440"/>
        <v>0</v>
      </c>
      <c r="EH175" s="6">
        <f t="shared" si="440"/>
        <v>0</v>
      </c>
      <c r="EI175" s="6">
        <f t="shared" si="440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41">SUM(EM164, -EM171)</f>
        <v>0</v>
      </c>
      <c r="EN175" s="6">
        <f t="shared" si="441"/>
        <v>0</v>
      </c>
      <c r="EO175" s="6">
        <f t="shared" si="441"/>
        <v>0</v>
      </c>
      <c r="EP175" s="6">
        <f t="shared" si="441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42">SUM(ES164, -ES171)</f>
        <v>0</v>
      </c>
      <c r="ET175" s="6">
        <f t="shared" si="442"/>
        <v>0</v>
      </c>
      <c r="EU175" s="6">
        <f t="shared" si="442"/>
        <v>0</v>
      </c>
      <c r="EV175" s="6">
        <f t="shared" si="442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43">SUM(EY164, -EY171)</f>
        <v>0</v>
      </c>
      <c r="EZ175" s="6">
        <f t="shared" si="443"/>
        <v>0</v>
      </c>
      <c r="FA175" s="6">
        <f t="shared" si="443"/>
        <v>0</v>
      </c>
      <c r="FB175" s="6">
        <f t="shared" si="443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44">SUM(FE164, -FE171)</f>
        <v>0</v>
      </c>
      <c r="FF175" s="6">
        <f t="shared" si="444"/>
        <v>0</v>
      </c>
      <c r="FG175" s="6">
        <f t="shared" si="444"/>
        <v>0</v>
      </c>
      <c r="FH175" s="6">
        <f t="shared" si="444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45">SUM(FK164, -FK171)</f>
        <v>0</v>
      </c>
      <c r="FL175" s="6">
        <f t="shared" si="445"/>
        <v>0</v>
      </c>
      <c r="FM175" s="6">
        <f t="shared" si="445"/>
        <v>0</v>
      </c>
      <c r="FN175" s="6">
        <f t="shared" si="445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46">SUM(FQ164, -FQ171)</f>
        <v>0</v>
      </c>
      <c r="FR175" s="6">
        <f t="shared" si="446"/>
        <v>0</v>
      </c>
      <c r="FS175" s="6">
        <f t="shared" si="446"/>
        <v>0</v>
      </c>
      <c r="FT175" s="6">
        <f t="shared" si="446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47">SUM(FW164, -FW171)</f>
        <v>0</v>
      </c>
      <c r="FX175" s="6">
        <f t="shared" si="447"/>
        <v>0</v>
      </c>
      <c r="FY175" s="6">
        <f t="shared" si="447"/>
        <v>0</v>
      </c>
      <c r="FZ175" s="6">
        <f t="shared" si="447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48">SUM(GC164, -GC171)</f>
        <v>0</v>
      </c>
      <c r="GD175" s="6">
        <f t="shared" si="448"/>
        <v>0</v>
      </c>
      <c r="GE175" s="6">
        <f t="shared" si="448"/>
        <v>0</v>
      </c>
      <c r="GF175" s="6">
        <f t="shared" si="448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49">SUM(GI164, -GI171)</f>
        <v>0</v>
      </c>
      <c r="GJ175" s="6">
        <f t="shared" si="449"/>
        <v>0</v>
      </c>
      <c r="GK175" s="6">
        <f t="shared" si="449"/>
        <v>0</v>
      </c>
      <c r="GL175" s="6">
        <f t="shared" si="449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50">SUM(GO164, -GO171)</f>
        <v>0</v>
      </c>
      <c r="GP175" s="6">
        <f t="shared" si="450"/>
        <v>0</v>
      </c>
      <c r="GQ175" s="6">
        <f t="shared" si="450"/>
        <v>0</v>
      </c>
      <c r="GR175" s="6">
        <f t="shared" si="450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51">SUM(GU164, -GU171)</f>
        <v>0</v>
      </c>
      <c r="GV175" s="6">
        <f t="shared" si="451"/>
        <v>0</v>
      </c>
      <c r="GW175" s="6">
        <f t="shared" si="451"/>
        <v>0</v>
      </c>
      <c r="GX175" s="6">
        <f t="shared" si="451"/>
        <v>0</v>
      </c>
      <c r="GY175" s="6">
        <f t="shared" si="451"/>
        <v>0</v>
      </c>
      <c r="GZ175" s="6">
        <f t="shared" si="451"/>
        <v>0</v>
      </c>
      <c r="HA175" s="6">
        <f t="shared" si="451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57" t="s">
        <v>84</v>
      </c>
      <c r="CR176" s="169" t="s">
        <v>64</v>
      </c>
      <c r="CS176" s="178" t="s">
        <v>68</v>
      </c>
      <c r="CT176" s="143" t="s">
        <v>55</v>
      </c>
      <c r="CU176" s="123" t="s">
        <v>47</v>
      </c>
      <c r="CV176" s="185" t="s">
        <v>51</v>
      </c>
      <c r="CW176" s="155" t="s">
        <v>44</v>
      </c>
      <c r="CX176" s="118" t="s">
        <v>55</v>
      </c>
      <c r="CY176" s="185" t="s">
        <v>84</v>
      </c>
      <c r="CZ176" s="123" t="s">
        <v>47</v>
      </c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45">
        <f>SUM(CQ141, -CQ143)</f>
        <v>5.3800000000000001E-2</v>
      </c>
      <c r="CR177" s="121">
        <f>SUM(CR141, -CR143)</f>
        <v>5.6300000000000003E-2</v>
      </c>
      <c r="CS177" s="177">
        <f>SUM(CS137, -CS140)</f>
        <v>5.7800000000000004E-2</v>
      </c>
      <c r="CT177" s="149">
        <f>SUM(CT137, -CT141)</f>
        <v>5.62E-2</v>
      </c>
      <c r="CU177" s="121">
        <f>SUM(CU139, -CU143)</f>
        <v>6.6400000000000001E-2</v>
      </c>
      <c r="CV177" s="180">
        <f>SUM(CV139, -CV142)</f>
        <v>7.2700000000000001E-2</v>
      </c>
      <c r="CW177" s="147">
        <f>SUM(CW138, -CW142)</f>
        <v>6.4899999999999999E-2</v>
      </c>
      <c r="CX177" s="119">
        <f>SUM(CX138, -CX142)</f>
        <v>5.5100000000000003E-2</v>
      </c>
      <c r="CY177" s="177">
        <f>SUM(CY140, -CY143)</f>
        <v>4.4200000000000003E-2</v>
      </c>
      <c r="CZ177" s="121">
        <f>SUM(CZ139, -CZ142)</f>
        <v>5.0600000000000006E-2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59" t="s">
        <v>42</v>
      </c>
      <c r="CR178" s="122" t="s">
        <v>57</v>
      </c>
      <c r="CS178" s="200" t="s">
        <v>53</v>
      </c>
      <c r="CT178" s="155" t="s">
        <v>47</v>
      </c>
      <c r="CU178" s="123" t="s">
        <v>46</v>
      </c>
      <c r="CV178" s="178" t="s">
        <v>55</v>
      </c>
      <c r="CW178" s="186" t="s">
        <v>54</v>
      </c>
      <c r="CX178" s="122" t="s">
        <v>51</v>
      </c>
      <c r="CY178" s="184" t="s">
        <v>46</v>
      </c>
      <c r="CZ178" s="189" t="s">
        <v>52</v>
      </c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47">
        <f>SUM(CQ136, -CQ137)</f>
        <v>5.33E-2</v>
      </c>
      <c r="CR179" s="117">
        <f>SUM(CR139, -CR142)</f>
        <v>5.3599999999999995E-2</v>
      </c>
      <c r="CS179" s="177">
        <f>SUM(CS141, -CS143)</f>
        <v>5.6900000000000006E-2</v>
      </c>
      <c r="CT179" s="147">
        <f>SUM(CT139, -CT142)</f>
        <v>5.5400000000000005E-2</v>
      </c>
      <c r="CU179" s="248">
        <f>SUM(CU139, -CU142)</f>
        <v>6.59E-2</v>
      </c>
      <c r="CV179" s="179">
        <f>SUM(CV140, -CV142)</f>
        <v>6.3E-2</v>
      </c>
      <c r="CW179" s="149">
        <f>SUM(CW139, -CW142)</f>
        <v>6.0200000000000004E-2</v>
      </c>
      <c r="CX179" s="121">
        <f>SUM(CX139, -CX142)</f>
        <v>4.7E-2</v>
      </c>
      <c r="CY179" s="274">
        <f>SUM(CY139, -CY142)</f>
        <v>4.2900000000000001E-2</v>
      </c>
      <c r="CZ179" s="116">
        <f>SUM(CZ141, -CZ143)</f>
        <v>4.65E-2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65" t="s">
        <v>52</v>
      </c>
      <c r="CR180" s="189" t="s">
        <v>52</v>
      </c>
      <c r="CS180" s="184" t="s">
        <v>46</v>
      </c>
      <c r="CT180" s="165" t="s">
        <v>52</v>
      </c>
      <c r="CU180" s="122" t="s">
        <v>84</v>
      </c>
      <c r="CV180" s="187" t="s">
        <v>67</v>
      </c>
      <c r="CW180" s="143" t="s">
        <v>55</v>
      </c>
      <c r="CX180" s="123" t="s">
        <v>44</v>
      </c>
      <c r="CY180" s="185" t="s">
        <v>57</v>
      </c>
      <c r="CZ180" s="125" t="s">
        <v>54</v>
      </c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54">
        <f>SUM(CQ140, -CQ142)</f>
        <v>5.16E-2</v>
      </c>
      <c r="CR181" s="116">
        <f>SUM(CR140, -CR142)</f>
        <v>5.3199999999999997E-2</v>
      </c>
      <c r="CS181" s="274">
        <f>SUM(CS138, -CS142)</f>
        <v>5.67E-2</v>
      </c>
      <c r="CT181" s="154">
        <f>SUM(CT141, -CT143)</f>
        <v>5.0600000000000006E-2</v>
      </c>
      <c r="CU181" s="117">
        <f>SUM(CU140, -CU143)</f>
        <v>5.3200000000000004E-2</v>
      </c>
      <c r="CV181" s="188">
        <f>SUM(CV137, -CV141)</f>
        <v>4.7500000000000001E-2</v>
      </c>
      <c r="CW181" s="149">
        <f>SUM(CW140, -CW142)</f>
        <v>5.4100000000000002E-2</v>
      </c>
      <c r="CX181" s="121">
        <f>SUM(CX140, -CX142)</f>
        <v>4.4900000000000002E-2</v>
      </c>
      <c r="CY181" s="177">
        <f>SUM(CY140, -CY142)</f>
        <v>4.1000000000000002E-2</v>
      </c>
      <c r="CZ181" s="119">
        <f>SUM(CZ137, -CZ141)</f>
        <v>4.0800000000000003E-2</v>
      </c>
      <c r="DA181" s="6">
        <f t="shared" ref="CY181:DB181" si="452">SUM(DA170, -DA177)</f>
        <v>0</v>
      </c>
      <c r="DB181" s="6">
        <f t="shared" si="452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53">SUM(DE170, -DE177)</f>
        <v>0</v>
      </c>
      <c r="DF181" s="6">
        <f t="shared" si="453"/>
        <v>0</v>
      </c>
      <c r="DG181" s="6">
        <f t="shared" si="453"/>
        <v>0</v>
      </c>
      <c r="DH181" s="6">
        <f t="shared" si="453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54">SUM(DK170, -DK177)</f>
        <v>0</v>
      </c>
      <c r="DL181" s="6">
        <f t="shared" si="454"/>
        <v>0</v>
      </c>
      <c r="DM181" s="6">
        <f t="shared" si="454"/>
        <v>0</v>
      </c>
      <c r="DN181" s="6">
        <f t="shared" si="454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55">SUM(DQ170, -DQ177)</f>
        <v>0</v>
      </c>
      <c r="DR181" s="6">
        <f t="shared" si="455"/>
        <v>0</v>
      </c>
      <c r="DS181" s="6">
        <f t="shared" si="455"/>
        <v>0</v>
      </c>
      <c r="DT181" s="6">
        <f t="shared" si="455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56">SUM(DW170, -DW177)</f>
        <v>0</v>
      </c>
      <c r="DX181" s="6">
        <f t="shared" si="456"/>
        <v>0</v>
      </c>
      <c r="DY181" s="6">
        <f t="shared" si="456"/>
        <v>0</v>
      </c>
      <c r="DZ181" s="6">
        <f t="shared" si="456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57">SUM(EC170, -EC177)</f>
        <v>0</v>
      </c>
      <c r="ED181" s="6">
        <f t="shared" si="457"/>
        <v>0</v>
      </c>
      <c r="EE181" s="6">
        <f t="shared" si="457"/>
        <v>0</v>
      </c>
      <c r="EF181" s="6">
        <f t="shared" si="457"/>
        <v>0</v>
      </c>
      <c r="EG181" s="6">
        <f t="shared" si="457"/>
        <v>0</v>
      </c>
      <c r="EH181" s="6">
        <f t="shared" si="457"/>
        <v>0</v>
      </c>
      <c r="EI181" s="6">
        <f t="shared" si="457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58">SUM(EM170, -EM177)</f>
        <v>0</v>
      </c>
      <c r="EN181" s="6">
        <f t="shared" si="458"/>
        <v>0</v>
      </c>
      <c r="EO181" s="6">
        <f t="shared" si="458"/>
        <v>0</v>
      </c>
      <c r="EP181" s="6">
        <f t="shared" si="458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59">SUM(ES170, -ES177)</f>
        <v>0</v>
      </c>
      <c r="ET181" s="6">
        <f t="shared" si="459"/>
        <v>0</v>
      </c>
      <c r="EU181" s="6">
        <f t="shared" si="459"/>
        <v>0</v>
      </c>
      <c r="EV181" s="6">
        <f t="shared" si="459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60">SUM(EY170, -EY177)</f>
        <v>0</v>
      </c>
      <c r="EZ181" s="6">
        <f t="shared" si="460"/>
        <v>0</v>
      </c>
      <c r="FA181" s="6">
        <f t="shared" si="460"/>
        <v>0</v>
      </c>
      <c r="FB181" s="6">
        <f t="shared" si="460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61">SUM(FE170, -FE177)</f>
        <v>0</v>
      </c>
      <c r="FF181" s="6">
        <f t="shared" si="461"/>
        <v>0</v>
      </c>
      <c r="FG181" s="6">
        <f t="shared" si="461"/>
        <v>0</v>
      </c>
      <c r="FH181" s="6">
        <f t="shared" si="461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62">SUM(FK170, -FK177)</f>
        <v>0</v>
      </c>
      <c r="FL181" s="6">
        <f t="shared" si="462"/>
        <v>0</v>
      </c>
      <c r="FM181" s="6">
        <f t="shared" si="462"/>
        <v>0</v>
      </c>
      <c r="FN181" s="6">
        <f t="shared" si="462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63">SUM(FQ170, -FQ177)</f>
        <v>0</v>
      </c>
      <c r="FR181" s="6">
        <f t="shared" si="463"/>
        <v>0</v>
      </c>
      <c r="FS181" s="6">
        <f t="shared" si="463"/>
        <v>0</v>
      </c>
      <c r="FT181" s="6">
        <f t="shared" si="463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64">SUM(FW170, -FW177)</f>
        <v>0</v>
      </c>
      <c r="FX181" s="6">
        <f t="shared" si="464"/>
        <v>0</v>
      </c>
      <c r="FY181" s="6">
        <f t="shared" si="464"/>
        <v>0</v>
      </c>
      <c r="FZ181" s="6">
        <f t="shared" si="464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65">SUM(GC170, -GC177)</f>
        <v>0</v>
      </c>
      <c r="GD181" s="6">
        <f t="shared" si="465"/>
        <v>0</v>
      </c>
      <c r="GE181" s="6">
        <f t="shared" si="465"/>
        <v>0</v>
      </c>
      <c r="GF181" s="6">
        <f t="shared" si="465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66">SUM(GI170, -GI177)</f>
        <v>0</v>
      </c>
      <c r="GJ181" s="6">
        <f t="shared" si="466"/>
        <v>0</v>
      </c>
      <c r="GK181" s="6">
        <f t="shared" si="466"/>
        <v>0</v>
      </c>
      <c r="GL181" s="6">
        <f t="shared" si="466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67">SUM(GO170, -GO177)</f>
        <v>0</v>
      </c>
      <c r="GP181" s="6">
        <f t="shared" si="467"/>
        <v>0</v>
      </c>
      <c r="GQ181" s="6">
        <f t="shared" si="467"/>
        <v>0</v>
      </c>
      <c r="GR181" s="6">
        <f t="shared" si="467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68">SUM(GU170, -GU177)</f>
        <v>0</v>
      </c>
      <c r="GV181" s="6">
        <f t="shared" si="468"/>
        <v>0</v>
      </c>
      <c r="GW181" s="6">
        <f t="shared" si="468"/>
        <v>0</v>
      </c>
      <c r="GX181" s="6">
        <f t="shared" si="468"/>
        <v>0</v>
      </c>
      <c r="GY181" s="6">
        <f t="shared" si="468"/>
        <v>0</v>
      </c>
      <c r="GZ181" s="6">
        <f t="shared" si="468"/>
        <v>0</v>
      </c>
      <c r="HA181" s="6">
        <f t="shared" si="468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43" t="s">
        <v>60</v>
      </c>
      <c r="CR182" s="118" t="s">
        <v>68</v>
      </c>
      <c r="CS182" s="178" t="s">
        <v>60</v>
      </c>
      <c r="CT182" s="143" t="s">
        <v>60</v>
      </c>
      <c r="CU182" s="123" t="s">
        <v>44</v>
      </c>
      <c r="CV182" s="184" t="s">
        <v>46</v>
      </c>
      <c r="CW182" s="153" t="s">
        <v>52</v>
      </c>
      <c r="CX182" s="118" t="s">
        <v>70</v>
      </c>
      <c r="CY182" s="178" t="s">
        <v>55</v>
      </c>
      <c r="CZ182" s="122" t="s">
        <v>84</v>
      </c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69">SUM(CD136, -CD137)</f>
        <v>5.4199999999999998E-2</v>
      </c>
      <c r="CE183" s="145">
        <f t="shared" si="469"/>
        <v>5.57E-2</v>
      </c>
      <c r="CF183" s="119">
        <f t="shared" si="469"/>
        <v>6.1299999999999993E-2</v>
      </c>
      <c r="CG183" s="179">
        <f t="shared" si="469"/>
        <v>6.88E-2</v>
      </c>
      <c r="CH183" s="149">
        <f t="shared" si="469"/>
        <v>6.6700000000000009E-2</v>
      </c>
      <c r="CI183" s="117">
        <f t="shared" si="469"/>
        <v>6.6099999999999992E-2</v>
      </c>
      <c r="CJ183" s="179">
        <f t="shared" si="469"/>
        <v>5.2999999999999999E-2</v>
      </c>
      <c r="CK183" s="149">
        <f t="shared" si="469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47">
        <f>SUM(CQ137, -CQ141)</f>
        <v>5.04E-2</v>
      </c>
      <c r="CR183" s="117">
        <f>SUM(CR137, -CR141)</f>
        <v>4.2300000000000004E-2</v>
      </c>
      <c r="CS183" s="180">
        <f>SUM(CS137, -CS139)</f>
        <v>4.6600000000000003E-2</v>
      </c>
      <c r="CT183" s="147">
        <f>SUM(CT137, -CT140)</f>
        <v>4.7700000000000006E-2</v>
      </c>
      <c r="CU183" s="121">
        <f>SUM(CU139, -CU141)</f>
        <v>5.28E-2</v>
      </c>
      <c r="CV183" s="274">
        <f>SUM(CV138, -CV141)</f>
        <v>4.7399999999999998E-2</v>
      </c>
      <c r="CW183" s="154">
        <f>SUM(CW141, -CW142)</f>
        <v>0.04</v>
      </c>
      <c r="CX183" s="121">
        <f>SUM(CX138, -CX141)</f>
        <v>4.2700000000000002E-2</v>
      </c>
      <c r="CY183" s="179">
        <f>SUM(CY138, -CY141)</f>
        <v>3.61E-2</v>
      </c>
      <c r="CZ183" s="117">
        <f>SUM(CZ140, -CZ142)</f>
        <v>3.9800000000000002E-2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57" t="s">
        <v>57</v>
      </c>
      <c r="CR184" s="169" t="s">
        <v>67</v>
      </c>
      <c r="CS184" s="185" t="s">
        <v>57</v>
      </c>
      <c r="CT184" s="186" t="s">
        <v>54</v>
      </c>
      <c r="CU184" s="122" t="s">
        <v>57</v>
      </c>
      <c r="CV184" s="185" t="s">
        <v>57</v>
      </c>
      <c r="CW184" s="165" t="s">
        <v>53</v>
      </c>
      <c r="CX184" s="169" t="s">
        <v>48</v>
      </c>
      <c r="CY184" s="187" t="s">
        <v>59</v>
      </c>
      <c r="CZ184" s="118" t="s">
        <v>55</v>
      </c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70">SUM(CC137, -CC141)</f>
        <v>3.7400000000000003E-2</v>
      </c>
      <c r="CD185" s="180">
        <f t="shared" si="470"/>
        <v>3.95E-2</v>
      </c>
      <c r="CE185" s="147">
        <f t="shared" si="470"/>
        <v>3.9199999999999999E-2</v>
      </c>
      <c r="CF185" s="121">
        <f t="shared" si="470"/>
        <v>5.1799999999999999E-2</v>
      </c>
      <c r="CG185" s="180">
        <f t="shared" si="470"/>
        <v>4.3900000000000002E-2</v>
      </c>
      <c r="CH185" s="147">
        <f t="shared" si="470"/>
        <v>5.2000000000000005E-2</v>
      </c>
      <c r="CI185" s="121">
        <f t="shared" si="470"/>
        <v>4.9000000000000002E-2</v>
      </c>
      <c r="CJ185" s="180">
        <f t="shared" si="470"/>
        <v>3.6900000000000002E-2</v>
      </c>
      <c r="CK185" s="147">
        <f t="shared" si="470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45">
        <f>SUM(CQ141, -CQ142)</f>
        <v>4.3699999999999996E-2</v>
      </c>
      <c r="CR185" s="209">
        <f>SUM(CR141, -CR142)</f>
        <v>3.73E-2</v>
      </c>
      <c r="CS185" s="177">
        <f>SUM(CS139, -CS142)</f>
        <v>4.5699999999999998E-2</v>
      </c>
      <c r="CT185" s="149">
        <f>SUM(CT138, -CT141)</f>
        <v>3.85E-2</v>
      </c>
      <c r="CU185" s="117">
        <f>SUM(CU140, -CU142)</f>
        <v>5.2700000000000004E-2</v>
      </c>
      <c r="CV185" s="177">
        <f>SUM(CV139, -CV141)</f>
        <v>4.3299999999999998E-2</v>
      </c>
      <c r="CW185" s="145">
        <f>SUM(CW142, -CW143)</f>
        <v>3.1600000000000003E-2</v>
      </c>
      <c r="CX185" s="121">
        <f>SUM(CX137, -CX140)</f>
        <v>3.8699999999999998E-2</v>
      </c>
      <c r="CY185" s="176">
        <f>SUM(CY137, -CY140)</f>
        <v>3.4299999999999997E-2</v>
      </c>
      <c r="CZ185" s="119">
        <f>SUM(CZ138, -CZ141)</f>
        <v>2.9600000000000001E-2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43" t="s">
        <v>55</v>
      </c>
      <c r="CR186" s="123" t="s">
        <v>48</v>
      </c>
      <c r="CS186" s="178" t="s">
        <v>49</v>
      </c>
      <c r="CT186" s="157" t="s">
        <v>84</v>
      </c>
      <c r="CU186" s="122" t="s">
        <v>51</v>
      </c>
      <c r="CV186" s="175" t="s">
        <v>63</v>
      </c>
      <c r="CW186" s="157" t="s">
        <v>57</v>
      </c>
      <c r="CX186" s="169" t="s">
        <v>59</v>
      </c>
      <c r="CY186" s="187" t="s">
        <v>48</v>
      </c>
      <c r="CZ186" s="169" t="s">
        <v>59</v>
      </c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49">
        <f>SUM(CQ137, -CQ140)</f>
        <v>4.2499999999999996E-2</v>
      </c>
      <c r="CR187" s="121">
        <f>SUM(CR138, -CR141)</f>
        <v>3.32E-2</v>
      </c>
      <c r="CS187" s="180">
        <f>SUM(CS137, -CS138)</f>
        <v>3.56E-2</v>
      </c>
      <c r="CT187" s="145">
        <f>SUM(CT140, -CT142)</f>
        <v>3.6000000000000004E-2</v>
      </c>
      <c r="CU187" s="121">
        <f>SUM(CU140, -CU141)</f>
        <v>3.9600000000000003E-2</v>
      </c>
      <c r="CV187" s="177">
        <f>SUM(CV141, -CV143)</f>
        <v>4.07E-2</v>
      </c>
      <c r="CW187" s="145">
        <f>SUM(CW137, -CW141)</f>
        <v>2.7799999999999998E-2</v>
      </c>
      <c r="CX187" s="116">
        <f>SUM(CX137, -CX139)</f>
        <v>3.6600000000000001E-2</v>
      </c>
      <c r="CY187" s="180">
        <f>SUM(CY137, -CY139)</f>
        <v>3.2399999999999998E-2</v>
      </c>
      <c r="CZ187" s="116">
        <f>SUM(CZ137, -CZ140)</f>
        <v>2.8300000000000002E-2</v>
      </c>
      <c r="DA187" s="6">
        <f t="shared" ref="CY187:DB187" si="471">SUM(DA176, -DA183)</f>
        <v>0</v>
      </c>
      <c r="DB187" s="6">
        <f t="shared" si="471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72">SUM(DE176, -DE183)</f>
        <v>0</v>
      </c>
      <c r="DF187" s="6">
        <f t="shared" si="472"/>
        <v>0</v>
      </c>
      <c r="DG187" s="6">
        <f t="shared" si="472"/>
        <v>0</v>
      </c>
      <c r="DH187" s="6">
        <f t="shared" si="472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73">SUM(DK176, -DK183)</f>
        <v>0</v>
      </c>
      <c r="DL187" s="6">
        <f t="shared" si="473"/>
        <v>0</v>
      </c>
      <c r="DM187" s="6">
        <f t="shared" si="473"/>
        <v>0</v>
      </c>
      <c r="DN187" s="6">
        <f t="shared" si="473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74">SUM(DQ176, -DQ183)</f>
        <v>0</v>
      </c>
      <c r="DR187" s="6">
        <f t="shared" si="474"/>
        <v>0</v>
      </c>
      <c r="DS187" s="6">
        <f t="shared" si="474"/>
        <v>0</v>
      </c>
      <c r="DT187" s="6">
        <f t="shared" si="474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75">SUM(DW176, -DW183)</f>
        <v>0</v>
      </c>
      <c r="DX187" s="6">
        <f t="shared" si="475"/>
        <v>0</v>
      </c>
      <c r="DY187" s="6">
        <f t="shared" si="475"/>
        <v>0</v>
      </c>
      <c r="DZ187" s="6">
        <f t="shared" si="475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76">SUM(EC176, -EC183)</f>
        <v>0</v>
      </c>
      <c r="ED187" s="6">
        <f t="shared" si="476"/>
        <v>0</v>
      </c>
      <c r="EE187" s="6">
        <f t="shared" si="476"/>
        <v>0</v>
      </c>
      <c r="EF187" s="6">
        <f t="shared" si="476"/>
        <v>0</v>
      </c>
      <c r="EG187" s="6">
        <f t="shared" si="476"/>
        <v>0</v>
      </c>
      <c r="EH187" s="6">
        <f t="shared" si="476"/>
        <v>0</v>
      </c>
      <c r="EI187" s="6">
        <f t="shared" si="476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77">SUM(EM176, -EM183)</f>
        <v>0</v>
      </c>
      <c r="EN187" s="6">
        <f t="shared" si="477"/>
        <v>0</v>
      </c>
      <c r="EO187" s="6">
        <f t="shared" si="477"/>
        <v>0</v>
      </c>
      <c r="EP187" s="6">
        <f t="shared" si="477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78">SUM(ES176, -ES183)</f>
        <v>0</v>
      </c>
      <c r="ET187" s="6">
        <f t="shared" si="478"/>
        <v>0</v>
      </c>
      <c r="EU187" s="6">
        <f t="shared" si="478"/>
        <v>0</v>
      </c>
      <c r="EV187" s="6">
        <f t="shared" si="478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79">SUM(EY176, -EY183)</f>
        <v>0</v>
      </c>
      <c r="EZ187" s="6">
        <f t="shared" si="479"/>
        <v>0</v>
      </c>
      <c r="FA187" s="6">
        <f t="shared" si="479"/>
        <v>0</v>
      </c>
      <c r="FB187" s="6">
        <f t="shared" si="479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80">SUM(FE176, -FE183)</f>
        <v>0</v>
      </c>
      <c r="FF187" s="6">
        <f t="shared" si="480"/>
        <v>0</v>
      </c>
      <c r="FG187" s="6">
        <f t="shared" si="480"/>
        <v>0</v>
      </c>
      <c r="FH187" s="6">
        <f t="shared" si="480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81">SUM(FK176, -FK183)</f>
        <v>0</v>
      </c>
      <c r="FL187" s="6">
        <f t="shared" si="481"/>
        <v>0</v>
      </c>
      <c r="FM187" s="6">
        <f t="shared" si="481"/>
        <v>0</v>
      </c>
      <c r="FN187" s="6">
        <f t="shared" si="481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82">SUM(FQ176, -FQ183)</f>
        <v>0</v>
      </c>
      <c r="FR187" s="6">
        <f t="shared" si="482"/>
        <v>0</v>
      </c>
      <c r="FS187" s="6">
        <f t="shared" si="482"/>
        <v>0</v>
      </c>
      <c r="FT187" s="6">
        <f t="shared" si="482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83">SUM(FW176, -FW183)</f>
        <v>0</v>
      </c>
      <c r="FX187" s="6">
        <f t="shared" si="483"/>
        <v>0</v>
      </c>
      <c r="FY187" s="6">
        <f t="shared" si="483"/>
        <v>0</v>
      </c>
      <c r="FZ187" s="6">
        <f t="shared" si="483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84">SUM(GC176, -GC183)</f>
        <v>0</v>
      </c>
      <c r="GD187" s="6">
        <f t="shared" si="484"/>
        <v>0</v>
      </c>
      <c r="GE187" s="6">
        <f t="shared" si="484"/>
        <v>0</v>
      </c>
      <c r="GF187" s="6">
        <f t="shared" si="484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85">SUM(GI176, -GI183)</f>
        <v>0</v>
      </c>
      <c r="GJ187" s="6">
        <f t="shared" si="485"/>
        <v>0</v>
      </c>
      <c r="GK187" s="6">
        <f t="shared" si="485"/>
        <v>0</v>
      </c>
      <c r="GL187" s="6">
        <f t="shared" si="485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86">SUM(GO176, -GO183)</f>
        <v>0</v>
      </c>
      <c r="GP187" s="6">
        <f t="shared" si="486"/>
        <v>0</v>
      </c>
      <c r="GQ187" s="6">
        <f t="shared" si="486"/>
        <v>0</v>
      </c>
      <c r="GR187" s="6">
        <f t="shared" si="486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87">SUM(GU176, -GU183)</f>
        <v>0</v>
      </c>
      <c r="GV187" s="6">
        <f t="shared" si="487"/>
        <v>0</v>
      </c>
      <c r="GW187" s="6">
        <f t="shared" si="487"/>
        <v>0</v>
      </c>
      <c r="GX187" s="6">
        <f t="shared" si="487"/>
        <v>0</v>
      </c>
      <c r="GY187" s="6">
        <f t="shared" si="487"/>
        <v>0</v>
      </c>
      <c r="GZ187" s="6">
        <f t="shared" si="487"/>
        <v>0</v>
      </c>
      <c r="HA187" s="6">
        <f t="shared" si="487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43" t="s">
        <v>68</v>
      </c>
      <c r="CR188" s="118" t="s">
        <v>55</v>
      </c>
      <c r="CS188" s="187" t="s">
        <v>67</v>
      </c>
      <c r="CT188" s="201" t="s">
        <v>59</v>
      </c>
      <c r="CU188" s="118" t="s">
        <v>60</v>
      </c>
      <c r="CV188" s="178" t="s">
        <v>70</v>
      </c>
      <c r="CW188" s="155" t="s">
        <v>46</v>
      </c>
      <c r="CX188" s="122" t="s">
        <v>57</v>
      </c>
      <c r="CY188" s="200" t="s">
        <v>53</v>
      </c>
      <c r="CZ188" s="189" t="s">
        <v>53</v>
      </c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45">
        <f>SUM(CQ137, -CQ139)</f>
        <v>3.4999999999999996E-2</v>
      </c>
      <c r="CR189" s="119">
        <f>SUM(CR137, -CR140)</f>
        <v>2.64E-2</v>
      </c>
      <c r="CS189" s="188">
        <f>SUM(CS140, -CS142)</f>
        <v>3.4500000000000003E-2</v>
      </c>
      <c r="CT189" s="154">
        <f>SUM(CT138, -CT140)</f>
        <v>0.03</v>
      </c>
      <c r="CU189" s="121">
        <f>SUM(CU137, -CU140)</f>
        <v>3.5299999999999998E-2</v>
      </c>
      <c r="CV189" s="180">
        <f>SUM(CV140, -CV141)</f>
        <v>3.3599999999999998E-2</v>
      </c>
      <c r="CW189" s="247">
        <f>SUM(CW138, -CW141)</f>
        <v>2.4899999999999999E-2</v>
      </c>
      <c r="CX189" s="117">
        <f>SUM(CX139, -CX141)</f>
        <v>3.4599999999999999E-2</v>
      </c>
      <c r="CY189" s="177">
        <f>SUM(CY141, -CY143)</f>
        <v>2.6500000000000003E-2</v>
      </c>
      <c r="CZ189" s="117">
        <f>SUM(CZ141, -CZ142)</f>
        <v>2.7300000000000001E-2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55" t="s">
        <v>45</v>
      </c>
      <c r="CR190" s="118" t="s">
        <v>60</v>
      </c>
      <c r="CS190" s="200" t="s">
        <v>52</v>
      </c>
      <c r="CT190" s="143" t="s">
        <v>49</v>
      </c>
      <c r="CU190" s="169" t="s">
        <v>59</v>
      </c>
      <c r="CV190" s="175" t="s">
        <v>52</v>
      </c>
      <c r="CW190" s="201" t="s">
        <v>67</v>
      </c>
      <c r="CX190" s="123" t="s">
        <v>46</v>
      </c>
      <c r="CY190" s="200" t="s">
        <v>52</v>
      </c>
      <c r="CZ190" s="123" t="s">
        <v>44</v>
      </c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167">
        <f>SUM(CQ138, -CQ141)</f>
        <v>3.2899999999999999E-2</v>
      </c>
      <c r="CR191" s="121">
        <f>SUM(CR137, -CR139)</f>
        <v>2.5999999999999999E-2</v>
      </c>
      <c r="CS191" s="176">
        <f>SUM(CS141, -CS142)</f>
        <v>3.27E-2</v>
      </c>
      <c r="CT191" s="147">
        <f>SUM(CT137, -CT139)</f>
        <v>2.8300000000000002E-2</v>
      </c>
      <c r="CU191" s="116">
        <f>SUM(CU138, -CU140)</f>
        <v>2.7900000000000001E-2</v>
      </c>
      <c r="CV191" s="176">
        <f>SUM(CV141, -CV142)</f>
        <v>2.9399999999999999E-2</v>
      </c>
      <c r="CW191" s="167">
        <f>SUM(CW139, -CW141)</f>
        <v>2.0199999999999999E-2</v>
      </c>
      <c r="CX191" s="248">
        <f>SUM(CX140, -CX141)</f>
        <v>3.2500000000000001E-2</v>
      </c>
      <c r="CY191" s="176">
        <f>SUM(CY141, -CY142)</f>
        <v>2.3300000000000001E-2</v>
      </c>
      <c r="CZ191" s="121">
        <f>SUM(CZ139, -CZ141)</f>
        <v>2.3300000000000001E-2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55" t="s">
        <v>44</v>
      </c>
      <c r="CR192" s="115" t="s">
        <v>63</v>
      </c>
      <c r="CS192" s="175" t="s">
        <v>63</v>
      </c>
      <c r="CT192" s="155" t="s">
        <v>44</v>
      </c>
      <c r="CU192" s="118" t="s">
        <v>49</v>
      </c>
      <c r="CV192" s="187" t="s">
        <v>68</v>
      </c>
      <c r="CW192" s="143" t="s">
        <v>70</v>
      </c>
      <c r="CX192" s="115" t="s">
        <v>63</v>
      </c>
      <c r="CY192" s="184" t="s">
        <v>44</v>
      </c>
      <c r="CZ192" s="124" t="s">
        <v>63</v>
      </c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47">
        <f>SUM(CQ138, -CQ140)</f>
        <v>2.5000000000000001E-2</v>
      </c>
      <c r="CR193" s="117">
        <f>SUM(CR142, -CR143)</f>
        <v>1.9000000000000003E-2</v>
      </c>
      <c r="CS193" s="177">
        <f>SUM(CS142, -CS143)</f>
        <v>2.4200000000000006E-2</v>
      </c>
      <c r="CT193" s="147">
        <f>SUM(CT139, -CT141)</f>
        <v>2.7900000000000001E-2</v>
      </c>
      <c r="CU193" s="121">
        <f>SUM(CU137, -CU139)</f>
        <v>2.2100000000000002E-2</v>
      </c>
      <c r="CV193" s="177">
        <f>SUM(CV137, -CV140)</f>
        <v>1.3900000000000001E-2</v>
      </c>
      <c r="CW193" s="147">
        <f>SUM(CW140, -CW141)</f>
        <v>1.41E-2</v>
      </c>
      <c r="CX193" s="117">
        <f>SUM(CX141, -CX143)</f>
        <v>2.8600000000000007E-2</v>
      </c>
      <c r="CY193" s="180">
        <f>SUM(CY139, -CY141)</f>
        <v>1.9599999999999999E-2</v>
      </c>
      <c r="CZ193" s="117">
        <f>SUM(CZ142, -CZ143)</f>
        <v>1.9199999999999995E-2</v>
      </c>
      <c r="DA193" s="6">
        <f t="shared" ref="CY193:DB193" si="488">SUM(DA182, -DA189)</f>
        <v>0</v>
      </c>
      <c r="DB193" s="6">
        <f t="shared" si="488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89">SUM(DE182, -DE189)</f>
        <v>0</v>
      </c>
      <c r="DF193" s="6">
        <f t="shared" si="489"/>
        <v>0</v>
      </c>
      <c r="DG193" s="6">
        <f t="shared" si="489"/>
        <v>0</v>
      </c>
      <c r="DH193" s="6">
        <f t="shared" si="489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90">SUM(DK182, -DK189)</f>
        <v>0</v>
      </c>
      <c r="DL193" s="6">
        <f t="shared" si="490"/>
        <v>0</v>
      </c>
      <c r="DM193" s="6">
        <f t="shared" si="490"/>
        <v>0</v>
      </c>
      <c r="DN193" s="6">
        <f t="shared" si="490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91">SUM(DQ182, -DQ189)</f>
        <v>0</v>
      </c>
      <c r="DR193" s="6">
        <f t="shared" si="491"/>
        <v>0</v>
      </c>
      <c r="DS193" s="6">
        <f t="shared" si="491"/>
        <v>0</v>
      </c>
      <c r="DT193" s="6">
        <f t="shared" si="491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92">SUM(DW182, -DW189)</f>
        <v>0</v>
      </c>
      <c r="DX193" s="6">
        <f t="shared" si="492"/>
        <v>0</v>
      </c>
      <c r="DY193" s="6">
        <f t="shared" si="492"/>
        <v>0</v>
      </c>
      <c r="DZ193" s="6">
        <f t="shared" si="492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93">SUM(EC182, -EC189)</f>
        <v>0</v>
      </c>
      <c r="ED193" s="6">
        <f t="shared" si="493"/>
        <v>0</v>
      </c>
      <c r="EE193" s="6">
        <f t="shared" si="493"/>
        <v>0</v>
      </c>
      <c r="EF193" s="6">
        <f t="shared" si="493"/>
        <v>0</v>
      </c>
      <c r="EG193" s="6">
        <f t="shared" si="493"/>
        <v>0</v>
      </c>
      <c r="EH193" s="6">
        <f t="shared" si="493"/>
        <v>0</v>
      </c>
      <c r="EI193" s="6">
        <f t="shared" si="493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94">SUM(EM182, -EM189)</f>
        <v>0</v>
      </c>
      <c r="EN193" s="6">
        <f t="shared" si="494"/>
        <v>0</v>
      </c>
      <c r="EO193" s="6">
        <f t="shared" si="494"/>
        <v>0</v>
      </c>
      <c r="EP193" s="6">
        <f t="shared" si="494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95">SUM(ES182, -ES189)</f>
        <v>0</v>
      </c>
      <c r="ET193" s="6">
        <f t="shared" si="495"/>
        <v>0</v>
      </c>
      <c r="EU193" s="6">
        <f t="shared" si="495"/>
        <v>0</v>
      </c>
      <c r="EV193" s="6">
        <f t="shared" si="495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96">SUM(EY182, -EY189)</f>
        <v>0</v>
      </c>
      <c r="EZ193" s="6">
        <f t="shared" si="496"/>
        <v>0</v>
      </c>
      <c r="FA193" s="6">
        <f t="shared" si="496"/>
        <v>0</v>
      </c>
      <c r="FB193" s="6">
        <f t="shared" si="496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97">SUM(FE182, -FE189)</f>
        <v>0</v>
      </c>
      <c r="FF193" s="6">
        <f t="shared" si="497"/>
        <v>0</v>
      </c>
      <c r="FG193" s="6">
        <f t="shared" si="497"/>
        <v>0</v>
      </c>
      <c r="FH193" s="6">
        <f t="shared" si="497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98">SUM(FK182, -FK189)</f>
        <v>0</v>
      </c>
      <c r="FL193" s="6">
        <f t="shared" si="498"/>
        <v>0</v>
      </c>
      <c r="FM193" s="6">
        <f t="shared" si="498"/>
        <v>0</v>
      </c>
      <c r="FN193" s="6">
        <f t="shared" si="498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99">SUM(FQ182, -FQ189)</f>
        <v>0</v>
      </c>
      <c r="FR193" s="6">
        <f t="shared" si="499"/>
        <v>0</v>
      </c>
      <c r="FS193" s="6">
        <f t="shared" si="499"/>
        <v>0</v>
      </c>
      <c r="FT193" s="6">
        <f t="shared" si="499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00">SUM(FW182, -FW189)</f>
        <v>0</v>
      </c>
      <c r="FX193" s="6">
        <f t="shared" si="500"/>
        <v>0</v>
      </c>
      <c r="FY193" s="6">
        <f t="shared" si="500"/>
        <v>0</v>
      </c>
      <c r="FZ193" s="6">
        <f t="shared" si="500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01">SUM(GC182, -GC189)</f>
        <v>0</v>
      </c>
      <c r="GD193" s="6">
        <f t="shared" si="501"/>
        <v>0</v>
      </c>
      <c r="GE193" s="6">
        <f t="shared" si="501"/>
        <v>0</v>
      </c>
      <c r="GF193" s="6">
        <f t="shared" si="501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02">SUM(GI182, -GI189)</f>
        <v>0</v>
      </c>
      <c r="GJ193" s="6">
        <f t="shared" si="502"/>
        <v>0</v>
      </c>
      <c r="GK193" s="6">
        <f t="shared" si="502"/>
        <v>0</v>
      </c>
      <c r="GL193" s="6">
        <f t="shared" si="502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03">SUM(GO182, -GO189)</f>
        <v>0</v>
      </c>
      <c r="GP193" s="6">
        <f t="shared" si="503"/>
        <v>0</v>
      </c>
      <c r="GQ193" s="6">
        <f t="shared" si="503"/>
        <v>0</v>
      </c>
      <c r="GR193" s="6">
        <f t="shared" si="503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04">SUM(GU182, -GU189)</f>
        <v>0</v>
      </c>
      <c r="GV193" s="6">
        <f t="shared" si="504"/>
        <v>0</v>
      </c>
      <c r="GW193" s="6">
        <f t="shared" si="504"/>
        <v>0</v>
      </c>
      <c r="GX193" s="6">
        <f t="shared" si="504"/>
        <v>0</v>
      </c>
      <c r="GY193" s="6">
        <f t="shared" si="504"/>
        <v>0</v>
      </c>
      <c r="GZ193" s="6">
        <f t="shared" si="504"/>
        <v>0</v>
      </c>
      <c r="HA193" s="6">
        <f t="shared" si="504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55" t="s">
        <v>48</v>
      </c>
      <c r="CR194" s="123" t="s">
        <v>44</v>
      </c>
      <c r="CS194" s="184" t="s">
        <v>44</v>
      </c>
      <c r="CT194" s="165" t="s">
        <v>53</v>
      </c>
      <c r="CU194" s="169" t="s">
        <v>48</v>
      </c>
      <c r="CV194" s="184" t="s">
        <v>49</v>
      </c>
      <c r="CW194" s="157" t="s">
        <v>60</v>
      </c>
      <c r="CX194" s="169" t="s">
        <v>68</v>
      </c>
      <c r="CY194" s="178" t="s">
        <v>60</v>
      </c>
      <c r="CZ194" s="169" t="s">
        <v>48</v>
      </c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47">
        <f>SUM(CQ138, -CQ139)</f>
        <v>1.7500000000000002E-2</v>
      </c>
      <c r="CR195" s="121">
        <f>SUM(CR138, -CR140)</f>
        <v>1.7299999999999999E-2</v>
      </c>
      <c r="CS195" s="180">
        <f>SUM(CS138, -CS141)</f>
        <v>2.4E-2</v>
      </c>
      <c r="CT195" s="145">
        <f>SUM(CT141, -CT142)</f>
        <v>2.75E-2</v>
      </c>
      <c r="CU195" s="121">
        <f>SUM(CU138, -CU139)</f>
        <v>1.4700000000000001E-2</v>
      </c>
      <c r="CV195" s="180">
        <f>SUM(CV138, -CV140)</f>
        <v>1.3800000000000002E-2</v>
      </c>
      <c r="CW195" s="147">
        <f>SUM(CW137, -CW140)</f>
        <v>1.37E-2</v>
      </c>
      <c r="CX195" s="117">
        <f>SUM(CX137, -CX138)</f>
        <v>2.8500000000000001E-2</v>
      </c>
      <c r="CY195" s="180">
        <f>SUM(CY138, -CY140)</f>
        <v>1.84E-2</v>
      </c>
      <c r="CZ195" s="121">
        <f>SUM(CZ137, -CZ139)</f>
        <v>1.7500000000000002E-2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43" t="s">
        <v>49</v>
      </c>
      <c r="CR196" s="123" t="s">
        <v>45</v>
      </c>
      <c r="CS196" s="184" t="s">
        <v>48</v>
      </c>
      <c r="CT196" s="164" t="s">
        <v>63</v>
      </c>
      <c r="CU196" s="189" t="s">
        <v>53</v>
      </c>
      <c r="CV196" s="200" t="s">
        <v>53</v>
      </c>
      <c r="CW196" s="155" t="s">
        <v>49</v>
      </c>
      <c r="CX196" s="189" t="s">
        <v>53</v>
      </c>
      <c r="CY196" s="185" t="s">
        <v>51</v>
      </c>
      <c r="CZ196" s="118" t="s">
        <v>60</v>
      </c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47">
        <f>SUM(CQ137, -CQ138)</f>
        <v>1.7499999999999998E-2</v>
      </c>
      <c r="CR197" s="209">
        <f>SUM(CR138, -CR139)</f>
        <v>1.6899999999999998E-2</v>
      </c>
      <c r="CS197" s="180">
        <f>SUM(CS138, -CS140)</f>
        <v>2.2200000000000001E-2</v>
      </c>
      <c r="CT197" s="145">
        <f>SUM(CT142, -CT143)</f>
        <v>2.3100000000000002E-2</v>
      </c>
      <c r="CU197" s="117">
        <f>SUM(CU141, -CU143)</f>
        <v>1.3600000000000001E-2</v>
      </c>
      <c r="CV197" s="177">
        <f>SUM(CV142, -CV143)</f>
        <v>1.1299999999999998E-2</v>
      </c>
      <c r="CW197" s="147">
        <f>SUM(CW138, -CW140)</f>
        <v>1.0800000000000001E-2</v>
      </c>
      <c r="CX197" s="117">
        <f>SUM(CX142, -CX143)</f>
        <v>1.6200000000000006E-2</v>
      </c>
      <c r="CY197" s="180">
        <f>SUM(CY140, -CY141)</f>
        <v>1.77E-2</v>
      </c>
      <c r="CZ197" s="121">
        <f>SUM(CZ138, -CZ140)</f>
        <v>1.7100000000000001E-2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201" t="s">
        <v>59</v>
      </c>
      <c r="CR198" s="122" t="s">
        <v>59</v>
      </c>
      <c r="CS198" s="185" t="s">
        <v>51</v>
      </c>
      <c r="CT198" s="155" t="s">
        <v>45</v>
      </c>
      <c r="CU198" s="123" t="s">
        <v>45</v>
      </c>
      <c r="CV198" s="185" t="s">
        <v>60</v>
      </c>
      <c r="CW198" s="157" t="s">
        <v>59</v>
      </c>
      <c r="CX198" s="115" t="s">
        <v>52</v>
      </c>
      <c r="CY198" s="178" t="s">
        <v>49</v>
      </c>
      <c r="CZ198" s="122" t="s">
        <v>51</v>
      </c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54">
        <f>SUM(CQ139, -CQ141)</f>
        <v>1.54E-2</v>
      </c>
      <c r="CR199" s="116">
        <f>SUM(CR139, -CR141)</f>
        <v>1.6300000000000002E-2</v>
      </c>
      <c r="CS199" s="180">
        <f>SUM(CS139, -CS141)</f>
        <v>1.2999999999999999E-2</v>
      </c>
      <c r="CT199" s="167">
        <f>SUM(CT139, -CT140)</f>
        <v>1.9400000000000001E-2</v>
      </c>
      <c r="CU199" s="209">
        <f>SUM(CU139, -CU140)</f>
        <v>1.32E-2</v>
      </c>
      <c r="CV199" s="180">
        <f>SUM(CV139, -CV140)</f>
        <v>9.7000000000000003E-3</v>
      </c>
      <c r="CW199" s="154">
        <f>SUM(CW137, -CW139)</f>
        <v>7.6E-3</v>
      </c>
      <c r="CX199" s="116">
        <f>SUM(CX141, -CX142)</f>
        <v>1.2400000000000001E-2</v>
      </c>
      <c r="CY199" s="180">
        <f>SUM(CY138, -CY139)</f>
        <v>1.6500000000000001E-2</v>
      </c>
      <c r="CZ199" s="121">
        <f>SUM(CZ140, -CZ141)</f>
        <v>1.2500000000000001E-2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53" t="s">
        <v>63</v>
      </c>
      <c r="CR200" s="261" t="s">
        <v>54</v>
      </c>
      <c r="CS200" s="185" t="s">
        <v>59</v>
      </c>
      <c r="CT200" s="143" t="s">
        <v>68</v>
      </c>
      <c r="CU200" s="189" t="s">
        <v>52</v>
      </c>
      <c r="CV200" s="187" t="s">
        <v>59</v>
      </c>
      <c r="CW200" s="201" t="s">
        <v>68</v>
      </c>
      <c r="CX200" s="118" t="s">
        <v>49</v>
      </c>
      <c r="CY200" s="187" t="s">
        <v>68</v>
      </c>
      <c r="CZ200" s="169" t="s">
        <v>68</v>
      </c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45">
        <f>SUM(CQ142, -CQ143)</f>
        <v>1.0100000000000005E-2</v>
      </c>
      <c r="CR201" s="119">
        <f>SUM(CR140, -CR141)</f>
        <v>1.5900000000000001E-2</v>
      </c>
      <c r="CS201" s="176">
        <f>SUM(CS139, -CS140)</f>
        <v>1.12E-2</v>
      </c>
      <c r="CT201" s="145">
        <f>SUM(CT137, -CT138)</f>
        <v>1.7700000000000004E-2</v>
      </c>
      <c r="CU201" s="116">
        <f>SUM(CU141, -CU142)</f>
        <v>1.3100000000000001E-2</v>
      </c>
      <c r="CV201" s="176">
        <f>SUM(CV137, -CV139)</f>
        <v>4.2000000000000006E-3</v>
      </c>
      <c r="CW201" s="145">
        <f>SUM(CW139, -CW140)</f>
        <v>6.1000000000000004E-3</v>
      </c>
      <c r="CX201" s="121">
        <f>SUM(CX138, -CX140)</f>
        <v>1.0200000000000001E-2</v>
      </c>
      <c r="CY201" s="177">
        <f>SUM(CY137, -CY138)</f>
        <v>1.5900000000000001E-2</v>
      </c>
      <c r="CZ201" s="117">
        <f>SUM(CZ137, -CZ138)</f>
        <v>1.1200000000000002E-2</v>
      </c>
      <c r="DA201" s="6">
        <f t="shared" ref="CY201:DB201" si="505">SUM(DA190, -DA197)</f>
        <v>0</v>
      </c>
      <c r="DB201" s="6">
        <f t="shared" si="505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06">SUM(DE190, -DE197)</f>
        <v>0</v>
      </c>
      <c r="DF201" s="6">
        <f t="shared" si="506"/>
        <v>0</v>
      </c>
      <c r="DG201" s="6">
        <f t="shared" si="506"/>
        <v>0</v>
      </c>
      <c r="DH201" s="6">
        <f t="shared" si="506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07">SUM(DK190, -DK197)</f>
        <v>0</v>
      </c>
      <c r="DL201" s="6">
        <f t="shared" si="507"/>
        <v>0</v>
      </c>
      <c r="DM201" s="6">
        <f t="shared" si="507"/>
        <v>0</v>
      </c>
      <c r="DN201" s="6">
        <f t="shared" si="507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08">SUM(DQ190, -DQ197)</f>
        <v>0</v>
      </c>
      <c r="DR201" s="6">
        <f t="shared" si="508"/>
        <v>0</v>
      </c>
      <c r="DS201" s="6">
        <f t="shared" si="508"/>
        <v>0</v>
      </c>
      <c r="DT201" s="6">
        <f t="shared" si="508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09">SUM(DW190, -DW197)</f>
        <v>0</v>
      </c>
      <c r="DX201" s="6">
        <f t="shared" si="509"/>
        <v>0</v>
      </c>
      <c r="DY201" s="6">
        <f t="shared" si="509"/>
        <v>0</v>
      </c>
      <c r="DZ201" s="6">
        <f t="shared" si="509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10">SUM(EC190, -EC197)</f>
        <v>0</v>
      </c>
      <c r="ED201" s="6">
        <f t="shared" si="510"/>
        <v>0</v>
      </c>
      <c r="EE201" s="6">
        <f t="shared" si="510"/>
        <v>0</v>
      </c>
      <c r="EF201" s="6">
        <f t="shared" si="510"/>
        <v>0</v>
      </c>
      <c r="EG201" s="6">
        <f t="shared" si="510"/>
        <v>0</v>
      </c>
      <c r="EH201" s="6">
        <f t="shared" si="510"/>
        <v>0</v>
      </c>
      <c r="EI201" s="6">
        <f t="shared" si="510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11">SUM(EM190, -EM197)</f>
        <v>0</v>
      </c>
      <c r="EN201" s="6">
        <f t="shared" si="511"/>
        <v>0</v>
      </c>
      <c r="EO201" s="6">
        <f t="shared" si="511"/>
        <v>0</v>
      </c>
      <c r="EP201" s="6">
        <f t="shared" si="511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12">SUM(ES190, -ES197)</f>
        <v>0</v>
      </c>
      <c r="ET201" s="6">
        <f t="shared" si="512"/>
        <v>0</v>
      </c>
      <c r="EU201" s="6">
        <f t="shared" si="512"/>
        <v>0</v>
      </c>
      <c r="EV201" s="6">
        <f t="shared" si="512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13">SUM(EY190, -EY197)</f>
        <v>0</v>
      </c>
      <c r="EZ201" s="6">
        <f t="shared" si="513"/>
        <v>0</v>
      </c>
      <c r="FA201" s="6">
        <f t="shared" si="513"/>
        <v>0</v>
      </c>
      <c r="FB201" s="6">
        <f t="shared" si="513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14">SUM(FE190, -FE197)</f>
        <v>0</v>
      </c>
      <c r="FF201" s="6">
        <f t="shared" si="514"/>
        <v>0</v>
      </c>
      <c r="FG201" s="6">
        <f t="shared" si="514"/>
        <v>0</v>
      </c>
      <c r="FH201" s="6">
        <f t="shared" si="514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15">SUM(FK190, -FK197)</f>
        <v>0</v>
      </c>
      <c r="FL201" s="6">
        <f t="shared" si="515"/>
        <v>0</v>
      </c>
      <c r="FM201" s="6">
        <f t="shared" si="515"/>
        <v>0</v>
      </c>
      <c r="FN201" s="6">
        <f t="shared" si="515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16">SUM(FQ190, -FQ197)</f>
        <v>0</v>
      </c>
      <c r="FR201" s="6">
        <f t="shared" si="516"/>
        <v>0</v>
      </c>
      <c r="FS201" s="6">
        <f t="shared" si="516"/>
        <v>0</v>
      </c>
      <c r="FT201" s="6">
        <f t="shared" si="516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17">SUM(FW190, -FW197)</f>
        <v>0</v>
      </c>
      <c r="FX201" s="6">
        <f t="shared" si="517"/>
        <v>0</v>
      </c>
      <c r="FY201" s="6">
        <f t="shared" si="517"/>
        <v>0</v>
      </c>
      <c r="FZ201" s="6">
        <f t="shared" si="517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18">SUM(GC190, -GC197)</f>
        <v>0</v>
      </c>
      <c r="GD201" s="6">
        <f t="shared" si="518"/>
        <v>0</v>
      </c>
      <c r="GE201" s="6">
        <f t="shared" si="518"/>
        <v>0</v>
      </c>
      <c r="GF201" s="6">
        <f t="shared" si="518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19">SUM(GI190, -GI197)</f>
        <v>0</v>
      </c>
      <c r="GJ201" s="6">
        <f t="shared" si="519"/>
        <v>0</v>
      </c>
      <c r="GK201" s="6">
        <f t="shared" si="519"/>
        <v>0</v>
      </c>
      <c r="GL201" s="6">
        <f t="shared" si="519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20">SUM(GO190, -GO197)</f>
        <v>0</v>
      </c>
      <c r="GP201" s="6">
        <f t="shared" si="520"/>
        <v>0</v>
      </c>
      <c r="GQ201" s="6">
        <f t="shared" si="520"/>
        <v>0</v>
      </c>
      <c r="GR201" s="6">
        <f t="shared" si="520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21">SUM(GU190, -GU197)</f>
        <v>0</v>
      </c>
      <c r="GV201" s="6">
        <f t="shared" si="521"/>
        <v>0</v>
      </c>
      <c r="GW201" s="6">
        <f t="shared" si="521"/>
        <v>0</v>
      </c>
      <c r="GX201" s="6">
        <f t="shared" si="521"/>
        <v>0</v>
      </c>
      <c r="GY201" s="6">
        <f t="shared" si="521"/>
        <v>0</v>
      </c>
      <c r="GZ201" s="6">
        <f t="shared" si="521"/>
        <v>0</v>
      </c>
      <c r="HA201" s="6">
        <f t="shared" si="521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65" t="s">
        <v>51</v>
      </c>
      <c r="CR202" s="118" t="s">
        <v>49</v>
      </c>
      <c r="CS202" s="184" t="s">
        <v>45</v>
      </c>
      <c r="CT202" s="201" t="s">
        <v>48</v>
      </c>
      <c r="CU202" s="118" t="s">
        <v>68</v>
      </c>
      <c r="CV202" s="184" t="s">
        <v>45</v>
      </c>
      <c r="CW202" s="155" t="s">
        <v>48</v>
      </c>
      <c r="CX202" s="118" t="s">
        <v>60</v>
      </c>
      <c r="CY202" s="175" t="s">
        <v>63</v>
      </c>
      <c r="CZ202" s="123" t="s">
        <v>45</v>
      </c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47">
        <f>SUM(CQ140, -CQ141)</f>
        <v>7.9000000000000008E-3</v>
      </c>
      <c r="CR203" s="121">
        <f>SUM(CR137, -CR138)</f>
        <v>9.1000000000000004E-3</v>
      </c>
      <c r="CS203" s="188">
        <f>SUM(CS138, -CS139)</f>
        <v>1.0999999999999999E-2</v>
      </c>
      <c r="CT203" s="147">
        <f>SUM(CT138, -CT139)</f>
        <v>1.0599999999999998E-2</v>
      </c>
      <c r="CU203" s="117">
        <f>SUM(CU137, -CU138)</f>
        <v>7.4000000000000003E-3</v>
      </c>
      <c r="CV203" s="188">
        <f>SUM(CV138, -CV139)</f>
        <v>4.1000000000000012E-3</v>
      </c>
      <c r="CW203" s="147">
        <f>SUM(CW138, -CW139)</f>
        <v>4.7000000000000002E-3</v>
      </c>
      <c r="CX203" s="121">
        <f>SUM(CX138, -CX139)</f>
        <v>8.0999999999999996E-3</v>
      </c>
      <c r="CY203" s="177">
        <f>SUM(CY142, -CY143)</f>
        <v>3.2000000000000015E-3</v>
      </c>
      <c r="CZ203" s="209">
        <f>SUM(CZ139, -CZ140)</f>
        <v>1.0800000000000001E-2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86" t="s">
        <v>54</v>
      </c>
      <c r="CR204" s="122" t="s">
        <v>51</v>
      </c>
      <c r="CS204" s="182" t="s">
        <v>54</v>
      </c>
      <c r="CT204" s="157" t="s">
        <v>51</v>
      </c>
      <c r="CU204" s="115" t="s">
        <v>63</v>
      </c>
      <c r="CV204" s="187" t="s">
        <v>48</v>
      </c>
      <c r="CW204" s="157" t="s">
        <v>45</v>
      </c>
      <c r="CX204" s="122" t="s">
        <v>45</v>
      </c>
      <c r="CY204" s="184" t="s">
        <v>45</v>
      </c>
      <c r="CZ204" s="118" t="s">
        <v>49</v>
      </c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49">
        <f>SUM(CQ139, -CQ140)</f>
        <v>7.4999999999999997E-3</v>
      </c>
      <c r="CR205" s="119">
        <f>SUM(CR139, -CR140)</f>
        <v>4.0000000000000002E-4</v>
      </c>
      <c r="CS205" s="179">
        <f>SUM(CS140, -CS141)</f>
        <v>1.7999999999999995E-3</v>
      </c>
      <c r="CT205" s="149">
        <f>SUM(CT140, -CT141)</f>
        <v>8.5000000000000006E-3</v>
      </c>
      <c r="CU205" s="209">
        <f>SUM(CU142, -CU143)</f>
        <v>5.0000000000000044E-4</v>
      </c>
      <c r="CV205" s="179">
        <f>SUM(CV137, -CV138)</f>
        <v>9.9999999999999395E-5</v>
      </c>
      <c r="CW205" s="167">
        <f>SUM(CW137, -CW138)</f>
        <v>2.8999999999999998E-3</v>
      </c>
      <c r="CX205" s="209">
        <f>SUM(CX139, -CX140)</f>
        <v>2.0999999999999999E-3</v>
      </c>
      <c r="CY205" s="188">
        <f>SUM(CY139, -CY140)</f>
        <v>1.8999999999999998E-3</v>
      </c>
      <c r="CZ205" s="121">
        <f>SUM(CZ138, -CZ139)</f>
        <v>6.3E-3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  <row r="211" spans="2:36" ht="15.75" thickBot="1" x14ac:dyDescent="0.3">
      <c r="AA211" t="s">
        <v>62</v>
      </c>
      <c r="AB211" t="s">
        <v>62</v>
      </c>
    </row>
    <row r="212" spans="2:36" ht="15.75" thickBot="1" x14ac:dyDescent="0.3">
      <c r="B212" s="55" t="s">
        <v>95</v>
      </c>
      <c r="C212" s="55" t="s">
        <v>86</v>
      </c>
      <c r="D212" s="55" t="s">
        <v>91</v>
      </c>
      <c r="E212" s="306" t="s">
        <v>62</v>
      </c>
      <c r="F212" s="140"/>
      <c r="X212" s="55" t="s">
        <v>97</v>
      </c>
      <c r="Y212" s="55" t="s">
        <v>86</v>
      </c>
      <c r="Z212" s="55" t="s">
        <v>98</v>
      </c>
      <c r="AA212" s="55" t="s">
        <v>101</v>
      </c>
      <c r="AB212" s="55" t="s">
        <v>100</v>
      </c>
      <c r="AC212" s="55" t="s">
        <v>102</v>
      </c>
      <c r="AD212" s="55" t="s">
        <v>99</v>
      </c>
      <c r="AE212" s="55" t="s">
        <v>100</v>
      </c>
      <c r="AF212" s="55" t="s">
        <v>101</v>
      </c>
      <c r="AG212" s="55" t="s">
        <v>100</v>
      </c>
      <c r="AH212" s="55" t="s">
        <v>102</v>
      </c>
      <c r="AI212" t="s">
        <v>62</v>
      </c>
      <c r="AJ212" t="s">
        <v>62</v>
      </c>
    </row>
    <row r="213" spans="2:3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1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</row>
    <row r="214" spans="2:3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2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</row>
    <row r="215" spans="2:3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8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</row>
    <row r="216" spans="2:3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90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</row>
    <row r="217" spans="2:36" ht="15.75" thickBot="1" x14ac:dyDescent="0.3">
      <c r="B217" s="93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7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</row>
    <row r="218" spans="2:3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3">
        <v>-4.6699999999999998E-2</v>
      </c>
      <c r="G218" s="93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9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</row>
    <row r="219" spans="2:36" ht="15.75" thickBot="1" x14ac:dyDescent="0.3">
      <c r="B219" s="16">
        <v>-4.19E-2</v>
      </c>
      <c r="C219" s="93">
        <v>-4.5600000000000002E-2</v>
      </c>
      <c r="D219" s="16">
        <v>-6.9500000000000006E-2</v>
      </c>
      <c r="E219" s="93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6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</row>
    <row r="220" spans="2:36" ht="15.75" thickBot="1" x14ac:dyDescent="0.3">
      <c r="B220" s="301">
        <v>-5.2699999999999997E-2</v>
      </c>
      <c r="C220" s="301">
        <v>-7.0300000000000001E-2</v>
      </c>
      <c r="D220" s="302">
        <v>-7.5499999999999998E-2</v>
      </c>
      <c r="E220" s="303">
        <v>-5.8299999999999998E-2</v>
      </c>
      <c r="F220" s="301">
        <v>-5.91E-2</v>
      </c>
      <c r="G220" s="303">
        <v>-9.0399999999999994E-2</v>
      </c>
      <c r="H220" s="302">
        <v>-9.8599999999999993E-2</v>
      </c>
      <c r="I220" s="302">
        <v>-0.10970000000000001</v>
      </c>
      <c r="J220" s="302">
        <v>-9.1700000000000004E-2</v>
      </c>
      <c r="K220" s="302">
        <v>-0.13059999999999999</v>
      </c>
      <c r="L220" s="302">
        <v>-0.1368</v>
      </c>
      <c r="M220" s="302">
        <v>-0.17</v>
      </c>
      <c r="N220" s="302">
        <v>-0.1593</v>
      </c>
      <c r="O220" s="302">
        <v>-0.17</v>
      </c>
      <c r="P220" s="302">
        <v>-0.1714</v>
      </c>
      <c r="Q220" s="302">
        <v>-0.1726</v>
      </c>
      <c r="R220" s="302">
        <v>-0.16420000000000001</v>
      </c>
      <c r="S220" s="302">
        <v>-0.1958</v>
      </c>
      <c r="T220" s="302">
        <v>-0.1802</v>
      </c>
      <c r="U220" s="302">
        <v>-0.19239999999999999</v>
      </c>
      <c r="V220" s="302">
        <v>-0.23169999999999999</v>
      </c>
      <c r="W220" s="302">
        <v>-0.24099999999999999</v>
      </c>
      <c r="X220" s="302">
        <v>-0.23619999999999999</v>
      </c>
      <c r="Y220" s="304">
        <v>-0.24030000000000001</v>
      </c>
      <c r="Z220" s="302">
        <v>-0.24679999999999999</v>
      </c>
      <c r="AA220" s="302">
        <v>-0.21879999999999999</v>
      </c>
      <c r="AB220" s="302">
        <v>-0.21049999999999999</v>
      </c>
      <c r="AC220" s="93">
        <v>-0.1956</v>
      </c>
      <c r="AD220" s="93">
        <v>-0.1991</v>
      </c>
      <c r="AE220" s="93">
        <v>-0.23480000000000001</v>
      </c>
      <c r="AF220" s="93">
        <v>-0.24640000000000001</v>
      </c>
      <c r="AG220" s="93">
        <v>-0.2276</v>
      </c>
      <c r="AH220" s="93">
        <v>-0.24679999999999999</v>
      </c>
    </row>
    <row r="221" spans="2:36" ht="15.75" thickBot="1" x14ac:dyDescent="0.3">
      <c r="AI221" t="s">
        <v>62</v>
      </c>
      <c r="AJ221" t="s">
        <v>62</v>
      </c>
    </row>
    <row r="222" spans="2:36" ht="15.75" thickBot="1" x14ac:dyDescent="0.3">
      <c r="X222" s="55" t="s">
        <v>97</v>
      </c>
      <c r="Y222" s="55" t="s">
        <v>86</v>
      </c>
      <c r="Z222" s="55" t="s">
        <v>91</v>
      </c>
      <c r="AA222" s="55" t="s">
        <v>101</v>
      </c>
      <c r="AB222" s="55" t="s">
        <v>100</v>
      </c>
      <c r="AC222" s="55" t="s">
        <v>102</v>
      </c>
      <c r="AD222" s="55" t="s">
        <v>99</v>
      </c>
      <c r="AE222" s="55" t="s">
        <v>100</v>
      </c>
      <c r="AF222" s="55" t="s">
        <v>101</v>
      </c>
      <c r="AG222" s="55" t="s">
        <v>100</v>
      </c>
      <c r="AH222" s="55" t="s">
        <v>102</v>
      </c>
      <c r="AJ222" t="s">
        <v>62</v>
      </c>
    </row>
    <row r="223" spans="2:36" ht="15.75" thickBot="1" x14ac:dyDescent="0.3">
      <c r="U223" s="11" t="s">
        <v>43</v>
      </c>
      <c r="V223" t="s">
        <v>62</v>
      </c>
      <c r="W223" t="s">
        <v>62</v>
      </c>
      <c r="X223" s="91">
        <v>3.0800000000000001E-2</v>
      </c>
      <c r="Y223" s="91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</row>
    <row r="224" spans="2:36" ht="15.75" thickBot="1" x14ac:dyDescent="0.3">
      <c r="U224" s="18" t="s">
        <v>50</v>
      </c>
      <c r="X224" s="137">
        <v>1.77E-2</v>
      </c>
      <c r="Y224" s="89">
        <v>2.9100000000000001E-2</v>
      </c>
      <c r="Z224" s="41">
        <v>3.6999999999999998E-2</v>
      </c>
      <c r="AA224" s="16">
        <v>3.5400000000000001E-2</v>
      </c>
      <c r="AB224" s="93">
        <v>3.0499999999999999E-2</v>
      </c>
      <c r="AC224" s="93">
        <v>4.5400000000000003E-2</v>
      </c>
      <c r="AD224" s="93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</row>
    <row r="225" spans="21:34" ht="15.75" thickBot="1" x14ac:dyDescent="0.3">
      <c r="U225" s="23" t="s">
        <v>56</v>
      </c>
      <c r="W225" t="s">
        <v>62</v>
      </c>
      <c r="X225" s="89">
        <v>1.2699999999999999E-2</v>
      </c>
      <c r="Y225" s="137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</row>
    <row r="226" spans="21:34" ht="15.75" thickBot="1" x14ac:dyDescent="0.3">
      <c r="U226" s="27" t="s">
        <v>61</v>
      </c>
      <c r="X226" s="87">
        <v>4.7999999999999996E-3</v>
      </c>
      <c r="Y226" s="87">
        <v>6.9999999999999999E-4</v>
      </c>
      <c r="Z226" s="16">
        <v>1.32E-2</v>
      </c>
      <c r="AA226" s="93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3">
        <v>6.1999999999999998E-3</v>
      </c>
      <c r="AF226" s="93">
        <v>-5.4000000000000003E-3</v>
      </c>
      <c r="AG226" s="93">
        <v>1.34E-2</v>
      </c>
      <c r="AH226" s="16">
        <v>-3.8999999999999998E-3</v>
      </c>
    </row>
    <row r="227" spans="21:34" ht="15.75" thickBot="1" x14ac:dyDescent="0.3">
      <c r="U227" s="32" t="s">
        <v>66</v>
      </c>
      <c r="X227" s="88">
        <v>-2.3999999999999998E-3</v>
      </c>
      <c r="Y227" s="90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3">
        <v>-5.7999999999999996E-3</v>
      </c>
    </row>
    <row r="228" spans="21:34" ht="15.75" thickBot="1" x14ac:dyDescent="0.3">
      <c r="U228" s="36" t="s">
        <v>69</v>
      </c>
      <c r="X228" s="90">
        <v>-1.23E-2</v>
      </c>
      <c r="Y228" s="88">
        <v>-9.7999999999999997E-3</v>
      </c>
      <c r="Z228" s="93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</row>
    <row r="229" spans="21:34" ht="15.75" thickBot="1" x14ac:dyDescent="0.3">
      <c r="U229" s="42" t="s">
        <v>71</v>
      </c>
      <c r="X229" s="92">
        <v>-1.78E-2</v>
      </c>
      <c r="Y229" s="92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</row>
    <row r="230" spans="21:34" ht="15.75" thickBot="1" x14ac:dyDescent="0.3">
      <c r="U230" s="45" t="s">
        <v>72</v>
      </c>
      <c r="X230" s="86">
        <v>-3.3500000000000002E-2</v>
      </c>
      <c r="Y230" s="86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</row>
  </sheetData>
  <customSheetViews>
    <customSheetView guid="{7FB8B549-326C-4BEC-8C8D-0E9173EDA60F}" scale="115" topLeftCell="CR132">
      <selection activeCell="CR132" sqref="A132:XFD132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2019-02-18T08:30:32Z</dcterms:modified>
</cp:coreProperties>
</file>