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189" i="1" l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BX37" i="1"/>
  <c r="BU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S193" i="1"/>
  <c r="FQ193" i="1"/>
  <c r="FC193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Y197" i="1" s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FR181" i="1"/>
  <c r="EY181" i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G175" i="1"/>
  <c r="GG185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FT169" i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S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B167" i="1" s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CU205" i="1"/>
  <c r="CO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CN203" i="1"/>
  <c r="CM203" i="1"/>
  <c r="CL203" i="1"/>
  <c r="CK203" i="1"/>
  <c r="EH199" i="1"/>
  <c r="EE199" i="1"/>
  <c r="DY199" i="1"/>
  <c r="DS199" i="1"/>
  <c r="DM199" i="1"/>
  <c r="DG199" i="1"/>
  <c r="DA199" i="1"/>
  <c r="CU199" i="1"/>
  <c r="CO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CU197" i="1"/>
  <c r="CO197" i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CN195" i="1"/>
  <c r="CM195" i="1"/>
  <c r="CL195" i="1"/>
  <c r="CK195" i="1"/>
  <c r="CK205" i="1" s="1"/>
  <c r="EH191" i="1"/>
  <c r="EE191" i="1"/>
  <c r="DY191" i="1"/>
  <c r="DS191" i="1"/>
  <c r="DM191" i="1"/>
  <c r="DG191" i="1"/>
  <c r="DA191" i="1"/>
  <c r="CU191" i="1"/>
  <c r="CO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CN189" i="1"/>
  <c r="CN193" i="1" s="1"/>
  <c r="CM189" i="1"/>
  <c r="CL189" i="1"/>
  <c r="CK189" i="1"/>
  <c r="EH185" i="1"/>
  <c r="EE185" i="1"/>
  <c r="DY185" i="1"/>
  <c r="DS185" i="1"/>
  <c r="DM185" i="1"/>
  <c r="DG185" i="1"/>
  <c r="DA185" i="1"/>
  <c r="CU185" i="1"/>
  <c r="CO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T187" i="1" s="1"/>
  <c r="CS183" i="1"/>
  <c r="CR183" i="1"/>
  <c r="CQ183" i="1"/>
  <c r="CQ187" i="1" s="1"/>
  <c r="CQ197" i="1" s="1"/>
  <c r="CQ201" i="1" s="1"/>
  <c r="CP183" i="1"/>
  <c r="CP187" i="1" s="1"/>
  <c r="CN183" i="1"/>
  <c r="CM183" i="1"/>
  <c r="CM187" i="1" s="1"/>
  <c r="CL183" i="1"/>
  <c r="CL187" i="1" s="1"/>
  <c r="CK183" i="1"/>
  <c r="CK187" i="1" s="1"/>
  <c r="CK197" i="1" s="1"/>
  <c r="CK201" i="1" s="1"/>
  <c r="EH179" i="1"/>
  <c r="EE179" i="1"/>
  <c r="DY179" i="1"/>
  <c r="DS179" i="1"/>
  <c r="DM179" i="1"/>
  <c r="DG179" i="1"/>
  <c r="DA179" i="1"/>
  <c r="CU179" i="1"/>
  <c r="CO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R177" i="1"/>
  <c r="CQ177" i="1"/>
  <c r="CQ181" i="1" s="1"/>
  <c r="CQ191" i="1" s="1"/>
  <c r="CP177" i="1"/>
  <c r="CN177" i="1"/>
  <c r="CN181" i="1" s="1"/>
  <c r="CM177" i="1"/>
  <c r="CM181" i="1" s="1"/>
  <c r="CL177" i="1"/>
  <c r="CK177" i="1"/>
  <c r="CK181" i="1" s="1"/>
  <c r="CK191" i="1" s="1"/>
  <c r="EH173" i="1"/>
  <c r="EE173" i="1"/>
  <c r="DY173" i="1"/>
  <c r="DS173" i="1"/>
  <c r="DM173" i="1"/>
  <c r="DG173" i="1"/>
  <c r="DA173" i="1"/>
  <c r="CU173" i="1"/>
  <c r="CO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CZ171" i="1"/>
  <c r="CY171" i="1"/>
  <c r="CY175" i="1" s="1"/>
  <c r="CX171" i="1"/>
  <c r="CX175" i="1" s="1"/>
  <c r="CW171" i="1"/>
  <c r="CW175" i="1" s="1"/>
  <c r="CW185" i="1" s="1"/>
  <c r="CV171" i="1"/>
  <c r="CT171" i="1"/>
  <c r="CS171" i="1"/>
  <c r="CR171" i="1"/>
  <c r="CQ171" i="1"/>
  <c r="CQ175" i="1" s="1"/>
  <c r="CQ185" i="1" s="1"/>
  <c r="CP171" i="1"/>
  <c r="CN171" i="1"/>
  <c r="CN175" i="1" s="1"/>
  <c r="CM171" i="1"/>
  <c r="CM175" i="1" s="1"/>
  <c r="CL171" i="1"/>
  <c r="CL175" i="1" s="1"/>
  <c r="CK171" i="1"/>
  <c r="CK175" i="1" s="1"/>
  <c r="CK185" i="1" s="1"/>
  <c r="EH167" i="1"/>
  <c r="EE167" i="1"/>
  <c r="DY167" i="1"/>
  <c r="DS167" i="1"/>
  <c r="DM167" i="1"/>
  <c r="DG167" i="1"/>
  <c r="DA167" i="1"/>
  <c r="CU167" i="1"/>
  <c r="CO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CZ165" i="1"/>
  <c r="CY165" i="1"/>
  <c r="CY169" i="1" s="1"/>
  <c r="CX165" i="1"/>
  <c r="CW165" i="1"/>
  <c r="CW169" i="1" s="1"/>
  <c r="CW179" i="1" s="1"/>
  <c r="CV165" i="1"/>
  <c r="CV169" i="1" s="1"/>
  <c r="CT165" i="1"/>
  <c r="CS165" i="1"/>
  <c r="CS169" i="1" s="1"/>
  <c r="CR165" i="1"/>
  <c r="CQ165" i="1"/>
  <c r="CQ169" i="1" s="1"/>
  <c r="CQ179" i="1" s="1"/>
  <c r="CP165" i="1"/>
  <c r="CN165" i="1"/>
  <c r="CN169" i="1" s="1"/>
  <c r="CM165" i="1"/>
  <c r="CM169" i="1" s="1"/>
  <c r="CL165" i="1"/>
  <c r="CK165" i="1"/>
  <c r="CK169" i="1" s="1"/>
  <c r="CK179" i="1" s="1"/>
  <c r="EH161" i="1"/>
  <c r="EE161" i="1"/>
  <c r="DY161" i="1"/>
  <c r="DS161" i="1"/>
  <c r="DM161" i="1"/>
  <c r="DG161" i="1"/>
  <c r="DA161" i="1"/>
  <c r="CU161" i="1"/>
  <c r="CO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Z163" i="1" s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R163" i="1" s="1"/>
  <c r="CQ159" i="1"/>
  <c r="CQ163" i="1" s="1"/>
  <c r="CQ173" i="1" s="1"/>
  <c r="CP159" i="1"/>
  <c r="CP163" i="1" s="1"/>
  <c r="CN159" i="1"/>
  <c r="CN163" i="1" s="1"/>
  <c r="CM159" i="1"/>
  <c r="CM163" i="1" s="1"/>
  <c r="CL159" i="1"/>
  <c r="CL163" i="1" s="1"/>
  <c r="CK159" i="1"/>
  <c r="CK163" i="1" s="1"/>
  <c r="CK17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Q157" i="1" s="1"/>
  <c r="CQ167" i="1" s="1"/>
  <c r="CP153" i="1"/>
  <c r="CP161" i="1" s="1"/>
  <c r="CO153" i="1"/>
  <c r="CO157" i="1" s="1"/>
  <c r="CN153" i="1"/>
  <c r="CN157" i="1" s="1"/>
  <c r="CM153" i="1"/>
  <c r="CM161" i="1" s="1"/>
  <c r="CL153" i="1"/>
  <c r="CL161" i="1" s="1"/>
  <c r="CK153" i="1"/>
  <c r="CK157" i="1" s="1"/>
  <c r="CK16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CO151" i="1"/>
  <c r="CN151" i="1"/>
  <c r="CM151" i="1"/>
  <c r="CL151" i="1"/>
  <c r="CK151" i="1"/>
  <c r="CK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FW102" i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H106" i="1" s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S80" i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G78" i="1"/>
  <c r="GG88" i="1" s="1"/>
  <c r="FL78" i="1"/>
  <c r="EK78" i="1"/>
  <c r="EK88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GU72" i="1"/>
  <c r="GA72" i="1"/>
  <c r="GA82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DW197" i="1" l="1"/>
  <c r="FG159" i="1"/>
  <c r="FG165" i="1" s="1"/>
  <c r="FG169" i="1" s="1"/>
  <c r="FK167" i="1"/>
  <c r="IW72" i="1"/>
  <c r="DB179" i="1"/>
  <c r="EU159" i="1"/>
  <c r="EU165" i="1" s="1"/>
  <c r="EY167" i="1"/>
  <c r="GQ159" i="1"/>
  <c r="GQ165" i="1" s="1"/>
  <c r="GQ169" i="1" s="1"/>
  <c r="GU167" i="1"/>
  <c r="EP167" i="1"/>
  <c r="FJ167" i="1"/>
  <c r="EL179" i="1"/>
  <c r="EU74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S165" i="1"/>
  <c r="FS169" i="1" s="1"/>
  <c r="FS163" i="1"/>
  <c r="FW167" i="1"/>
  <c r="FW163" i="1"/>
  <c r="FG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193" i="1"/>
  <c r="FR37" i="1"/>
  <c r="FP72" i="1"/>
  <c r="GI72" i="1"/>
  <c r="GV72" i="1"/>
  <c r="FP82" i="1"/>
  <c r="FP78" i="1"/>
  <c r="GR82" i="1"/>
  <c r="FX78" i="1"/>
  <c r="CS175" i="1"/>
  <c r="CS179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CT179" i="1"/>
  <c r="DN179" i="1"/>
  <c r="EG179" i="1"/>
  <c r="CU203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CS185" i="1"/>
  <c r="EX157" i="1"/>
  <c r="FN157" i="1"/>
  <c r="GD157" i="1"/>
  <c r="GT157" i="1"/>
  <c r="EU163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EP199" i="1" s="1"/>
  <c r="FR191" i="1"/>
  <c r="FW197" i="1"/>
  <c r="GL191" i="1"/>
  <c r="GL199" i="1" s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CT157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X199" i="1" s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GK169" i="1"/>
  <c r="EU169" i="1"/>
  <c r="EU171" i="1"/>
  <c r="FG171" i="1"/>
  <c r="GQ171" i="1"/>
  <c r="EO171" i="1"/>
  <c r="EO169" i="1"/>
  <c r="FM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D201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FX191" i="1"/>
  <c r="EL193" i="1"/>
  <c r="EM201" i="1"/>
  <c r="EM205" i="1"/>
  <c r="GL197" i="1"/>
  <c r="FU199" i="1"/>
  <c r="GO179" i="1"/>
  <c r="GL173" i="1"/>
  <c r="GC181" i="1"/>
  <c r="ET191" i="1"/>
  <c r="ET199" i="1" s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99" i="1" s="1"/>
  <c r="FZ187" i="1"/>
  <c r="GD191" i="1"/>
  <c r="GD205" i="1" s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CU165" i="1"/>
  <c r="CU169" i="1" s="1"/>
  <c r="DD173" i="1"/>
  <c r="DD169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EU84" i="1" s="1"/>
  <c r="GN82" i="1"/>
  <c r="GN78" i="1"/>
  <c r="GV82" i="1"/>
  <c r="GV78" i="1"/>
  <c r="EV78" i="1"/>
  <c r="FH78" i="1"/>
  <c r="EZ88" i="1"/>
  <c r="FE88" i="1"/>
  <c r="GE80" i="1"/>
  <c r="GE84" i="1" s="1"/>
  <c r="GN88" i="1"/>
  <c r="GD106" i="1"/>
  <c r="GD102" i="1"/>
  <c r="GI106" i="1"/>
  <c r="GI102" i="1"/>
  <c r="EM112" i="1"/>
  <c r="FK112" i="1"/>
  <c r="FK116" i="1" s="1"/>
  <c r="GI108" i="1"/>
  <c r="GI112" i="1"/>
  <c r="GI116" i="1" s="1"/>
  <c r="EM108" i="1"/>
  <c r="IT84" i="1"/>
  <c r="IT88" i="1"/>
  <c r="HH94" i="1"/>
  <c r="HQ94" i="1"/>
  <c r="IO94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DH173" i="1"/>
  <c r="DL173" i="1"/>
  <c r="DL169" i="1"/>
  <c r="DQ173" i="1"/>
  <c r="EF173" i="1"/>
  <c r="EF169" i="1"/>
  <c r="DR167" i="1"/>
  <c r="CY197" i="1"/>
  <c r="CY201" i="1" s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CM173" i="1"/>
  <c r="EC185" i="1"/>
  <c r="FW112" i="1"/>
  <c r="IO72" i="1"/>
  <c r="HM74" i="1"/>
  <c r="HM80" i="1" s="1"/>
  <c r="HM84" i="1" s="1"/>
  <c r="HQ88" i="1"/>
  <c r="HV88" i="1"/>
  <c r="IX100" i="1"/>
  <c r="JB100" i="1"/>
  <c r="CP157" i="1"/>
  <c r="DJ157" i="1"/>
  <c r="DV157" i="1"/>
  <c r="DK167" i="1"/>
  <c r="DP167" i="1"/>
  <c r="EI167" i="1"/>
  <c r="CN173" i="1"/>
  <c r="DP173" i="1"/>
  <c r="DJ167" i="1"/>
  <c r="DQ179" i="1"/>
  <c r="DV179" i="1"/>
  <c r="DK173" i="1"/>
  <c r="DS171" i="1"/>
  <c r="DS169" i="1"/>
  <c r="DY159" i="1"/>
  <c r="EC167" i="1"/>
  <c r="EC163" i="1"/>
  <c r="DE161" i="1"/>
  <c r="CL173" i="1"/>
  <c r="CL169" i="1"/>
  <c r="ED173" i="1"/>
  <c r="ED169" i="1"/>
  <c r="CP167" i="1"/>
  <c r="EB179" i="1"/>
  <c r="EB175" i="1"/>
  <c r="CY173" i="1"/>
  <c r="CL157" i="1"/>
  <c r="CM167" i="1"/>
  <c r="CV167" i="1"/>
  <c r="CZ167" i="1"/>
  <c r="DD167" i="1"/>
  <c r="DM159" i="1"/>
  <c r="DQ167" i="1"/>
  <c r="DQ163" i="1"/>
  <c r="CS161" i="1"/>
  <c r="CZ161" i="1"/>
  <c r="DT161" i="1"/>
  <c r="EB161" i="1"/>
  <c r="EG161" i="1"/>
  <c r="DS163" i="1"/>
  <c r="DE173" i="1"/>
  <c r="DN173" i="1"/>
  <c r="DN169" i="1"/>
  <c r="DR173" i="1"/>
  <c r="DR169" i="1"/>
  <c r="DV173" i="1"/>
  <c r="DV169" i="1"/>
  <c r="CT167" i="1"/>
  <c r="DB167" i="1"/>
  <c r="DV167" i="1"/>
  <c r="CL179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DR179" i="1"/>
  <c r="CS181" i="1"/>
  <c r="CU171" i="1"/>
  <c r="DZ173" i="1"/>
  <c r="DZ169" i="1"/>
  <c r="DD175" i="1"/>
  <c r="DD179" i="1"/>
  <c r="EC181" i="1"/>
  <c r="CM157" i="1"/>
  <c r="CU157" i="1"/>
  <c r="DK157" i="1"/>
  <c r="DS157" i="1"/>
  <c r="CN167" i="1"/>
  <c r="CR167" i="1"/>
  <c r="DA159" i="1"/>
  <c r="DE167" i="1"/>
  <c r="DE163" i="1"/>
  <c r="DW167" i="1"/>
  <c r="EF167" i="1"/>
  <c r="CN161" i="1"/>
  <c r="DH161" i="1"/>
  <c r="DP161" i="1"/>
  <c r="EC161" i="1"/>
  <c r="CS173" i="1"/>
  <c r="DB173" i="1"/>
  <c r="DB169" i="1"/>
  <c r="DF173" i="1"/>
  <c r="DF169" i="1"/>
  <c r="DJ173" i="1"/>
  <c r="DJ169" i="1"/>
  <c r="CL167" i="1"/>
  <c r="DF167" i="1"/>
  <c r="DN167" i="1"/>
  <c r="CR179" i="1"/>
  <c r="CR175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CO159" i="1"/>
  <c r="CS167" i="1"/>
  <c r="CS163" i="1"/>
  <c r="DT167" i="1"/>
  <c r="DX167" i="1"/>
  <c r="EB167" i="1"/>
  <c r="EG167" i="1"/>
  <c r="EG163" i="1"/>
  <c r="CV161" i="1"/>
  <c r="DD161" i="1"/>
  <c r="DQ161" i="1"/>
  <c r="DX161" i="1"/>
  <c r="CP173" i="1"/>
  <c r="CP169" i="1"/>
  <c r="CT173" i="1"/>
  <c r="CT169" i="1"/>
  <c r="CX173" i="1"/>
  <c r="CX169" i="1"/>
  <c r="EC173" i="1"/>
  <c r="EG173" i="1"/>
  <c r="CX167" i="1"/>
  <c r="CX179" i="1"/>
  <c r="DH175" i="1"/>
  <c r="DH179" i="1"/>
  <c r="EF179" i="1"/>
  <c r="EF175" i="1"/>
  <c r="EG185" i="1"/>
  <c r="EG181" i="1"/>
  <c r="CN179" i="1"/>
  <c r="DL179" i="1"/>
  <c r="CN191" i="1"/>
  <c r="CN187" i="1"/>
  <c r="CS191" i="1"/>
  <c r="DH191" i="1"/>
  <c r="DH187" i="1"/>
  <c r="DL191" i="1"/>
  <c r="DL187" i="1"/>
  <c r="EF191" i="1"/>
  <c r="EF187" i="1"/>
  <c r="CL185" i="1"/>
  <c r="CL181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DD191" i="1"/>
  <c r="DD187" i="1"/>
  <c r="EB191" i="1"/>
  <c r="EB187" i="1"/>
  <c r="CM185" i="1"/>
  <c r="CY185" i="1"/>
  <c r="DK185" i="1"/>
  <c r="DW185" i="1"/>
  <c r="CV191" i="1"/>
  <c r="CV187" i="1"/>
  <c r="CZ191" i="1"/>
  <c r="CZ187" i="1"/>
  <c r="DE191" i="1"/>
  <c r="DT191" i="1"/>
  <c r="DT187" i="1"/>
  <c r="DX191" i="1"/>
  <c r="DX187" i="1"/>
  <c r="EC191" i="1"/>
  <c r="EI185" i="1"/>
  <c r="EE203" i="1"/>
  <c r="CM179" i="1"/>
  <c r="CY179" i="1"/>
  <c r="DK179" i="1"/>
  <c r="DW179" i="1"/>
  <c r="EI179" i="1"/>
  <c r="CN185" i="1"/>
  <c r="CR185" i="1"/>
  <c r="CV185" i="1"/>
  <c r="CZ185" i="1"/>
  <c r="DD185" i="1"/>
  <c r="DH181" i="1"/>
  <c r="DH185" i="1"/>
  <c r="DL181" i="1"/>
  <c r="DL185" i="1"/>
  <c r="DP181" i="1"/>
  <c r="DP185" i="1"/>
  <c r="CR181" i="1"/>
  <c r="CZ181" i="1"/>
  <c r="CR191" i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CK199" i="1"/>
  <c r="CK193" i="1"/>
  <c r="CS197" i="1"/>
  <c r="CX193" i="1"/>
  <c r="CX197" i="1"/>
  <c r="DB193" i="1"/>
  <c r="DB197" i="1"/>
  <c r="DF193" i="1"/>
  <c r="DF197" i="1"/>
  <c r="DK197" i="1"/>
  <c r="EG191" i="1"/>
  <c r="CS193" i="1"/>
  <c r="CL191" i="1"/>
  <c r="CP191" i="1"/>
  <c r="CT191" i="1"/>
  <c r="CX191" i="1"/>
  <c r="CX199" i="1" s="1"/>
  <c r="DB191" i="1"/>
  <c r="DF191" i="1"/>
  <c r="DJ191" i="1"/>
  <c r="DN191" i="1"/>
  <c r="DN199" i="1" s="1"/>
  <c r="DR191" i="1"/>
  <c r="DV191" i="1"/>
  <c r="DZ191" i="1"/>
  <c r="ED191" i="1"/>
  <c r="ED199" i="1" s="1"/>
  <c r="DQ187" i="1"/>
  <c r="DV187" i="1"/>
  <c r="CL197" i="1"/>
  <c r="CL193" i="1"/>
  <c r="CP193" i="1"/>
  <c r="CP197" i="1"/>
  <c r="ED193" i="1"/>
  <c r="ED197" i="1"/>
  <c r="EI197" i="1"/>
  <c r="CO203" i="1"/>
  <c r="CO201" i="1"/>
  <c r="CM191" i="1"/>
  <c r="CY191" i="1"/>
  <c r="DK191" i="1"/>
  <c r="DW191" i="1"/>
  <c r="EI191" i="1"/>
  <c r="EI199" i="1" s="1"/>
  <c r="CS187" i="1"/>
  <c r="DE187" i="1"/>
  <c r="DR187" i="1"/>
  <c r="DW187" i="1"/>
  <c r="EC187" i="1"/>
  <c r="CM197" i="1"/>
  <c r="DV193" i="1"/>
  <c r="DV197" i="1"/>
  <c r="CT197" i="1"/>
  <c r="DZ197" i="1"/>
  <c r="DK193" i="1"/>
  <c r="DU193" i="1"/>
  <c r="EA193" i="1"/>
  <c r="DA203" i="1"/>
  <c r="DQ197" i="1"/>
  <c r="EG197" i="1"/>
  <c r="CN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DM203" i="1"/>
  <c r="EC197" i="1"/>
  <c r="EH203" i="1"/>
  <c r="EH201" i="1"/>
  <c r="CU201" i="1"/>
  <c r="DG203" i="1"/>
  <c r="CM193" i="1"/>
  <c r="CR193" i="1"/>
  <c r="DC193" i="1"/>
  <c r="DH193" i="1"/>
  <c r="DX193" i="1"/>
  <c r="EI19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Y84" i="1"/>
  <c r="JI86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HP11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P114" i="1" s="1"/>
  <c r="HT106" i="1"/>
  <c r="HT114" i="1" s="1"/>
  <c r="HX106" i="1"/>
  <c r="IB106" i="1"/>
  <c r="IF106" i="1"/>
  <c r="IF114" i="1" s="1"/>
  <c r="IJ106" i="1"/>
  <c r="IJ114" i="1" s="1"/>
  <c r="IN106" i="1"/>
  <c r="IN114" i="1" s="1"/>
  <c r="IR106" i="1"/>
  <c r="IV106" i="1"/>
  <c r="IV114" i="1" s="1"/>
  <c r="IZ106" i="1"/>
  <c r="JD106" i="1"/>
  <c r="JH106" i="1"/>
  <c r="JL106" i="1"/>
  <c r="JL114" i="1" s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EM120" i="1" s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GP114" i="1" s="1"/>
  <c r="EP106" i="1"/>
  <c r="GL106" i="1"/>
  <c r="EV116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F114" i="1" l="1"/>
  <c r="IW86" i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EU86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CR199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CY199" i="1"/>
  <c r="GX114" i="1"/>
  <c r="GJ114" i="1"/>
  <c r="DV199" i="1"/>
  <c r="DF199" i="1"/>
  <c r="CP199" i="1"/>
  <c r="CS199" i="1"/>
  <c r="EH165" i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CT199" i="1"/>
  <c r="GI205" i="1"/>
  <c r="FH199" i="1"/>
  <c r="EM199" i="1"/>
  <c r="FW205" i="1"/>
  <c r="GE86" i="1"/>
  <c r="GE92" i="1" s="1"/>
  <c r="ID114" i="1"/>
  <c r="HM78" i="1"/>
  <c r="CM199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DG165" i="1"/>
  <c r="DG163" i="1"/>
  <c r="FK120" i="1"/>
  <c r="FL114" i="1"/>
  <c r="FB114" i="1"/>
  <c r="FN114" i="1"/>
  <c r="GV114" i="1"/>
  <c r="FT44" i="1"/>
  <c r="HQ114" i="1"/>
  <c r="JJ114" i="1"/>
  <c r="DR199" i="1"/>
  <c r="DB199" i="1"/>
  <c r="CL199" i="1"/>
  <c r="DP199" i="1"/>
  <c r="FT114" i="1"/>
  <c r="IX114" i="1"/>
  <c r="IU114" i="1"/>
  <c r="JQ120" i="1"/>
  <c r="DE199" i="1"/>
  <c r="DX205" i="1"/>
  <c r="DX201" i="1"/>
  <c r="DH205" i="1"/>
  <c r="DH201" i="1"/>
  <c r="CR205" i="1"/>
  <c r="CR201" i="1"/>
  <c r="DV201" i="1"/>
  <c r="DV205" i="1"/>
  <c r="CP201" i="1"/>
  <c r="CP205" i="1"/>
  <c r="DW205" i="1"/>
  <c r="DN201" i="1"/>
  <c r="DN205" i="1"/>
  <c r="CV199" i="1"/>
  <c r="EB199" i="1"/>
  <c r="CY205" i="1"/>
  <c r="EF199" i="1"/>
  <c r="CN199" i="1"/>
  <c r="DT205" i="1"/>
  <c r="DT201" i="1"/>
  <c r="DD205" i="1"/>
  <c r="DD201" i="1"/>
  <c r="CN205" i="1"/>
  <c r="CN201" i="1"/>
  <c r="DZ201" i="1"/>
  <c r="DZ205" i="1"/>
  <c r="EI201" i="1"/>
  <c r="EI205" i="1"/>
  <c r="DB201" i="1"/>
  <c r="DB205" i="1"/>
  <c r="CS205" i="1"/>
  <c r="CS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CM205" i="1"/>
  <c r="CM201" i="1"/>
  <c r="ED201" i="1"/>
  <c r="ED205" i="1"/>
  <c r="DK201" i="1"/>
  <c r="DK205" i="1"/>
  <c r="DR201" i="1"/>
  <c r="DR205" i="1"/>
  <c r="CZ199" i="1"/>
  <c r="DD199" i="1"/>
  <c r="EB205" i="1"/>
  <c r="EB201" i="1"/>
  <c r="DL205" i="1"/>
  <c r="DL201" i="1"/>
  <c r="CV205" i="1"/>
  <c r="CV201" i="1"/>
  <c r="DQ205" i="1"/>
  <c r="DQ201" i="1"/>
  <c r="CL201" i="1"/>
  <c r="CL205" i="1"/>
  <c r="DF201" i="1"/>
  <c r="DF205" i="1"/>
  <c r="CX201" i="1"/>
  <c r="CX205" i="1"/>
  <c r="DT199" i="1"/>
  <c r="DL199" i="1"/>
  <c r="CO165" i="1"/>
  <c r="CO163" i="1"/>
  <c r="DJ201" i="1"/>
  <c r="DJ205" i="1"/>
  <c r="DA165" i="1"/>
  <c r="DA163" i="1"/>
  <c r="CU177" i="1"/>
  <c r="CU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EU92" i="1"/>
  <c r="EU90" i="1"/>
  <c r="GW80" i="1"/>
  <c r="GW78" i="1"/>
  <c r="FA80" i="1"/>
  <c r="FA78" i="1"/>
  <c r="GX120" i="1"/>
  <c r="GX116" i="1"/>
  <c r="GH120" i="1"/>
  <c r="GH116" i="1"/>
  <c r="FR120" i="1"/>
  <c r="FR125" i="1" s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HM90" i="1" l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EE169" i="1"/>
  <c r="EE171" i="1"/>
  <c r="DG169" i="1"/>
  <c r="DG171" i="1"/>
  <c r="DA171" i="1"/>
  <c r="DA169" i="1"/>
  <c r="CO171" i="1"/>
  <c r="CO169" i="1"/>
  <c r="DS183" i="1"/>
  <c r="DS181" i="1"/>
  <c r="EH177" i="1"/>
  <c r="EH175" i="1"/>
  <c r="CU183" i="1"/>
  <c r="CU181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Z92" i="1" l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DM175" i="1"/>
  <c r="DM177" i="1"/>
  <c r="CU189" i="1"/>
  <c r="CU187" i="1"/>
  <c r="EH183" i="1"/>
  <c r="EH181" i="1"/>
  <c r="CO175" i="1"/>
  <c r="CO177" i="1"/>
  <c r="DY175" i="1"/>
  <c r="DY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DS193" i="1"/>
  <c r="DS195" i="1"/>
  <c r="EH187" i="1"/>
  <c r="EH189" i="1"/>
  <c r="DA183" i="1"/>
  <c r="DA181" i="1"/>
  <c r="DY183" i="1"/>
  <c r="DY181" i="1"/>
  <c r="CO183" i="1"/>
  <c r="CO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DG189" i="1"/>
  <c r="DG187" i="1"/>
  <c r="DM189" i="1"/>
  <c r="DM187" i="1"/>
  <c r="DY189" i="1"/>
  <c r="DY187" i="1"/>
  <c r="EH193" i="1"/>
  <c r="EH195" i="1"/>
  <c r="CO187" i="1"/>
  <c r="CO189" i="1"/>
  <c r="DA187" i="1"/>
  <c r="DA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DG195" i="1"/>
  <c r="DG193" i="1"/>
  <c r="EE195" i="1"/>
  <c r="EE193" i="1"/>
  <c r="CO195" i="1"/>
  <c r="CO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B118" i="1"/>
  <c r="A118" i="1"/>
  <c r="EH114" i="1"/>
  <c r="EE114" i="1"/>
  <c r="DY114" i="1"/>
  <c r="DS114" i="1"/>
  <c r="DM114" i="1"/>
  <c r="DG114" i="1"/>
  <c r="DA114" i="1"/>
  <c r="CU114" i="1"/>
  <c r="CO114" i="1"/>
  <c r="EH112" i="1"/>
  <c r="EH116" i="1" s="1"/>
  <c r="EE112" i="1"/>
  <c r="DY112" i="1"/>
  <c r="DS112" i="1"/>
  <c r="DM112" i="1"/>
  <c r="DG112" i="1"/>
  <c r="DA112" i="1"/>
  <c r="CU112" i="1"/>
  <c r="CO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B104" i="1"/>
  <c r="A104" i="1"/>
  <c r="EH100" i="1"/>
  <c r="EE100" i="1"/>
  <c r="DY100" i="1"/>
  <c r="DS100" i="1"/>
  <c r="DM100" i="1"/>
  <c r="DG100" i="1"/>
  <c r="DA100" i="1"/>
  <c r="CU100" i="1"/>
  <c r="CO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DF106" i="1"/>
  <c r="DZ106" i="1"/>
  <c r="CL106" i="1"/>
  <c r="DX112" i="1"/>
  <c r="DX116" i="1" s="1"/>
  <c r="DR106" i="1"/>
  <c r="CO78" i="1"/>
  <c r="CO80" i="1"/>
  <c r="DA78" i="1"/>
  <c r="DA80" i="1"/>
  <c r="DM78" i="1"/>
  <c r="DM80" i="1"/>
  <c r="DY78" i="1"/>
  <c r="DY80" i="1"/>
  <c r="EH78" i="1"/>
  <c r="EH80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L76" i="1"/>
  <c r="CP76" i="1"/>
  <c r="DJ76" i="1"/>
  <c r="DN76" i="1"/>
  <c r="DQ88" i="1"/>
  <c r="CO72" i="1"/>
  <c r="CS72" i="1"/>
  <c r="DA72" i="1"/>
  <c r="DE72" i="1"/>
  <c r="DM72" i="1"/>
  <c r="DQ72" i="1"/>
  <c r="DY72" i="1"/>
  <c r="EC72" i="1"/>
  <c r="EG72" i="1"/>
  <c r="B82" i="1"/>
  <c r="B78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M76" i="1"/>
  <c r="DF76" i="1"/>
  <c r="DK76" i="1"/>
  <c r="ED76" i="1"/>
  <c r="CP88" i="1"/>
  <c r="CT72" i="1"/>
  <c r="CX72" i="1"/>
  <c r="DB72" i="1"/>
  <c r="DR72" i="1"/>
  <c r="DV72" i="1"/>
  <c r="DZ72" i="1"/>
  <c r="EH72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DE88" i="1"/>
  <c r="DS80" i="1"/>
  <c r="DS78" i="1"/>
  <c r="EE80" i="1"/>
  <c r="EE78" i="1"/>
  <c r="CY72" i="1"/>
  <c r="DS72" i="1"/>
  <c r="DW72" i="1"/>
  <c r="EE72" i="1"/>
  <c r="EI72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CS88" i="1"/>
  <c r="EC88" i="1"/>
  <c r="EG88" i="1"/>
  <c r="CS84" i="1"/>
  <c r="DE84" i="1"/>
  <c r="DQ84" i="1"/>
  <c r="EC84" i="1"/>
  <c r="EG84" i="1"/>
  <c r="CM94" i="1"/>
  <c r="CM90" i="1"/>
  <c r="CR94" i="1"/>
  <c r="CR90" i="1"/>
  <c r="CV94" i="1"/>
  <c r="CV90" i="1"/>
  <c r="CZ94" i="1"/>
  <c r="CZ90" i="1"/>
  <c r="DE94" i="1"/>
  <c r="DJ94" i="1"/>
  <c r="CZ88" i="1"/>
  <c r="DX88" i="1"/>
  <c r="CL88" i="1"/>
  <c r="CT88" i="1"/>
  <c r="CX88" i="1"/>
  <c r="DB88" i="1"/>
  <c r="DF88" i="1"/>
  <c r="DJ88" i="1"/>
  <c r="DN88" i="1"/>
  <c r="DR88" i="1"/>
  <c r="DV88" i="1"/>
  <c r="DZ88" i="1"/>
  <c r="ED88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DB94" i="1"/>
  <c r="DK94" i="1"/>
  <c r="EI94" i="1"/>
  <c r="EI90" i="1"/>
  <c r="B88" i="1"/>
  <c r="CM88" i="1"/>
  <c r="CY88" i="1"/>
  <c r="DK88" i="1"/>
  <c r="DW88" i="1"/>
  <c r="EI88" i="1"/>
  <c r="B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CN88" i="1"/>
  <c r="CR88" i="1"/>
  <c r="CV88" i="1"/>
  <c r="DD88" i="1"/>
  <c r="DH88" i="1"/>
  <c r="DL88" i="1"/>
  <c r="DP88" i="1"/>
  <c r="DT88" i="1"/>
  <c r="EB88" i="1"/>
  <c r="EF88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CN94" i="1"/>
  <c r="CN90" i="1"/>
  <c r="CS94" i="1"/>
  <c r="EB94" i="1"/>
  <c r="EB90" i="1"/>
  <c r="DK90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DP94" i="1"/>
  <c r="DP90" i="1"/>
  <c r="DT94" i="1"/>
  <c r="DT90" i="1"/>
  <c r="DX94" i="1"/>
  <c r="DX90" i="1"/>
  <c r="EC94" i="1"/>
  <c r="DF90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CP96" i="1"/>
  <c r="DF96" i="1"/>
  <c r="DK96" i="1"/>
  <c r="DV96" i="1"/>
  <c r="B106" i="1"/>
  <c r="B102" i="1"/>
  <c r="CV106" i="1"/>
  <c r="CZ106" i="1"/>
  <c r="DD106" i="1"/>
  <c r="DQ106" i="1"/>
  <c r="DV106" i="1"/>
  <c r="ED106" i="1"/>
  <c r="DQ102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DB96" i="1"/>
  <c r="DR96" i="1"/>
  <c r="DW96" i="1"/>
  <c r="CN106" i="1"/>
  <c r="CR106" i="1"/>
  <c r="DN106" i="1"/>
  <c r="EF106" i="1"/>
  <c r="DJ100" i="1"/>
  <c r="CN102" i="1"/>
  <c r="CV102" i="1"/>
  <c r="DD102" i="1"/>
  <c r="A114" i="1"/>
  <c r="A108" i="1"/>
  <c r="CP112" i="1"/>
  <c r="CP108" i="1"/>
  <c r="CT112" i="1"/>
  <c r="CT108" i="1"/>
  <c r="CX112" i="1"/>
  <c r="CX108" i="1"/>
  <c r="DC114" i="1"/>
  <c r="DC108" i="1"/>
  <c r="DK112" i="1"/>
  <c r="DK108" i="1"/>
  <c r="DT112" i="1"/>
  <c r="CS106" i="1"/>
  <c r="DB106" i="1"/>
  <c r="DT106" i="1"/>
  <c r="DX106" i="1"/>
  <c r="EB106" i="1"/>
  <c r="EG106" i="1"/>
  <c r="CX100" i="1"/>
  <c r="CX114" i="1" s="1"/>
  <c r="B112" i="1"/>
  <c r="B108" i="1"/>
  <c r="CL112" i="1"/>
  <c r="CL108" i="1"/>
  <c r="CQ114" i="1"/>
  <c r="CQ108" i="1"/>
  <c r="CY112" i="1"/>
  <c r="CY108" i="1"/>
  <c r="DD112" i="1"/>
  <c r="DZ112" i="1"/>
  <c r="DZ108" i="1"/>
  <c r="ED112" i="1"/>
  <c r="ED108" i="1"/>
  <c r="CL102" i="1"/>
  <c r="CT102" i="1"/>
  <c r="DB102" i="1"/>
  <c r="DN102" i="1"/>
  <c r="DV102" i="1"/>
  <c r="ED102" i="1"/>
  <c r="CN112" i="1"/>
  <c r="CV112" i="1"/>
  <c r="CZ112" i="1"/>
  <c r="DH112" i="1"/>
  <c r="DP112" i="1"/>
  <c r="EB112" i="1"/>
  <c r="CR108" i="1"/>
  <c r="CZ108" i="1"/>
  <c r="DH108" i="1"/>
  <c r="DP108" i="1"/>
  <c r="EF108" i="1"/>
  <c r="CM106" i="1"/>
  <c r="CY106" i="1"/>
  <c r="DK106" i="1"/>
  <c r="DW106" i="1"/>
  <c r="EI106" i="1"/>
  <c r="CM102" i="1"/>
  <c r="CY102" i="1"/>
  <c r="DK102" i="1"/>
  <c r="DW102" i="1"/>
  <c r="EI102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O118" i="1"/>
  <c r="CO116" i="1"/>
  <c r="DA118" i="1"/>
  <c r="DA116" i="1"/>
  <c r="DD129" i="1" s="1"/>
  <c r="DM118" i="1"/>
  <c r="DM116" i="1"/>
  <c r="DY118" i="1"/>
  <c r="DY116" i="1"/>
  <c r="EH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20" i="1" l="1"/>
  <c r="C114" i="1"/>
  <c r="DW114" i="1"/>
  <c r="DR114" i="1"/>
  <c r="CN114" i="1"/>
  <c r="DJ114" i="1"/>
  <c r="DQ114" i="1"/>
  <c r="B114" i="1"/>
  <c r="EC114" i="1"/>
  <c r="CP114" i="1"/>
  <c r="DF114" i="1"/>
  <c r="CY114" i="1"/>
  <c r="EB114" i="1"/>
  <c r="CS114" i="1"/>
  <c r="DL114" i="1"/>
  <c r="DT114" i="1"/>
  <c r="EI114" i="1"/>
  <c r="CL114" i="1"/>
  <c r="DB44" i="1"/>
  <c r="DZ114" i="1"/>
  <c r="CR114" i="1"/>
  <c r="ED114" i="1"/>
  <c r="CZ114" i="1"/>
  <c r="EG114" i="1"/>
  <c r="DB114" i="1"/>
  <c r="CM114" i="1"/>
  <c r="EF114" i="1"/>
  <c r="DD114" i="1"/>
  <c r="EI120" i="1"/>
  <c r="DV114" i="1"/>
  <c r="CV114" i="1"/>
  <c r="DH114" i="1"/>
  <c r="BJ44" i="1"/>
  <c r="DK114" i="1"/>
  <c r="DX114" i="1"/>
  <c r="DN114" i="1"/>
  <c r="DP114" i="1"/>
  <c r="CZ44" i="1"/>
  <c r="CZ120" i="1"/>
  <c r="CZ116" i="1"/>
  <c r="DC129" i="1" s="1"/>
  <c r="ED116" i="1"/>
  <c r="ED120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EB120" i="1"/>
  <c r="EB116" i="1"/>
  <c r="CV120" i="1"/>
  <c r="CV116" i="1"/>
  <c r="CY120" i="1"/>
  <c r="CY116" i="1"/>
  <c r="CL120" i="1"/>
  <c r="CL116" i="1"/>
  <c r="DK120" i="1"/>
  <c r="DK116" i="1"/>
  <c r="CX120" i="1"/>
  <c r="CX116" i="1"/>
  <c r="CP120" i="1"/>
  <c r="CP116" i="1"/>
  <c r="EF120" i="1"/>
  <c r="EF116" i="1"/>
  <c r="DF120" i="1"/>
  <c r="DF116" i="1"/>
  <c r="DV120" i="1"/>
  <c r="DV116" i="1"/>
  <c r="DN120" i="1"/>
  <c r="DN116" i="1"/>
  <c r="CM120" i="1"/>
  <c r="CM116" i="1"/>
  <c r="DL120" i="1"/>
  <c r="DL116" i="1"/>
  <c r="DS86" i="1"/>
  <c r="DS84" i="1"/>
  <c r="DP120" i="1"/>
  <c r="DP116" i="1"/>
  <c r="CN120" i="1"/>
  <c r="CN116" i="1"/>
  <c r="DZ116" i="1"/>
  <c r="DZ120" i="1"/>
  <c r="B120" i="1"/>
  <c r="B116" i="1"/>
  <c r="DY86" i="1"/>
  <c r="DY84" i="1"/>
  <c r="DA86" i="1"/>
  <c r="DA84" i="1"/>
  <c r="EG120" i="1"/>
  <c r="EG116" i="1"/>
  <c r="DH120" i="1"/>
  <c r="DH116" i="1"/>
  <c r="DD120" i="1"/>
  <c r="DD116" i="1"/>
  <c r="DT120" i="1"/>
  <c r="DT116" i="1"/>
  <c r="CT120" i="1"/>
  <c r="CT116" i="1"/>
  <c r="DW120" i="1"/>
  <c r="DW116" i="1"/>
  <c r="DJ116" i="1"/>
  <c r="DJ120" i="1"/>
  <c r="DB120" i="1"/>
  <c r="DB116" i="1"/>
  <c r="DE129" i="1" s="1"/>
  <c r="DR120" i="1"/>
  <c r="DR116" i="1"/>
  <c r="CR120" i="1"/>
  <c r="DX120" i="1"/>
  <c r="EE86" i="1"/>
  <c r="EE84" i="1"/>
  <c r="CU80" i="1"/>
  <c r="CU78" i="1"/>
  <c r="BL44" i="1"/>
  <c r="BK44" i="1"/>
  <c r="DA44" i="1"/>
  <c r="DE125" i="1" l="1"/>
  <c r="DC125" i="1"/>
  <c r="EE92" i="1"/>
  <c r="EE90" i="1"/>
  <c r="DY90" i="1"/>
  <c r="DY92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DG92" i="1"/>
  <c r="DG90" i="1"/>
  <c r="EH98" i="1"/>
  <c r="EH96" i="1"/>
  <c r="DS98" i="1"/>
  <c r="DS96" i="1"/>
  <c r="CO98" i="1"/>
  <c r="CO96" i="1"/>
  <c r="DY96" i="1"/>
  <c r="DY98" i="1"/>
  <c r="CU92" i="1"/>
  <c r="CU90" i="1"/>
  <c r="EE98" i="1"/>
  <c r="EE96" i="1"/>
  <c r="DY104" i="1" l="1"/>
  <c r="DY102" i="1"/>
  <c r="EE102" i="1"/>
  <c r="EE104" i="1"/>
  <c r="CU98" i="1"/>
  <c r="CU96" i="1"/>
  <c r="DS102" i="1"/>
  <c r="DS104" i="1"/>
  <c r="DG98" i="1"/>
  <c r="DG96" i="1"/>
  <c r="DM104" i="1"/>
  <c r="DM102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DD125" i="1" s="1"/>
  <c r="CO110" i="1"/>
  <c r="CO108" i="1"/>
  <c r="DM110" i="1"/>
  <c r="DM108" i="1"/>
  <c r="DG102" i="1"/>
  <c r="DG104" i="1"/>
  <c r="DS110" i="1"/>
  <c r="DS108" i="1"/>
  <c r="CU102" i="1"/>
  <c r="CU104" i="1"/>
  <c r="DY110" i="1"/>
  <c r="DY108" i="1"/>
  <c r="DG110" i="1" l="1"/>
  <c r="DG108" i="1"/>
  <c r="CU110" i="1"/>
  <c r="CU108" i="1"/>
</calcChain>
</file>

<file path=xl/sharedStrings.xml><?xml version="1.0" encoding="utf-8"?>
<sst xmlns="http://schemas.openxmlformats.org/spreadsheetml/2006/main" count="4666" uniqueCount="96">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</sst>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0FC0155-E5C3-4BA8-8338-BD3B36FC05D6}" protected="1">
  <header guid="{10FC0155-E5C3-4BA8-8338-BD3B36FC05D6}" dateTime="2019-02-08T17:25:36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BU42" zoomScale="115" zoomScaleNormal="115" workbookViewId="0">
      <selection activeCell="CF124" sqref="CF124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83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84">
        <v>1.1463000000000001</v>
      </c>
      <c r="BS2" s="4" t="s">
        <v>36</v>
      </c>
      <c r="BT2" s="55">
        <v>1.14428</v>
      </c>
      <c r="BU2" s="6">
        <v>5.9999999999999995E-4</v>
      </c>
      <c r="BV2" s="6"/>
      <c r="BW2" s="6"/>
      <c r="BX2" s="6">
        <v>-1.6999999999999999E-3</v>
      </c>
      <c r="BY2" s="6">
        <v>-3.0000000000000001E-3</v>
      </c>
      <c r="BZ2" s="6">
        <v>-3.7000000000000002E-3</v>
      </c>
      <c r="CA2" s="6">
        <v>-2.0999999999999999E-3</v>
      </c>
      <c r="CB2" s="6">
        <v>-1.2999999999999999E-3</v>
      </c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-3.7000000000000002E-3</v>
      </c>
      <c r="DA2" s="7">
        <f t="shared" ref="DA2:DA37" si="4">AVERAGE(BU2:CY2)</f>
        <v>-1.8666666666666664E-3</v>
      </c>
      <c r="DB2" s="7">
        <f t="shared" ref="DB2:DB37" si="5">MAX(BU2:CY2)</f>
        <v>5.9999999999999995E-4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84">
        <v>1.2757000000000001</v>
      </c>
      <c r="BS3" s="4" t="s">
        <v>37</v>
      </c>
      <c r="BT3" s="55">
        <v>1.3101</v>
      </c>
      <c r="BU3" s="6">
        <v>-1.9E-3</v>
      </c>
      <c r="BV3" s="6"/>
      <c r="BW3" s="6"/>
      <c r="BX3" s="6">
        <v>-3.0999999999999999E-3</v>
      </c>
      <c r="BY3" s="6">
        <v>-6.4999999999999997E-3</v>
      </c>
      <c r="BZ3" s="6">
        <v>-6.9999999999999999E-4</v>
      </c>
      <c r="CA3" s="6">
        <v>1.6000000000000001E-3</v>
      </c>
      <c r="CB3" s="6">
        <v>-1.1000000000000001E-3</v>
      </c>
      <c r="CC3" s="6"/>
      <c r="CD3" s="8"/>
      <c r="CE3" s="8"/>
      <c r="CF3" s="6"/>
      <c r="CG3" s="6"/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-6.4999999999999997E-3</v>
      </c>
      <c r="DA3" s="7">
        <f t="shared" si="4"/>
        <v>-1.9499999999999997E-3</v>
      </c>
      <c r="DB3" s="7">
        <f t="shared" si="5"/>
        <v>1.6000000000000001E-3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84">
        <v>0.98160000000000003</v>
      </c>
      <c r="BS4" s="4" t="s">
        <v>38</v>
      </c>
      <c r="BT4" s="55">
        <v>0.99428000000000005</v>
      </c>
      <c r="BU4" s="6">
        <v>1E-3</v>
      </c>
      <c r="BV4" s="6"/>
      <c r="BW4" s="6"/>
      <c r="BX4" s="6">
        <v>2.7000000000000001E-3</v>
      </c>
      <c r="BY4" s="6">
        <v>2.3E-3</v>
      </c>
      <c r="BZ4" s="6">
        <v>2.5999999999999999E-3</v>
      </c>
      <c r="CA4" s="6">
        <v>1E-4</v>
      </c>
      <c r="CB4" s="6">
        <v>-2E-3</v>
      </c>
      <c r="CC4" s="6"/>
      <c r="CD4" s="8"/>
      <c r="CE4" s="8"/>
      <c r="CF4" s="6"/>
      <c r="CG4" s="6"/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-2E-3</v>
      </c>
      <c r="DA4" s="7">
        <f t="shared" si="4"/>
        <v>1.1166666666666666E-3</v>
      </c>
      <c r="DB4" s="7">
        <f t="shared" si="5"/>
        <v>2.7000000000000001E-3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84">
        <v>109.613</v>
      </c>
      <c r="BS5" s="4" t="s">
        <v>39</v>
      </c>
      <c r="BT5" s="55">
        <v>108.76900000000001</v>
      </c>
      <c r="BU5" s="6">
        <v>5.7999999999999996E-3</v>
      </c>
      <c r="BV5" s="6"/>
      <c r="BW5" s="6"/>
      <c r="BX5" s="6">
        <v>3.8E-3</v>
      </c>
      <c r="BY5" s="6">
        <v>1E-3</v>
      </c>
      <c r="BZ5" s="6">
        <v>4.0000000000000002E-4</v>
      </c>
      <c r="CA5" s="6">
        <v>-1.6999999999999999E-3</v>
      </c>
      <c r="CB5" s="6">
        <v>-4.0000000000000002E-4</v>
      </c>
      <c r="CC5" s="6"/>
      <c r="CD5" s="8"/>
      <c r="CE5" s="8"/>
      <c r="CF5" s="6"/>
      <c r="CG5" s="6"/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-1.6999999999999999E-3</v>
      </c>
      <c r="DA5" s="7">
        <f t="shared" si="4"/>
        <v>1.483333333333333E-3</v>
      </c>
      <c r="DB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84">
        <v>0.70489999999999997</v>
      </c>
      <c r="BS6" s="4" t="s">
        <v>40</v>
      </c>
      <c r="BT6" s="55">
        <v>0.72548000000000001</v>
      </c>
      <c r="BU6" s="6">
        <v>-3.8E-3</v>
      </c>
      <c r="BV6" s="6"/>
      <c r="BW6" s="6"/>
      <c r="BX6" s="6">
        <v>-2.8999999999999998E-3</v>
      </c>
      <c r="BY6" s="6">
        <v>1.1000000000000001E-3</v>
      </c>
      <c r="BZ6" s="6">
        <v>-1.72E-2</v>
      </c>
      <c r="CA6" s="6">
        <v>-2.0000000000000001E-4</v>
      </c>
      <c r="CB6" s="6">
        <v>-1.9E-3</v>
      </c>
      <c r="CC6" s="6"/>
      <c r="CD6" s="8"/>
      <c r="CE6" s="8"/>
      <c r="CF6" s="6"/>
      <c r="CG6" s="6"/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-1.72E-2</v>
      </c>
      <c r="DA6" s="7">
        <f t="shared" si="4"/>
        <v>-4.15E-3</v>
      </c>
      <c r="DB6" s="7">
        <f t="shared" si="5"/>
        <v>1.1000000000000001E-3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84">
        <v>0.67154999999999998</v>
      </c>
      <c r="BS7" s="4" t="s">
        <v>41</v>
      </c>
      <c r="BT7" s="55">
        <v>0.69093000000000004</v>
      </c>
      <c r="BU7" s="6">
        <v>-3.0999999999999999E-3</v>
      </c>
      <c r="BV7" s="6"/>
      <c r="BW7" s="6"/>
      <c r="BX7" s="6">
        <v>-1E-3</v>
      </c>
      <c r="BY7" s="6">
        <v>1.5E-3</v>
      </c>
      <c r="BZ7" s="6">
        <v>-1.7399999999999999E-2</v>
      </c>
      <c r="CA7" s="6">
        <v>-3.5999999999999999E-3</v>
      </c>
      <c r="CB7" s="6">
        <v>0</v>
      </c>
      <c r="CC7" s="6"/>
      <c r="CD7" s="8"/>
      <c r="CE7" s="8"/>
      <c r="CF7" s="6"/>
      <c r="CG7" s="6"/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-1.7399999999999999E-2</v>
      </c>
      <c r="DA7" s="7">
        <f t="shared" si="4"/>
        <v>-3.933333333333333E-3</v>
      </c>
      <c r="DB7" s="7">
        <f t="shared" si="5"/>
        <v>1.5E-3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84">
        <v>1.3637999999999999</v>
      </c>
      <c r="BS8" s="4" t="s">
        <v>42</v>
      </c>
      <c r="BT8" s="55">
        <v>1.31351</v>
      </c>
      <c r="BU8" s="6">
        <v>-2.3E-3</v>
      </c>
      <c r="BV8" s="6"/>
      <c r="BW8" s="6"/>
      <c r="BX8" s="6">
        <v>1.1999999999999999E-3</v>
      </c>
      <c r="BY8" s="6">
        <v>1.6000000000000001E-3</v>
      </c>
      <c r="BZ8" s="6">
        <v>6.7000000000000002E-3</v>
      </c>
      <c r="CA8" s="6">
        <v>7.0000000000000001E-3</v>
      </c>
      <c r="CB8" s="6">
        <v>-2.8E-3</v>
      </c>
      <c r="CC8" s="6"/>
      <c r="CD8" s="9"/>
      <c r="CE8" s="9"/>
      <c r="CF8" s="6"/>
      <c r="CG8" s="6"/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-2.8E-3</v>
      </c>
      <c r="DA8" s="7">
        <f t="shared" si="4"/>
        <v>1.9E-3</v>
      </c>
      <c r="DB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85"/>
      <c r="BS9" s="11" t="s">
        <v>43</v>
      </c>
      <c r="BT9" s="12"/>
      <c r="BU9" s="13">
        <f>SUM( -BU2, -BU3,BU4,BU5, -BU6, -BU7,BU8)</f>
        <v>1.2699999999999999E-2</v>
      </c>
      <c r="BV9" s="13">
        <f t="shared" ref="BV9:CE9" si="15">SUM( -BV2, -BV3,BV4,BV5, -BV6, -BV7,BV8)</f>
        <v>0</v>
      </c>
      <c r="BW9" s="13">
        <f t="shared" si="15"/>
        <v>0</v>
      </c>
      <c r="BX9" s="13">
        <f t="shared" si="15"/>
        <v>1.6399999999999998E-2</v>
      </c>
      <c r="BY9" s="13">
        <f t="shared" si="15"/>
        <v>1.18E-2</v>
      </c>
      <c r="BZ9" s="13">
        <f t="shared" si="15"/>
        <v>4.8699999999999993E-2</v>
      </c>
      <c r="CA9" s="13">
        <f t="shared" si="15"/>
        <v>9.7000000000000003E-3</v>
      </c>
      <c r="CB9" s="13">
        <f t="shared" si="15"/>
        <v>-8.9999999999999976E-4</v>
      </c>
      <c r="CC9" s="13">
        <f t="shared" si="15"/>
        <v>0</v>
      </c>
      <c r="CD9" s="13">
        <f t="shared" si="15"/>
        <v>0</v>
      </c>
      <c r="CE9" s="13">
        <f t="shared" si="15"/>
        <v>0</v>
      </c>
      <c r="CF9" s="13">
        <f>SUM( -CF2, -CF3,CF4,CF5, -CF6, -CF7,CF8)</f>
        <v>0</v>
      </c>
      <c r="CG9" s="13">
        <f>SUM( -CG2, -CG3,CG4,CG5, -CG6, -CG7,CG8)</f>
        <v>0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-8.9999999999999976E-4</v>
      </c>
      <c r="DA9" s="7">
        <f t="shared" si="4"/>
        <v>3.1741935483870962E-3</v>
      </c>
      <c r="DB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84">
        <v>0.89770000000000005</v>
      </c>
      <c r="BS10" s="4" t="s">
        <v>44</v>
      </c>
      <c r="BT10" s="55">
        <v>0.87333000000000005</v>
      </c>
      <c r="BU10" s="6">
        <v>2.5000000000000001E-3</v>
      </c>
      <c r="BV10" s="6"/>
      <c r="BW10" s="6"/>
      <c r="BX10" s="6">
        <v>1.9E-3</v>
      </c>
      <c r="BY10" s="6">
        <v>3.8E-3</v>
      </c>
      <c r="BZ10" s="6">
        <v>-2.7000000000000001E-3</v>
      </c>
      <c r="CA10" s="6">
        <v>-3.3999999999999998E-3</v>
      </c>
      <c r="CB10" s="6">
        <v>1E-4</v>
      </c>
      <c r="CC10" s="6"/>
      <c r="CD10" s="14"/>
      <c r="CE10" s="14"/>
      <c r="CF10" s="6"/>
      <c r="CG10" s="6"/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-3.3999999999999998E-3</v>
      </c>
      <c r="DA10" s="16">
        <f t="shared" si="4"/>
        <v>3.6666666666666678E-4</v>
      </c>
      <c r="DB10" s="16">
        <f t="shared" si="5"/>
        <v>3.8E-3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84">
        <v>1.1255999999999999</v>
      </c>
      <c r="BS11" s="4" t="s">
        <v>45</v>
      </c>
      <c r="BT11" s="55">
        <v>1.1378200000000001</v>
      </c>
      <c r="BU11" s="6">
        <v>1.6000000000000001E-3</v>
      </c>
      <c r="BV11" s="6"/>
      <c r="BW11" s="6"/>
      <c r="BX11" s="6">
        <v>1.5E-3</v>
      </c>
      <c r="BY11" s="6">
        <v>-5.0000000000000001E-4</v>
      </c>
      <c r="BZ11" s="6">
        <v>-1E-3</v>
      </c>
      <c r="CA11" s="6">
        <v>-2.0999999999999999E-3</v>
      </c>
      <c r="CB11" s="6">
        <v>-2.5999999999999999E-3</v>
      </c>
      <c r="CC11" s="6"/>
      <c r="CD11" s="8"/>
      <c r="CE11" s="8"/>
      <c r="CF11" s="6"/>
      <c r="CG11" s="6"/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-2.5999999999999999E-3</v>
      </c>
      <c r="DA11" s="16">
        <f t="shared" si="4"/>
        <v>-5.1666666666666658E-4</v>
      </c>
      <c r="DB11" s="16">
        <f t="shared" si="5"/>
        <v>1.6000000000000001E-3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84">
        <v>125.81</v>
      </c>
      <c r="BS12" s="4" t="s">
        <v>46</v>
      </c>
      <c r="BT12" s="55">
        <v>124.464</v>
      </c>
      <c r="BU12" s="6">
        <v>6.4000000000000003E-3</v>
      </c>
      <c r="BV12" s="6"/>
      <c r="BW12" s="6"/>
      <c r="BX12" s="6">
        <v>2.3999999999999998E-3</v>
      </c>
      <c r="BY12" s="6">
        <v>-1.8E-3</v>
      </c>
      <c r="BZ12" s="6">
        <v>-3.2000000000000002E-3</v>
      </c>
      <c r="CA12" s="6">
        <v>-3.5000000000000001E-3</v>
      </c>
      <c r="CB12" s="6">
        <v>-1.6000000000000001E-3</v>
      </c>
      <c r="CC12" s="6"/>
      <c r="CD12" s="8"/>
      <c r="CE12" s="8"/>
      <c r="CF12" s="6"/>
      <c r="CG12" s="6"/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-3.5000000000000001E-3</v>
      </c>
      <c r="DA12" s="16">
        <f t="shared" si="4"/>
        <v>-2.1666666666666655E-4</v>
      </c>
      <c r="DB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84">
        <v>1.6263000000000001</v>
      </c>
      <c r="BS13" s="4" t="s">
        <v>47</v>
      </c>
      <c r="BT13" s="55">
        <v>1.5771999999999999</v>
      </c>
      <c r="BU13" s="6">
        <v>4.4999999999999997E-3</v>
      </c>
      <c r="BV13" s="6"/>
      <c r="BW13" s="6"/>
      <c r="BX13" s="6">
        <v>1.8E-3</v>
      </c>
      <c r="BY13" s="6">
        <v>-3.7000000000000002E-3</v>
      </c>
      <c r="BZ13" s="6">
        <v>1.43E-2</v>
      </c>
      <c r="CA13" s="6">
        <v>-1.6999999999999999E-3</v>
      </c>
      <c r="CB13" s="6">
        <v>8.0000000000000004E-4</v>
      </c>
      <c r="CC13" s="6"/>
      <c r="CD13" s="8"/>
      <c r="CE13" s="8"/>
      <c r="CF13" s="6"/>
      <c r="CG13" s="6"/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-3.7000000000000002E-3</v>
      </c>
      <c r="DA13" s="16">
        <f t="shared" si="4"/>
        <v>2.6666666666666661E-3</v>
      </c>
      <c r="DB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84">
        <v>1.7045999999999999</v>
      </c>
      <c r="BS14" s="4" t="s">
        <v>48</v>
      </c>
      <c r="BT14" s="55">
        <v>1.6559999999999999</v>
      </c>
      <c r="BU14" s="6">
        <v>3.7000000000000002E-3</v>
      </c>
      <c r="BV14" s="6"/>
      <c r="BW14" s="6"/>
      <c r="BX14" s="6">
        <v>-1E-4</v>
      </c>
      <c r="BY14" s="6">
        <v>-3.3E-3</v>
      </c>
      <c r="BZ14" s="6">
        <v>1.54E-2</v>
      </c>
      <c r="CA14" s="6">
        <v>1.6999999999999999E-3</v>
      </c>
      <c r="CB14" s="6">
        <v>-6.9999999999999999E-4</v>
      </c>
      <c r="CC14" s="17"/>
      <c r="CD14" s="8"/>
      <c r="CE14" s="8"/>
      <c r="CF14" s="6"/>
      <c r="CG14" s="6"/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-3.3E-3</v>
      </c>
      <c r="DA14" s="16">
        <f t="shared" si="4"/>
        <v>2.7833333333333338E-3</v>
      </c>
      <c r="DB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84">
        <v>1.5636000000000001</v>
      </c>
      <c r="BS15" s="4" t="s">
        <v>49</v>
      </c>
      <c r="BT15" s="55">
        <v>1.50302</v>
      </c>
      <c r="BU15" s="17">
        <v>-1.6000000000000001E-3</v>
      </c>
      <c r="BV15" s="6"/>
      <c r="BW15" s="6"/>
      <c r="BX15" s="6">
        <v>-4.0000000000000002E-4</v>
      </c>
      <c r="BY15" s="6">
        <v>-1.4E-3</v>
      </c>
      <c r="BZ15" s="6">
        <v>3.0999999999999999E-3</v>
      </c>
      <c r="CA15" s="6">
        <v>4.8999999999999998E-3</v>
      </c>
      <c r="CB15" s="6">
        <v>-4.0000000000000001E-3</v>
      </c>
      <c r="CC15" s="6"/>
      <c r="CD15" s="9"/>
      <c r="CE15" s="9"/>
      <c r="CF15" s="6"/>
      <c r="CG15" s="6"/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-4.0000000000000001E-3</v>
      </c>
      <c r="DA15" s="16">
        <f t="shared" si="4"/>
        <v>9.9999999999999978E-5</v>
      </c>
      <c r="DB15" s="16">
        <f t="shared" si="5"/>
        <v>4.8999999999999998E-3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86"/>
      <c r="BS16" s="18" t="s">
        <v>50</v>
      </c>
      <c r="BT16" s="19"/>
      <c r="BU16" s="20">
        <f>SUM(BU2,BU10:BU15)</f>
        <v>1.7699999999999997E-2</v>
      </c>
      <c r="BV16" s="20">
        <f>SUM(BV2,BV10:BV15)</f>
        <v>0</v>
      </c>
      <c r="BW16" s="20">
        <f>SUM(BW2,BW10:BW15)</f>
        <v>0</v>
      </c>
      <c r="BX16" s="20">
        <f>SUM(BX2,BX10:BX15)</f>
        <v>5.3999999999999986E-3</v>
      </c>
      <c r="BY16" s="20">
        <f t="shared" ref="BY16:CE16" si="27">SUM(BY2,BY10:BY15)</f>
        <v>-9.9000000000000008E-3</v>
      </c>
      <c r="BZ16" s="20">
        <f t="shared" si="27"/>
        <v>2.2199999999999998E-2</v>
      </c>
      <c r="CA16" s="20">
        <f t="shared" si="27"/>
        <v>-6.1999999999999989E-3</v>
      </c>
      <c r="CB16" s="20">
        <f t="shared" si="27"/>
        <v>-9.2999999999999992E-3</v>
      </c>
      <c r="CC16" s="20">
        <f t="shared" si="27"/>
        <v>0</v>
      </c>
      <c r="CD16" s="20">
        <f t="shared" si="27"/>
        <v>0</v>
      </c>
      <c r="CE16" s="20">
        <f t="shared" si="27"/>
        <v>0</v>
      </c>
      <c r="CF16" s="20">
        <f>SUM(CF2,CF10:CF15)</f>
        <v>0</v>
      </c>
      <c r="CG16" s="20">
        <f>SUM(CG2,CG10:CG15)</f>
        <v>0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-9.9000000000000008E-3</v>
      </c>
      <c r="DA16" s="16">
        <f t="shared" si="4"/>
        <v>6.4193548387096765E-4</v>
      </c>
      <c r="DB16" s="16">
        <f t="shared" si="5"/>
        <v>2.2199999999999998E-2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84">
        <v>1.2522</v>
      </c>
      <c r="BS17" s="21" t="s">
        <v>51</v>
      </c>
      <c r="BT17" s="55">
        <v>1.3025899999999999</v>
      </c>
      <c r="BU17" s="6">
        <v>-8.9999999999999998E-4</v>
      </c>
      <c r="BV17" s="6"/>
      <c r="BW17" s="6"/>
      <c r="BX17" s="6">
        <v>-4.0000000000000002E-4</v>
      </c>
      <c r="BY17" s="6">
        <v>-4.1999999999999997E-3</v>
      </c>
      <c r="BZ17" s="6">
        <v>2.3999999999999998E-3</v>
      </c>
      <c r="CA17" s="6">
        <v>2E-3</v>
      </c>
      <c r="CB17" s="6">
        <v>-3.0000000000000001E-3</v>
      </c>
      <c r="CC17" s="6"/>
      <c r="CD17" s="14"/>
      <c r="CE17" s="14"/>
      <c r="CF17" s="6"/>
      <c r="CG17" s="6"/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-4.1999999999999997E-3</v>
      </c>
      <c r="DA17" s="22">
        <f t="shared" si="4"/>
        <v>-6.8333333333333321E-4</v>
      </c>
      <c r="DB17" s="22">
        <f t="shared" si="5"/>
        <v>2.3999999999999998E-3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84">
        <v>139.83000000000001</v>
      </c>
      <c r="BS18" s="21" t="s">
        <v>52</v>
      </c>
      <c r="BT18" s="55">
        <v>142.5</v>
      </c>
      <c r="BU18" s="6">
        <v>3.8999999999999998E-3</v>
      </c>
      <c r="BV18" s="6"/>
      <c r="BW18" s="6"/>
      <c r="BX18" s="6">
        <v>1.2999999999999999E-3</v>
      </c>
      <c r="BY18" s="6">
        <v>-5.5999999999999999E-3</v>
      </c>
      <c r="BZ18" s="6">
        <v>-1E-4</v>
      </c>
      <c r="CA18" s="6">
        <v>1E-4</v>
      </c>
      <c r="CB18" s="6">
        <v>-1.4E-3</v>
      </c>
      <c r="CC18" s="6"/>
      <c r="CD18" s="8"/>
      <c r="CE18" s="8"/>
      <c r="CF18" s="6"/>
      <c r="CG18" s="6"/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-5.5999999999999999E-3</v>
      </c>
      <c r="DA18" s="22">
        <f t="shared" si="4"/>
        <v>-3.0000000000000003E-4</v>
      </c>
      <c r="DB18" s="22">
        <f t="shared" si="5"/>
        <v>3.8999999999999998E-3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84">
        <v>1.8096000000000001</v>
      </c>
      <c r="BS19" s="21" t="s">
        <v>53</v>
      </c>
      <c r="BT19" s="55">
        <v>1.8057000000000001</v>
      </c>
      <c r="BU19" s="6">
        <v>1.9E-3</v>
      </c>
      <c r="BV19" s="6"/>
      <c r="BW19" s="6"/>
      <c r="BX19" s="6">
        <v>2.9999999999999997E-4</v>
      </c>
      <c r="BY19" s="6">
        <v>-7.1999999999999998E-3</v>
      </c>
      <c r="BZ19" s="6">
        <v>1.77E-2</v>
      </c>
      <c r="CA19" s="6">
        <v>2E-3</v>
      </c>
      <c r="CB19" s="6">
        <v>1.1999999999999999E-3</v>
      </c>
      <c r="CC19" s="6"/>
      <c r="CD19" s="8"/>
      <c r="CE19" s="8"/>
      <c r="CF19" s="6"/>
      <c r="CG19" s="6"/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-7.1999999999999998E-3</v>
      </c>
      <c r="DA19" s="22">
        <f t="shared" si="4"/>
        <v>2.65E-3</v>
      </c>
      <c r="DB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84">
        <v>1.8977999999999999</v>
      </c>
      <c r="BS20" s="4" t="s">
        <v>54</v>
      </c>
      <c r="BT20" s="55">
        <v>1.8957599999999999</v>
      </c>
      <c r="BU20" s="6">
        <v>1.1999999999999999E-3</v>
      </c>
      <c r="BV20" s="6"/>
      <c r="BW20" s="6"/>
      <c r="BX20" s="6">
        <v>-1.8E-3</v>
      </c>
      <c r="BY20" s="6">
        <v>-7.6E-3</v>
      </c>
      <c r="BZ20" s="6">
        <v>1.7000000000000001E-2</v>
      </c>
      <c r="CA20" s="6">
        <v>5.4999999999999997E-3</v>
      </c>
      <c r="CB20" s="6">
        <v>-8.0000000000000004E-4</v>
      </c>
      <c r="CC20" s="6"/>
      <c r="CD20" s="8"/>
      <c r="CE20" s="8"/>
      <c r="CF20" s="6"/>
      <c r="CG20" s="6"/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-7.6E-3</v>
      </c>
      <c r="DA20" s="22">
        <f t="shared" si="4"/>
        <v>2.2499999999999998E-3</v>
      </c>
      <c r="DB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84">
        <v>1.7393000000000001</v>
      </c>
      <c r="BS21" s="4" t="s">
        <v>55</v>
      </c>
      <c r="BT21" s="55">
        <v>1.7208300000000001</v>
      </c>
      <c r="BU21" s="6">
        <v>-4.1000000000000003E-3</v>
      </c>
      <c r="BV21" s="6"/>
      <c r="BW21" s="6"/>
      <c r="BX21" s="6">
        <v>-1.8E-3</v>
      </c>
      <c r="BY21" s="6">
        <v>-4.7999999999999996E-3</v>
      </c>
      <c r="BZ21" s="6">
        <v>6.4000000000000003E-3</v>
      </c>
      <c r="CA21" s="6">
        <v>8.8000000000000005E-3</v>
      </c>
      <c r="CB21" s="6">
        <v>-3.7000000000000002E-3</v>
      </c>
      <c r="CC21" s="6"/>
      <c r="CD21" s="9"/>
      <c r="CE21" s="9"/>
      <c r="CF21" s="6"/>
      <c r="CG21" s="6"/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-4.7999999999999996E-3</v>
      </c>
      <c r="DA21" s="22">
        <f t="shared" si="4"/>
        <v>1.3333333333333326E-4</v>
      </c>
      <c r="DB21" s="22">
        <f t="shared" si="5"/>
        <v>8.8000000000000005E-3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87"/>
      <c r="BS22" s="23" t="s">
        <v>56</v>
      </c>
      <c r="BT22" s="24"/>
      <c r="BU22" s="25">
        <f t="shared" ref="BU22:CE22" si="39">SUM(BU3, -BU10,BU17:BU21)</f>
        <v>-2.4000000000000007E-3</v>
      </c>
      <c r="BV22" s="25">
        <f t="shared" si="39"/>
        <v>0</v>
      </c>
      <c r="BW22" s="25">
        <f t="shared" si="39"/>
        <v>0</v>
      </c>
      <c r="BX22" s="25">
        <f t="shared" si="39"/>
        <v>-7.4000000000000003E-3</v>
      </c>
      <c r="BY22" s="25">
        <f t="shared" si="39"/>
        <v>-3.9699999999999999E-2</v>
      </c>
      <c r="BZ22" s="25">
        <f t="shared" si="39"/>
        <v>4.5400000000000003E-2</v>
      </c>
      <c r="CA22" s="25">
        <f t="shared" si="39"/>
        <v>2.3400000000000001E-2</v>
      </c>
      <c r="CB22" s="25">
        <f t="shared" si="39"/>
        <v>-8.9000000000000017E-3</v>
      </c>
      <c r="CC22" s="25">
        <f t="shared" si="39"/>
        <v>0</v>
      </c>
      <c r="CD22" s="25">
        <f t="shared" si="39"/>
        <v>0</v>
      </c>
      <c r="CE22" s="25">
        <f t="shared" si="39"/>
        <v>0</v>
      </c>
      <c r="CF22" s="25">
        <f>SUM(CF3, -CF10,CF17:CF21)</f>
        <v>0</v>
      </c>
      <c r="CG22" s="25">
        <f>SUM(CG3, -CG10,CG17:CG21)</f>
        <v>0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-3.9699999999999999E-2</v>
      </c>
      <c r="DA22" s="22">
        <f t="shared" si="4"/>
        <v>3.3548387096774191E-4</v>
      </c>
      <c r="DB22" s="22">
        <f t="shared" si="5"/>
        <v>4.5400000000000003E-2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84">
        <v>111.69199999999999</v>
      </c>
      <c r="BS23" s="4" t="s">
        <v>57</v>
      </c>
      <c r="BT23" s="55">
        <v>109.377</v>
      </c>
      <c r="BU23" s="6">
        <v>4.7000000000000002E-3</v>
      </c>
      <c r="BV23" s="6"/>
      <c r="BW23" s="6"/>
      <c r="BX23" s="6">
        <v>2.3999999999999998E-3</v>
      </c>
      <c r="BY23" s="6">
        <v>-1.4E-3</v>
      </c>
      <c r="BZ23" s="6">
        <v>-1.4E-3</v>
      </c>
      <c r="CA23" s="6">
        <v>-1.6999999999999999E-3</v>
      </c>
      <c r="CB23" s="6">
        <v>1.6999999999999999E-3</v>
      </c>
      <c r="CC23" s="6"/>
      <c r="CD23" s="14"/>
      <c r="CE23" s="14"/>
      <c r="CF23" s="6"/>
      <c r="CG23" s="6"/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-1.6999999999999999E-3</v>
      </c>
      <c r="DA23" s="26">
        <f t="shared" si="4"/>
        <v>7.1666666666666667E-4</v>
      </c>
      <c r="DB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84">
        <v>0.6915</v>
      </c>
      <c r="BS24" s="4" t="s">
        <v>58</v>
      </c>
      <c r="BT24" s="55">
        <v>0.72140000000000004</v>
      </c>
      <c r="BU24" s="6">
        <v>-2.8E-3</v>
      </c>
      <c r="BV24" s="6"/>
      <c r="BW24" s="6"/>
      <c r="BX24" s="6">
        <v>-4.0000000000000002E-4</v>
      </c>
      <c r="BY24" s="6">
        <v>3.2000000000000002E-3</v>
      </c>
      <c r="BZ24" s="6">
        <v>-1.44E-2</v>
      </c>
      <c r="CA24" s="6">
        <v>1E-4</v>
      </c>
      <c r="CB24" s="6">
        <v>-4.1999999999999997E-3</v>
      </c>
      <c r="CC24" s="6"/>
      <c r="CD24" s="8"/>
      <c r="CE24" s="8"/>
      <c r="CF24" s="6"/>
      <c r="CG24" s="6"/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-1.44E-2</v>
      </c>
      <c r="DA24" s="26">
        <f t="shared" si="4"/>
        <v>-3.0833333333333333E-3</v>
      </c>
      <c r="DB24" s="26">
        <f t="shared" si="5"/>
        <v>3.2000000000000002E-3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84">
        <v>0.6593</v>
      </c>
      <c r="BS25" s="4" t="s">
        <v>59</v>
      </c>
      <c r="BT25" s="55">
        <v>0.68689999999999996</v>
      </c>
      <c r="BU25" s="6">
        <v>-2.2000000000000001E-3</v>
      </c>
      <c r="BV25" s="6"/>
      <c r="BW25" s="6"/>
      <c r="BX25" s="6">
        <v>1.5E-3</v>
      </c>
      <c r="BY25" s="6">
        <v>3.5000000000000001E-3</v>
      </c>
      <c r="BZ25" s="6">
        <v>-1.5100000000000001E-2</v>
      </c>
      <c r="CA25" s="6">
        <v>-3.5000000000000001E-3</v>
      </c>
      <c r="CB25" s="6">
        <v>-2.5000000000000001E-3</v>
      </c>
      <c r="CC25" s="6"/>
      <c r="CD25" s="8"/>
      <c r="CE25" s="8"/>
      <c r="CF25" s="6"/>
      <c r="CG25" s="6"/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-1.5100000000000001E-2</v>
      </c>
      <c r="DA25" s="26">
        <f t="shared" si="4"/>
        <v>-3.0500000000000002E-3</v>
      </c>
      <c r="DB25" s="26">
        <f t="shared" si="5"/>
        <v>3.5000000000000001E-3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84">
        <v>0.71919999999999995</v>
      </c>
      <c r="BS26" s="4" t="s">
        <v>60</v>
      </c>
      <c r="BT26" s="55">
        <v>0.75690000000000002</v>
      </c>
      <c r="BU26" s="6">
        <v>3.2000000000000002E-3</v>
      </c>
      <c r="BV26" s="6"/>
      <c r="BW26" s="6"/>
      <c r="BX26" s="6">
        <v>1.6000000000000001E-3</v>
      </c>
      <c r="BY26" s="6">
        <v>8.0000000000000004E-4</v>
      </c>
      <c r="BZ26" s="6">
        <v>-3.8999999999999998E-3</v>
      </c>
      <c r="CA26" s="6">
        <v>-6.6E-3</v>
      </c>
      <c r="CB26" s="6">
        <v>1.1000000000000001E-3</v>
      </c>
      <c r="CC26" s="6"/>
      <c r="CD26" s="9"/>
      <c r="CE26" s="9"/>
      <c r="CF26" s="6"/>
      <c r="CG26" s="6"/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-6.6E-3</v>
      </c>
      <c r="DA26" s="26">
        <f t="shared" si="4"/>
        <v>-6.3333333333333308E-4</v>
      </c>
      <c r="DB26" s="26">
        <f t="shared" si="5"/>
        <v>3.2000000000000002E-3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88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4.8000000000000004E-3</v>
      </c>
      <c r="BV27" s="29">
        <f t="shared" si="51"/>
        <v>0</v>
      </c>
      <c r="BW27" s="29">
        <f t="shared" si="51"/>
        <v>0</v>
      </c>
      <c r="BX27" s="29">
        <f t="shared" si="51"/>
        <v>-4.1000000000000003E-3</v>
      </c>
      <c r="BY27" s="29">
        <f t="shared" si="51"/>
        <v>-6.5000000000000006E-3</v>
      </c>
      <c r="BZ27" s="29">
        <f t="shared" si="51"/>
        <v>2.8000000000000001E-2</v>
      </c>
      <c r="CA27" s="29">
        <f t="shared" si="51"/>
        <v>8.3000000000000001E-3</v>
      </c>
      <c r="CB27" s="29">
        <f t="shared" si="51"/>
        <v>1.4899999999999997E-2</v>
      </c>
      <c r="CC27" s="29">
        <f t="shared" si="51"/>
        <v>0</v>
      </c>
      <c r="CD27" s="29">
        <f t="shared" si="51"/>
        <v>0</v>
      </c>
      <c r="CE27" s="29">
        <f t="shared" si="51"/>
        <v>0</v>
      </c>
      <c r="CF27" s="29">
        <f>SUM( -CF4, -CF11, -CF17,CF23, -CF24, -CF25, -CF26)</f>
        <v>0</v>
      </c>
      <c r="CG27" s="29">
        <f>SUM( -CG4, -CG11, -CG17,CG23, -CG24, -CG25, -CG26)</f>
        <v>0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-6.5000000000000006E-3</v>
      </c>
      <c r="DA27" s="26">
        <f t="shared" si="4"/>
        <v>1.4645161290322579E-3</v>
      </c>
      <c r="DB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84">
        <v>77.016999999999996</v>
      </c>
      <c r="BS28" s="4" t="s">
        <v>63</v>
      </c>
      <c r="BT28" s="55">
        <v>78.909000000000006</v>
      </c>
      <c r="BU28" s="6">
        <v>1.9E-3</v>
      </c>
      <c r="BV28" s="6"/>
      <c r="BW28" s="6"/>
      <c r="BX28" s="6">
        <v>8.9999999999999998E-4</v>
      </c>
      <c r="BY28" s="6">
        <v>2.2000000000000001E-3</v>
      </c>
      <c r="BZ28" s="6">
        <v>-1.66E-2</v>
      </c>
      <c r="CA28" s="6">
        <v>-1.6999999999999999E-3</v>
      </c>
      <c r="CB28" s="6">
        <v>-2.0999999999999999E-3</v>
      </c>
      <c r="CC28" s="6"/>
      <c r="CD28" s="14"/>
      <c r="CE28" s="14"/>
      <c r="CF28" s="6"/>
      <c r="CG28" s="6"/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-1.66E-2</v>
      </c>
      <c r="DA28" s="31">
        <f t="shared" si="4"/>
        <v>-2.5666666666666663E-3</v>
      </c>
      <c r="DB28" s="31">
        <f t="shared" si="5"/>
        <v>2.2000000000000001E-3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84">
        <v>1.0446200000000001</v>
      </c>
      <c r="BS29" s="4" t="s">
        <v>64</v>
      </c>
      <c r="BT29" s="55">
        <v>1.0498700000000001</v>
      </c>
      <c r="BU29" s="6">
        <v>-5.9999999999999995E-4</v>
      </c>
      <c r="BV29" s="6"/>
      <c r="BW29" s="6"/>
      <c r="BX29" s="6">
        <v>-8.0000000000000004E-4</v>
      </c>
      <c r="BY29" s="6">
        <v>1E-4</v>
      </c>
      <c r="BZ29" s="6">
        <v>1E-3</v>
      </c>
      <c r="CA29" s="6">
        <v>3.7000000000000002E-3</v>
      </c>
      <c r="CB29" s="6">
        <v>-1.5E-3</v>
      </c>
      <c r="CC29" s="6"/>
      <c r="CD29" s="8"/>
      <c r="CE29" s="8"/>
      <c r="CF29" s="6"/>
      <c r="CG29" s="6"/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-1.5E-3</v>
      </c>
      <c r="DA29" s="31">
        <f t="shared" si="4"/>
        <v>3.166666666666667E-4</v>
      </c>
      <c r="DB29" s="31">
        <f t="shared" si="5"/>
        <v>3.7000000000000002E-3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84">
        <v>0.96079999999999999</v>
      </c>
      <c r="BS30" s="4" t="s">
        <v>65</v>
      </c>
      <c r="BT30" s="55">
        <v>0.95298000000000005</v>
      </c>
      <c r="BU30" s="6">
        <v>-6.1000000000000004E-3</v>
      </c>
      <c r="BV30" s="6"/>
      <c r="BW30" s="6"/>
      <c r="BX30" s="6">
        <v>-1.6000000000000001E-3</v>
      </c>
      <c r="BY30" s="6">
        <v>2.7000000000000001E-3</v>
      </c>
      <c r="BZ30" s="6">
        <v>-1.0699999999999999E-2</v>
      </c>
      <c r="CA30" s="6">
        <v>6.7999999999999996E-3</v>
      </c>
      <c r="CB30" s="6">
        <v>-4.7000000000000002E-3</v>
      </c>
      <c r="CC30" s="6"/>
      <c r="CD30" s="9"/>
      <c r="CE30" s="9"/>
      <c r="CF30" s="6"/>
      <c r="CG30" s="6"/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-1.0699999999999999E-2</v>
      </c>
      <c r="DA30" s="31">
        <f t="shared" si="4"/>
        <v>-2.2666666666666664E-3</v>
      </c>
      <c r="DB30" s="31">
        <f t="shared" si="5"/>
        <v>6.7999999999999996E-3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89"/>
      <c r="BS31" s="32" t="s">
        <v>66</v>
      </c>
      <c r="BT31" s="33"/>
      <c r="BU31" s="34">
        <f>SUM(BU6, -BU13, -BU19,BU24,BU28:BU30)</f>
        <v>-1.78E-2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-6.8999999999999999E-3</v>
      </c>
      <c r="BY31" s="34">
        <f t="shared" ref="BY31:CE31" si="63">SUM(BY6, -BY13, -BY19,BY24,BY28:BY30)</f>
        <v>2.0199999999999999E-2</v>
      </c>
      <c r="BZ31" s="34">
        <f t="shared" si="63"/>
        <v>-8.9900000000000008E-2</v>
      </c>
      <c r="CA31" s="34">
        <f t="shared" si="63"/>
        <v>8.3999999999999995E-3</v>
      </c>
      <c r="CB31" s="34">
        <f t="shared" si="63"/>
        <v>-1.6399999999999998E-2</v>
      </c>
      <c r="CC31" s="34">
        <f t="shared" si="63"/>
        <v>0</v>
      </c>
      <c r="CD31" s="34">
        <f t="shared" si="63"/>
        <v>0</v>
      </c>
      <c r="CE31" s="34">
        <f t="shared" si="63"/>
        <v>0</v>
      </c>
      <c r="CF31" s="34">
        <f>SUM(CF6, -CF13, -CF19,CF24,CF28:CF30)</f>
        <v>0</v>
      </c>
      <c r="CG31" s="34">
        <f>SUM(CG6, -CG13, -CG19,CG24,CG28:CG30)</f>
        <v>0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-8.9900000000000008E-2</v>
      </c>
      <c r="DA31" s="31">
        <f t="shared" si="4"/>
        <v>-3.3032258064516129E-3</v>
      </c>
      <c r="DB31" s="31">
        <f t="shared" si="5"/>
        <v>2.0199999999999999E-2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84">
        <v>73.501000000000005</v>
      </c>
      <c r="BS32" s="4" t="s">
        <v>67</v>
      </c>
      <c r="BT32" s="55">
        <v>75.144999999999996</v>
      </c>
      <c r="BU32" s="6">
        <v>2.7000000000000001E-3</v>
      </c>
      <c r="BV32" s="6"/>
      <c r="BW32" s="6"/>
      <c r="BX32" s="6">
        <v>2.7000000000000001E-3</v>
      </c>
      <c r="BY32" s="6">
        <v>2.7000000000000001E-3</v>
      </c>
      <c r="BZ32" s="6">
        <v>-1.7399999999999999E-2</v>
      </c>
      <c r="CA32" s="6">
        <v>-5.1999999999999998E-3</v>
      </c>
      <c r="CB32" s="6">
        <v>-5.0000000000000001E-4</v>
      </c>
      <c r="CC32" s="6"/>
      <c r="CD32" s="14"/>
      <c r="CE32" s="14"/>
      <c r="CF32" s="6"/>
      <c r="CG32" s="6"/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-1.7399999999999999E-2</v>
      </c>
      <c r="DA32" s="35">
        <f t="shared" si="4"/>
        <v>-2.5000000000000001E-3</v>
      </c>
      <c r="DB32" s="35">
        <f t="shared" si="5"/>
        <v>2.7000000000000001E-3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84">
        <v>0.91610000000000003</v>
      </c>
      <c r="BS33" s="4" t="s">
        <v>68</v>
      </c>
      <c r="BT33" s="55">
        <v>0.90749999999999997</v>
      </c>
      <c r="BU33" s="6">
        <v>-5.4000000000000003E-3</v>
      </c>
      <c r="BV33" s="6"/>
      <c r="BW33" s="6"/>
      <c r="BX33" s="6">
        <v>-1E-4</v>
      </c>
      <c r="BY33" s="6">
        <v>2.8999999999999998E-3</v>
      </c>
      <c r="BZ33" s="6">
        <v>-1.09E-2</v>
      </c>
      <c r="CA33" s="6">
        <v>3.3999999999999998E-3</v>
      </c>
      <c r="CB33" s="6">
        <v>-3.0999999999999999E-3</v>
      </c>
      <c r="CC33" s="6"/>
      <c r="CD33" s="9"/>
      <c r="CE33" s="9"/>
      <c r="CF33" s="6"/>
      <c r="CG33" s="6"/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-1.09E-2</v>
      </c>
      <c r="DA33" s="35">
        <f t="shared" si="4"/>
        <v>-2.2000000000000001E-3</v>
      </c>
      <c r="DB33" s="35">
        <f t="shared" si="5"/>
        <v>3.3999999999999998E-3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90"/>
      <c r="BS34" s="36" t="s">
        <v>69</v>
      </c>
      <c r="BT34" s="37"/>
      <c r="BU34" s="38">
        <f>SUM(BU7, -BU14, -BU20,BU25, -BU29,BU32:BU33)</f>
        <v>-1.2300000000000002E-2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5.8000000000000005E-3</v>
      </c>
      <c r="BY34" s="38">
        <f t="shared" ref="BY34:CC34" si="75">SUM(BY7, -BY14, -BY20,BY25, -BY29,BY32:BY33)</f>
        <v>2.1400000000000002E-2</v>
      </c>
      <c r="BZ34" s="38">
        <f t="shared" si="75"/>
        <v>-9.4200000000000006E-2</v>
      </c>
      <c r="CA34" s="38">
        <f t="shared" si="75"/>
        <v>-1.9800000000000002E-2</v>
      </c>
      <c r="CB34" s="38">
        <f t="shared" si="75"/>
        <v>-3.0999999999999999E-3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0</v>
      </c>
      <c r="CF34" s="38">
        <f>SUM(CF7, -CF14, -CF20,CF25, -CF29,CF32:CF33)</f>
        <v>0</v>
      </c>
      <c r="CG34" s="38">
        <f>SUM(CG7, -CG14, -CG20,CG25, -CG29,CG32:CG33)</f>
        <v>0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-9.4200000000000006E-2</v>
      </c>
      <c r="DA34" s="35">
        <f t="shared" si="4"/>
        <v>-3.2967741935483875E-3</v>
      </c>
      <c r="DB34" s="35">
        <f t="shared" si="5"/>
        <v>2.1400000000000002E-2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84">
        <v>80.188999999999993</v>
      </c>
      <c r="BS35" s="4" t="s">
        <v>70</v>
      </c>
      <c r="BT35" s="55">
        <v>82.796999999999997</v>
      </c>
      <c r="BU35" s="6">
        <v>8.0999999999999996E-3</v>
      </c>
      <c r="BV35" s="6"/>
      <c r="BW35" s="6"/>
      <c r="BX35" s="6">
        <v>2.8E-3</v>
      </c>
      <c r="BY35" s="6">
        <v>-6.9999999999999999E-4</v>
      </c>
      <c r="BZ35" s="6">
        <v>-6.1000000000000004E-3</v>
      </c>
      <c r="CA35" s="6">
        <v>-8.3000000000000001E-3</v>
      </c>
      <c r="CB35" s="6">
        <v>2.5000000000000001E-3</v>
      </c>
      <c r="CC35" s="6"/>
      <c r="CD35" s="39"/>
      <c r="CE35" s="39"/>
      <c r="CF35" s="6"/>
      <c r="CG35" s="6"/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-8.3000000000000001E-3</v>
      </c>
      <c r="DA35" s="41">
        <f t="shared" si="4"/>
        <v>-2.833333333333333E-4</v>
      </c>
      <c r="DB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91"/>
      <c r="BS36" s="42" t="s">
        <v>71</v>
      </c>
      <c r="BT36" s="43"/>
      <c r="BU36" s="44">
        <f t="shared" ref="BU36:CE36" si="92">SUM( -BU8, -BU15, -BU21,BU26, -BU30, -BU33,BU35)</f>
        <v>3.0799999999999998E-2</v>
      </c>
      <c r="BV36" s="44">
        <f t="shared" si="92"/>
        <v>0</v>
      </c>
      <c r="BW36" s="44">
        <f t="shared" si="92"/>
        <v>0</v>
      </c>
      <c r="BX36" s="44">
        <f t="shared" si="92"/>
        <v>7.1000000000000004E-3</v>
      </c>
      <c r="BY36" s="44">
        <f t="shared" si="92"/>
        <v>-8.9999999999999965E-4</v>
      </c>
      <c r="BZ36" s="44">
        <f t="shared" si="92"/>
        <v>-4.6000000000000008E-3</v>
      </c>
      <c r="CA36" s="44">
        <f t="shared" si="92"/>
        <v>-4.5800000000000007E-2</v>
      </c>
      <c r="CB36" s="44">
        <f t="shared" si="92"/>
        <v>2.1899999999999999E-2</v>
      </c>
      <c r="CC36" s="44">
        <f t="shared" si="92"/>
        <v>0</v>
      </c>
      <c r="CD36" s="44">
        <f t="shared" si="92"/>
        <v>0</v>
      </c>
      <c r="CE36" s="44">
        <f t="shared" si="92"/>
        <v>0</v>
      </c>
      <c r="CF36" s="44">
        <f>SUM( -CF8, -CF15, -CF21,CF26, -CF30, -CF33,CF35)</f>
        <v>0</v>
      </c>
      <c r="CG36" s="44">
        <f>SUM( -CG8, -CG15, -CG21,CG26, -CG30, -CG33,CG35)</f>
        <v>0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-4.5800000000000007E-2</v>
      </c>
      <c r="DA36" s="41">
        <f t="shared" si="4"/>
        <v>2.7419354838709647E-4</v>
      </c>
      <c r="DB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2"/>
      <c r="BS37" s="45" t="s">
        <v>72</v>
      </c>
      <c r="BT37" s="46"/>
      <c r="BU37" s="47">
        <f>SUM( -BU5, -BU12, -BU18, -BU23, -BU28, -BU32, -BU35)</f>
        <v>-3.3500000000000002E-2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>SUM( -BX5, -BX12, -BX18, -BX23, -BX28, -BX32, -BX35)</f>
        <v>-1.6299999999999999E-2</v>
      </c>
      <c r="BY37" s="47">
        <f t="shared" si="106"/>
        <v>3.599999999999999E-3</v>
      </c>
      <c r="BZ37" s="47">
        <f t="shared" si="106"/>
        <v>4.4400000000000002E-2</v>
      </c>
      <c r="CA37" s="47">
        <f t="shared" si="106"/>
        <v>2.1999999999999999E-2</v>
      </c>
      <c r="CB37" s="47">
        <f t="shared" si="106"/>
        <v>1.8E-3</v>
      </c>
      <c r="CC37" s="47">
        <f t="shared" si="106"/>
        <v>0</v>
      </c>
      <c r="CD37" s="47">
        <f>SUM( -CD5, -CD12, -CD18, -CD23, -CD28, -CD32, -CD35)</f>
        <v>0</v>
      </c>
      <c r="CE37" s="47">
        <f t="shared" ref="CE37" si="107">SUM( -CE5, -CE12, -CE18, -CE23, -CE28, -CE32, -CE35)</f>
        <v>0</v>
      </c>
      <c r="CF37" s="47">
        <f>SUM( -CF5, -CF12, -CF18, -CF23, -CF28, -CF32, -CF35)</f>
        <v>0</v>
      </c>
      <c r="CG37" s="47">
        <f>SUM( -CG5, -CG12, -CG18, -CG23, -CG28, -CG32, -CG35)</f>
        <v>0</v>
      </c>
      <c r="CH37" s="47">
        <f>SUM( -CH5, -CH12, -CH18, -CH23, -CH28, -CH32, -CH35)</f>
        <v>0</v>
      </c>
      <c r="CI37" s="47">
        <f>SUM( -CI5, -CI12, -CI18, -CI23, -CI28, -CI32, -CI35)</f>
        <v>0</v>
      </c>
      <c r="CJ37" s="47">
        <f>SUM( -CJ5, -CJ12, -CJ18, -CJ23, -CJ28, -CJ32, -CJ35)</f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-3.3500000000000002E-2</v>
      </c>
      <c r="DA37" s="48">
        <f t="shared" si="4"/>
        <v>7.0967741935483875E-4</v>
      </c>
      <c r="DB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0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0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T39" t="s">
        <v>62</v>
      </c>
      <c r="BU39" s="41">
        <v>0.191</v>
      </c>
      <c r="BV39" s="15"/>
      <c r="BW39" s="15"/>
      <c r="BX39" s="91">
        <v>0.1981</v>
      </c>
      <c r="BY39" s="41">
        <v>0.19719999999999999</v>
      </c>
      <c r="BZ39" s="41">
        <v>0.19259999999999999</v>
      </c>
      <c r="CA39" s="22">
        <v>0.15160000000000001</v>
      </c>
      <c r="CB39" s="41">
        <v>0.16869999999999999</v>
      </c>
      <c r="CC39" s="15"/>
      <c r="CD39" s="15"/>
      <c r="CE39" s="15" t="s">
        <v>62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31">
        <v>0.1386</v>
      </c>
      <c r="BV40" s="6" t="s">
        <v>62</v>
      </c>
      <c r="BW40" s="6"/>
      <c r="BX40" s="92">
        <v>0.13170000000000001</v>
      </c>
      <c r="BY40" s="31">
        <v>0.15190000000000001</v>
      </c>
      <c r="BZ40" s="22">
        <v>0.12820000000000001</v>
      </c>
      <c r="CA40" s="41">
        <v>0.14680000000000001</v>
      </c>
      <c r="CB40" s="22">
        <v>0.14269999999999999</v>
      </c>
      <c r="CC40" s="6"/>
      <c r="CD40" s="6" t="s">
        <v>62</v>
      </c>
      <c r="CE40" s="6"/>
      <c r="CF40" s="6"/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-1.7399999999999999E-2</v>
      </c>
      <c r="DA40" s="52">
        <f>AVERAGE(DA2:DA8,DA10:DA15,DA17:DA21,DA23:DA26,DA28:DA30,DA32:DA33,DA35)</f>
        <v>-4.8988095238095236E-4</v>
      </c>
      <c r="DB40" s="52">
        <f>MAX(DB2:DB8,DB10:DB15,DB17:DB21,DB23:DB26,DB28:DB30,DB32:DB33,DB35)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22">
        <v>0.12989999999999999</v>
      </c>
      <c r="BW41" s="6"/>
      <c r="BX41" s="88">
        <v>0.1225</v>
      </c>
      <c r="BY41" s="35">
        <v>0.1217</v>
      </c>
      <c r="BZ41" s="31">
        <v>6.2E-2</v>
      </c>
      <c r="CA41" s="31">
        <v>7.0400000000000004E-2</v>
      </c>
      <c r="CB41" s="31">
        <v>5.3999999999999999E-2</v>
      </c>
      <c r="CC41" s="6"/>
      <c r="CE41" s="6"/>
      <c r="CF41" s="6"/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54"/>
      <c r="DA41" s="55" t="s">
        <v>73</v>
      </c>
      <c r="DB41" s="54"/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35">
        <v>9.4500000000000001E-2</v>
      </c>
      <c r="BV42" s="6" t="s">
        <v>62</v>
      </c>
      <c r="BW42" s="6"/>
      <c r="BX42" s="90">
        <v>0.1003</v>
      </c>
      <c r="BY42" s="22">
        <v>8.2799999999999999E-2</v>
      </c>
      <c r="BZ42" s="35">
        <v>2.75E-2</v>
      </c>
      <c r="CA42" s="35">
        <v>7.7000000000000002E-3</v>
      </c>
      <c r="CB42" s="35">
        <v>4.5999999999999999E-3</v>
      </c>
      <c r="CC42" s="6"/>
      <c r="CD42" s="6" t="s">
        <v>62</v>
      </c>
      <c r="CE42" s="6"/>
      <c r="CF42" s="6"/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/>
      <c r="DA42" s="55" t="s">
        <v>74</v>
      </c>
      <c r="DB42" s="55"/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16">
        <v>-7.2499999999999995E-2</v>
      </c>
      <c r="BV43" t="s">
        <v>62</v>
      </c>
      <c r="BW43" s="6"/>
      <c r="BX43" s="137">
        <v>-6.7100000000000007E-2</v>
      </c>
      <c r="BY43" s="7">
        <v>-7.4099999999999999E-2</v>
      </c>
      <c r="BZ43" s="7">
        <v>-2.5399999999999999E-2</v>
      </c>
      <c r="CA43" s="7">
        <v>-1.5699999999999999E-2</v>
      </c>
      <c r="CB43" s="7">
        <v>-1.66E-2</v>
      </c>
      <c r="CC43" s="6"/>
      <c r="CD43" t="s">
        <v>62</v>
      </c>
      <c r="CE43" s="6"/>
      <c r="CF43" s="6"/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7">
        <v>-0.1023</v>
      </c>
      <c r="BV44" s="6"/>
      <c r="BW44" s="6"/>
      <c r="BX44" s="89">
        <v>-8.5900000000000004E-2</v>
      </c>
      <c r="BY44" s="16">
        <v>-7.6999999999999999E-2</v>
      </c>
      <c r="BZ44" s="16">
        <v>-5.4800000000000001E-2</v>
      </c>
      <c r="CA44" s="16">
        <v>-6.0999999999999999E-2</v>
      </c>
      <c r="CB44" s="16">
        <v>-7.0300000000000001E-2</v>
      </c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-9.4200000000000006E-2</v>
      </c>
      <c r="DA44" s="52">
        <f>AVERAGE(DA9,DA16,DA22,DA27,DA31,DA34,DA36,DA37)</f>
        <v>-2.1684043449710089E-19</v>
      </c>
      <c r="DB44" s="52">
        <f>MAX(DB9,DB16,DB22,DB27,DB31,DB34,DB36,DB37)</f>
        <v>4.8699999999999993E-2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48">
        <v>-0.14299999999999999</v>
      </c>
      <c r="BV45" s="6"/>
      <c r="BW45" s="6"/>
      <c r="BX45" s="86">
        <v>-0.1593</v>
      </c>
      <c r="BY45" s="48">
        <v>-0.15570000000000001</v>
      </c>
      <c r="BZ45" s="48">
        <v>-0.1113</v>
      </c>
      <c r="CA45" s="48">
        <v>-8.9300000000000004E-2</v>
      </c>
      <c r="CB45" s="48">
        <v>-8.7499999999999994E-2</v>
      </c>
      <c r="CC45" s="6"/>
      <c r="CD45" s="6"/>
      <c r="CE45" s="6"/>
      <c r="CF45" s="6"/>
      <c r="CG45" s="6"/>
      <c r="CH45" s="6"/>
      <c r="CI45" s="6"/>
      <c r="CJ45" s="6" t="s">
        <v>62</v>
      </c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54"/>
      <c r="DA45" s="55" t="s">
        <v>75</v>
      </c>
      <c r="DB45" s="54"/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300">
        <v>-5.2699999999999997E-2</v>
      </c>
      <c r="AG46" s="300">
        <v>-7.0300000000000001E-2</v>
      </c>
      <c r="AH46" s="301">
        <v>-7.5499999999999998E-2</v>
      </c>
      <c r="AI46" s="10"/>
      <c r="AJ46" s="10" t="s">
        <v>62</v>
      </c>
      <c r="AK46" s="302">
        <v>-5.8299999999999998E-2</v>
      </c>
      <c r="AL46" s="300">
        <v>-5.91E-2</v>
      </c>
      <c r="AM46" s="302">
        <v>-9.0399999999999994E-2</v>
      </c>
      <c r="AN46" s="301">
        <v>-9.8599999999999993E-2</v>
      </c>
      <c r="AO46" s="301">
        <v>-0.10970000000000001</v>
      </c>
      <c r="AP46" s="10"/>
      <c r="AQ46" s="10" t="s">
        <v>62</v>
      </c>
      <c r="AR46" s="301">
        <v>-9.1700000000000004E-2</v>
      </c>
      <c r="AS46" s="301">
        <v>-0.13059999999999999</v>
      </c>
      <c r="AT46" s="301">
        <v>-0.1368</v>
      </c>
      <c r="AU46" s="301">
        <v>-0.17</v>
      </c>
      <c r="AV46" s="301">
        <v>-0.1593</v>
      </c>
      <c r="AW46" s="10"/>
      <c r="AX46" s="10" t="s">
        <v>62</v>
      </c>
      <c r="AY46" s="301">
        <v>-0.17</v>
      </c>
      <c r="AZ46" s="301">
        <v>-0.1714</v>
      </c>
      <c r="BA46" s="301">
        <v>-0.1726</v>
      </c>
      <c r="BB46" s="301">
        <v>-0.16420000000000001</v>
      </c>
      <c r="BC46" s="301">
        <v>-0.1958</v>
      </c>
      <c r="BD46" s="10"/>
      <c r="BE46" s="10" t="s">
        <v>62</v>
      </c>
      <c r="BF46" s="301">
        <v>-0.1802</v>
      </c>
      <c r="BG46" s="301">
        <v>-0.19239999999999999</v>
      </c>
      <c r="BH46" s="301">
        <v>-0.23169999999999999</v>
      </c>
      <c r="BI46" s="301">
        <v>-0.24099999999999999</v>
      </c>
      <c r="BJ46" s="63" t="s">
        <v>86</v>
      </c>
      <c r="BK46" s="63" t="s">
        <v>76</v>
      </c>
      <c r="BL46" s="63" t="s">
        <v>86</v>
      </c>
      <c r="BU46" s="301">
        <v>-0.23619999999999999</v>
      </c>
      <c r="BV46" s="10" t="s">
        <v>62</v>
      </c>
      <c r="BW46" s="10"/>
      <c r="BX46" s="303">
        <v>-0.24030000000000001</v>
      </c>
      <c r="BY46" s="301">
        <v>-0.24679999999999999</v>
      </c>
      <c r="BZ46" s="301">
        <v>-0.21879999999999999</v>
      </c>
      <c r="CA46" s="301">
        <v>-0.21049999999999999</v>
      </c>
      <c r="CB46" s="93">
        <v>-0.1956</v>
      </c>
      <c r="CC46" s="10"/>
      <c r="CD46" s="10" t="s">
        <v>62</v>
      </c>
      <c r="CE46" s="10" t="s">
        <v>62</v>
      </c>
      <c r="CF46" s="10"/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/>
      <c r="CW46" s="10" t="s">
        <v>62</v>
      </c>
      <c r="CX46" s="10"/>
      <c r="CY46" s="10" t="s">
        <v>62</v>
      </c>
      <c r="CZ46" s="63"/>
      <c r="DA46" s="63" t="s">
        <v>76</v>
      </c>
      <c r="DB46" s="63"/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1" t="s">
        <v>92</v>
      </c>
      <c r="BT47" s="282" t="s">
        <v>93</v>
      </c>
      <c r="EK47" s="281" t="s">
        <v>90</v>
      </c>
      <c r="EL47" s="281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4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299"/>
      <c r="BY48" s="253"/>
      <c r="BZ48" s="70">
        <v>43136</v>
      </c>
      <c r="CA48" s="255"/>
      <c r="CB48" s="253"/>
      <c r="CC48" s="70">
        <v>43137</v>
      </c>
      <c r="CD48" s="304"/>
      <c r="CE48" s="253"/>
      <c r="CF48" s="70">
        <v>43138</v>
      </c>
      <c r="CG48" s="254"/>
      <c r="CH48" s="72"/>
      <c r="CI48" s="70">
        <v>43108</v>
      </c>
      <c r="CJ48" s="73"/>
      <c r="CK48" s="74"/>
      <c r="CL48" s="75">
        <v>43142</v>
      </c>
      <c r="CM48" s="76"/>
      <c r="CN48" s="74"/>
      <c r="CO48" s="75">
        <v>43143</v>
      </c>
      <c r="CP48" s="76"/>
      <c r="CQ48" s="74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79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267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5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05" t="s">
        <v>81</v>
      </c>
      <c r="CI50" s="55" t="s">
        <v>82</v>
      </c>
      <c r="CJ50" s="55" t="s">
        <v>83</v>
      </c>
      <c r="CK50" s="55" t="s">
        <v>81</v>
      </c>
      <c r="CL50" s="55" t="s">
        <v>82</v>
      </c>
      <c r="CM50" s="55" t="s">
        <v>83</v>
      </c>
      <c r="CN50" s="55" t="s">
        <v>81</v>
      </c>
      <c r="CO50" s="55" t="s">
        <v>82</v>
      </c>
      <c r="CP50" s="55" t="s">
        <v>83</v>
      </c>
      <c r="CQ50" s="5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13">
        <v>0.14749999999999999</v>
      </c>
      <c r="CI51" s="22">
        <v>0.16370000000000001</v>
      </c>
      <c r="CJ51" s="41">
        <v>0.16869999999999999</v>
      </c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07">
        <v>0.1424</v>
      </c>
      <c r="CI52" s="41">
        <v>0.14630000000000001</v>
      </c>
      <c r="CJ52" s="22">
        <v>0.14269999999999999</v>
      </c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11">
        <v>5.3999999999999999E-2</v>
      </c>
      <c r="CI53" s="31">
        <v>4.9700000000000001E-2</v>
      </c>
      <c r="CJ53" s="31">
        <v>5.3999999999999999E-2</v>
      </c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12">
        <v>0.02</v>
      </c>
      <c r="CI54" s="35">
        <v>1.6999999999999999E-3</v>
      </c>
      <c r="CJ54" s="35">
        <v>4.5999999999999999E-3</v>
      </c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08">
        <v>-1.41E-2</v>
      </c>
      <c r="CI55" s="7">
        <v>-1.38E-2</v>
      </c>
      <c r="CJ55" s="7">
        <v>-1.66E-2</v>
      </c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10">
        <v>-5.9700000000000003E-2</v>
      </c>
      <c r="CI56" s="16">
        <v>-5.5100000000000003E-2</v>
      </c>
      <c r="CJ56" s="16">
        <v>-7.0300000000000001E-2</v>
      </c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06">
        <v>-8.3299999999999999E-2</v>
      </c>
      <c r="CI57" s="48">
        <v>-8.5699999999999998E-2</v>
      </c>
      <c r="CJ57" s="48">
        <v>-8.7499999999999994E-2</v>
      </c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09">
        <v>-0.20680000000000001</v>
      </c>
      <c r="CI58" s="93">
        <v>-0.20680000000000001</v>
      </c>
      <c r="CJ58" s="93">
        <v>-0.1956</v>
      </c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114">
        <v>-2.52</v>
      </c>
      <c r="CI59" s="57">
        <v>-0.5</v>
      </c>
      <c r="CJ59" s="85">
        <v>1.72</v>
      </c>
      <c r="CK59" s="84"/>
      <c r="CL59" s="57"/>
      <c r="CM59" s="85"/>
      <c r="CN59" s="84"/>
      <c r="CO59" s="57"/>
      <c r="CP59" s="85"/>
      <c r="CQ59" s="84"/>
      <c r="CR59" s="57"/>
      <c r="CS59" s="85"/>
      <c r="CT59" s="84"/>
      <c r="CU59" s="57"/>
      <c r="CV59" s="85"/>
      <c r="CW59" s="84"/>
      <c r="CX59" s="57"/>
      <c r="CY59" s="85"/>
      <c r="CZ59" s="84"/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7">
        <v>1.23E-2</v>
      </c>
      <c r="CI60" s="268">
        <v>1.6199999999999999E-2</v>
      </c>
      <c r="CJ60" s="205">
        <v>2.24E-2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44">
        <v>-1.6400000000000001E-2</v>
      </c>
      <c r="CI61" s="215">
        <v>-1.83E-2</v>
      </c>
      <c r="CJ61" s="211">
        <v>-2.1000000000000001E-2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I62" t="s">
        <v>62</v>
      </c>
      <c r="CJ62" s="205">
        <v>2.1899999999999999E-2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J63" s="222">
        <v>-1.6400000000000001E-2</v>
      </c>
      <c r="CK63" t="s">
        <v>62</v>
      </c>
      <c r="CM63" s="59"/>
      <c r="CP63" s="59"/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58">
        <v>1.2968</v>
      </c>
      <c r="CI64" s="258">
        <v>1.2986</v>
      </c>
      <c r="CJ64" s="258">
        <v>0.75329999999999997</v>
      </c>
      <c r="CM64" s="192"/>
      <c r="CP64" s="192"/>
      <c r="CS64" s="192"/>
      <c r="CV64" s="192"/>
      <c r="CY64" s="192"/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89" t="s">
        <v>51</v>
      </c>
      <c r="CI65" s="189" t="s">
        <v>51</v>
      </c>
      <c r="CJ65" s="118" t="s">
        <v>60</v>
      </c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>SUM(BS51, -BS58)</f>
        <v>0.38919999999999999</v>
      </c>
      <c r="BT66" s="121">
        <f>SUM(BT51, -BT58)</f>
        <v>0.38269999999999998</v>
      </c>
      <c r="BU66" s="180">
        <f>SUM(BU51, -BU58)</f>
        <v>0.42720000000000002</v>
      </c>
      <c r="BV66" s="147">
        <f>SUM(BV51, -BV58)</f>
        <v>0.43609999999999999</v>
      </c>
      <c r="BW66" s="121">
        <f>SUM(BW51, -BW58)</f>
        <v>0.43910000000000005</v>
      </c>
      <c r="BX66" s="180">
        <f>SUM(BX51, -BX58)</f>
        <v>0.43840000000000001</v>
      </c>
      <c r="BY66" s="225">
        <f>SUM(BY51, -BY58)</f>
        <v>0.44240000000000002</v>
      </c>
      <c r="BZ66" s="15">
        <f>SUM(BZ51, -BZ58)</f>
        <v>0.46499999999999997</v>
      </c>
      <c r="CA66" s="152">
        <f>SUM(CA51, -CA58)</f>
        <v>0.44399999999999995</v>
      </c>
      <c r="CB66" s="147">
        <f>SUM(CB51, -CB58)</f>
        <v>0.41510000000000002</v>
      </c>
      <c r="CC66" s="121">
        <f>SUM(CC51, -CC58)</f>
        <v>0.4103</v>
      </c>
      <c r="CD66" s="180">
        <f>SUM(CD51, -CD58)</f>
        <v>0.41139999999999999</v>
      </c>
      <c r="CE66" s="147">
        <f>SUM(CE51, -CE58)</f>
        <v>0.39239999999999997</v>
      </c>
      <c r="CF66" s="121">
        <f>SUM(CF51, -CF58)</f>
        <v>0.37980000000000003</v>
      </c>
      <c r="CG66" s="180">
        <f>SUM(CG51, -CG58)</f>
        <v>0.36209999999999998</v>
      </c>
      <c r="CH66" s="121">
        <f>SUM(CH51, -CH58)</f>
        <v>0.3543</v>
      </c>
      <c r="CI66" s="121">
        <f>SUM(CI51, -CI58)</f>
        <v>0.37050000000000005</v>
      </c>
      <c r="CJ66" s="121">
        <f>SUM(CJ51, -CJ58)</f>
        <v>0.36429999999999996</v>
      </c>
      <c r="CK66" s="6">
        <f>SUM(CK51, -CK58,)</f>
        <v>0</v>
      </c>
      <c r="CL66" s="6">
        <f>SUM(CL51, -CL58,)</f>
        <v>0</v>
      </c>
      <c r="CM66" s="6">
        <f>SUM(CM51, -CM58)</f>
        <v>0</v>
      </c>
      <c r="CN66" s="6">
        <f>SUM(CN51, -CN58)</f>
        <v>0</v>
      </c>
      <c r="CO66" s="6">
        <f>SUM(CO51, -CO58)</f>
        <v>0</v>
      </c>
      <c r="CP66" s="6">
        <f>SUM(CP51, -CP58)</f>
        <v>0</v>
      </c>
      <c r="CQ66" s="6">
        <f>SUM(CQ51, -CQ58,)</f>
        <v>0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29">SUM(EC51, -EC58)</f>
        <v>0</v>
      </c>
      <c r="ED66" s="6">
        <f t="shared" si="129"/>
        <v>0</v>
      </c>
      <c r="EE66" s="6">
        <f t="shared" si="129"/>
        <v>0</v>
      </c>
      <c r="EF66" s="6">
        <f t="shared" si="129"/>
        <v>0</v>
      </c>
      <c r="EG66" s="6">
        <f t="shared" si="129"/>
        <v>0</v>
      </c>
      <c r="EH66" s="6">
        <f t="shared" si="129"/>
        <v>0</v>
      </c>
      <c r="EI66" s="6">
        <f t="shared" si="129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0">SUM(GU51, -GU58)</f>
        <v>0</v>
      </c>
      <c r="GV66" s="6">
        <f t="shared" si="130"/>
        <v>0</v>
      </c>
      <c r="GW66" s="6">
        <f t="shared" si="130"/>
        <v>0</v>
      </c>
      <c r="GX66" s="6">
        <f t="shared" si="130"/>
        <v>0</v>
      </c>
      <c r="GY66" s="6">
        <f t="shared" si="130"/>
        <v>0</v>
      </c>
      <c r="GZ66" s="6">
        <f t="shared" si="130"/>
        <v>0</v>
      </c>
      <c r="HA66" s="6">
        <f t="shared" si="130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1">SUM(JM51, -JM58)</f>
        <v>0</v>
      </c>
      <c r="JN66" s="6">
        <f t="shared" si="131"/>
        <v>0</v>
      </c>
      <c r="JO66" s="6">
        <f t="shared" si="131"/>
        <v>0</v>
      </c>
      <c r="JP66" s="6">
        <f t="shared" si="131"/>
        <v>0</v>
      </c>
      <c r="JQ66" s="6">
        <f t="shared" si="131"/>
        <v>0</v>
      </c>
      <c r="JR66" s="6">
        <f t="shared" si="131"/>
        <v>0</v>
      </c>
      <c r="JS66" s="6">
        <f t="shared" si="131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18" t="s">
        <v>60</v>
      </c>
      <c r="CI67" s="118" t="s">
        <v>60</v>
      </c>
      <c r="CJ67" s="189" t="s">
        <v>51</v>
      </c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32">SUM(K51, -K57)</f>
        <v>0.16620000000000001</v>
      </c>
      <c r="L68" s="180">
        <f t="shared" si="132"/>
        <v>0.19230000000000003</v>
      </c>
      <c r="M68" s="147">
        <f t="shared" si="132"/>
        <v>0.17859999999999998</v>
      </c>
      <c r="N68" s="121">
        <f t="shared" si="132"/>
        <v>0.16650000000000001</v>
      </c>
      <c r="O68" s="180">
        <f t="shared" si="132"/>
        <v>0.18559999999999999</v>
      </c>
      <c r="P68" s="147">
        <f t="shared" si="132"/>
        <v>0.20569999999999999</v>
      </c>
      <c r="Q68" s="121">
        <f t="shared" si="132"/>
        <v>0.1983</v>
      </c>
      <c r="R68" s="180">
        <f t="shared" si="132"/>
        <v>0.21210000000000001</v>
      </c>
      <c r="S68" s="226">
        <f t="shared" si="132"/>
        <v>0.23520000000000002</v>
      </c>
      <c r="T68" s="15">
        <f t="shared" si="132"/>
        <v>0.22940000000000002</v>
      </c>
      <c r="U68" s="150">
        <f t="shared" ref="U68:Z68" si="133">SUM(U51, -U57)</f>
        <v>0.2127</v>
      </c>
      <c r="V68" s="226">
        <f t="shared" si="133"/>
        <v>0.2097</v>
      </c>
      <c r="W68" s="97">
        <f t="shared" si="133"/>
        <v>0.23599999999999999</v>
      </c>
      <c r="X68" s="152">
        <f t="shared" si="133"/>
        <v>0.2268</v>
      </c>
      <c r="Y68" s="147">
        <f t="shared" si="133"/>
        <v>0.2455</v>
      </c>
      <c r="Z68" s="121">
        <f t="shared" si="133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34">SUM(AK52, -AK58)</f>
        <v>0.23170000000000002</v>
      </c>
      <c r="AL68" s="94">
        <f t="shared" si="134"/>
        <v>0.2545</v>
      </c>
      <c r="AM68" s="151">
        <f t="shared" si="134"/>
        <v>0.29559999999999997</v>
      </c>
      <c r="AN68" s="145">
        <f t="shared" si="134"/>
        <v>0.29559999999999997</v>
      </c>
      <c r="AO68" s="117">
        <f t="shared" si="134"/>
        <v>0.30189999999999995</v>
      </c>
      <c r="AP68" s="177">
        <f t="shared" si="134"/>
        <v>0.27779999999999999</v>
      </c>
      <c r="AQ68" s="145">
        <f t="shared" si="134"/>
        <v>0.28659999999999997</v>
      </c>
      <c r="AR68" s="117">
        <f t="shared" si="134"/>
        <v>0.28660000000000002</v>
      </c>
      <c r="AS68" s="177">
        <f t="shared" si="134"/>
        <v>0.28949999999999998</v>
      </c>
      <c r="AT68" s="227">
        <f t="shared" si="134"/>
        <v>0.26090000000000002</v>
      </c>
      <c r="AU68" s="94">
        <f t="shared" si="134"/>
        <v>0.25990000000000002</v>
      </c>
      <c r="AV68" s="152">
        <f t="shared" si="134"/>
        <v>0.29270000000000002</v>
      </c>
      <c r="AW68" s="147">
        <f t="shared" si="134"/>
        <v>0.3024</v>
      </c>
      <c r="AX68" s="121">
        <f t="shared" si="134"/>
        <v>0.31730000000000003</v>
      </c>
      <c r="AY68" s="180">
        <f t="shared" si="134"/>
        <v>0.28070000000000001</v>
      </c>
      <c r="AZ68" s="147">
        <f t="shared" si="134"/>
        <v>0.26910000000000001</v>
      </c>
      <c r="BA68" s="121">
        <f t="shared" si="134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35">SUM(BD52, -BD58)</f>
        <v>0.30430000000000001</v>
      </c>
      <c r="BE68" s="180">
        <f t="shared" si="135"/>
        <v>0.3382</v>
      </c>
      <c r="BF68" s="147">
        <f t="shared" si="135"/>
        <v>0.32930000000000004</v>
      </c>
      <c r="BG68" s="121">
        <f t="shared" si="135"/>
        <v>0.31999999999999995</v>
      </c>
      <c r="BH68" s="180">
        <f t="shared" si="135"/>
        <v>0.30209999999999998</v>
      </c>
      <c r="BI68" s="147">
        <f t="shared" si="135"/>
        <v>0.30149999999999999</v>
      </c>
      <c r="BJ68" s="116">
        <f>SUM(BJ51, -BJ57)</f>
        <v>0.32200000000000001</v>
      </c>
      <c r="BK68" s="180">
        <f>SUM(BK52, -BK58)</f>
        <v>0.32019999999999998</v>
      </c>
      <c r="BL68" s="147">
        <f>SUM(BL52, -BL58)</f>
        <v>0.34360000000000002</v>
      </c>
      <c r="BM68" s="121">
        <f>SUM(BM52, -BM58)</f>
        <v>0.36709999999999998</v>
      </c>
      <c r="BN68" s="180">
        <f>SUM(BN52, -BN58)</f>
        <v>0.37239999999999995</v>
      </c>
      <c r="BO68" s="121">
        <f>SUM(BO52, -BO58)</f>
        <v>0.38129999999999997</v>
      </c>
      <c r="BP68" s="121">
        <f>SUM(BP52, -BP58)</f>
        <v>0.38109999999999999</v>
      </c>
      <c r="BQ68" s="117">
        <f>SUM(BQ52, -BQ58)</f>
        <v>0.39739999999999998</v>
      </c>
      <c r="BS68" s="147">
        <f>SUM(BS52, -BS58)</f>
        <v>0.37659999999999999</v>
      </c>
      <c r="BT68" s="117">
        <f>SUM(BT52, -BT58)</f>
        <v>0.371</v>
      </c>
      <c r="BU68" s="177">
        <f>SUM(BU52, -BU58)</f>
        <v>0.37480000000000002</v>
      </c>
      <c r="BV68" s="147">
        <f>SUM(BV52, -BV58)</f>
        <v>0.37819999999999998</v>
      </c>
      <c r="BW68" s="121">
        <f>SUM(BW52, -BW58)</f>
        <v>0.37370000000000003</v>
      </c>
      <c r="BX68" s="177">
        <f>SUM(BX52, -BX58)</f>
        <v>0.372</v>
      </c>
      <c r="BY68" s="227">
        <f>SUM(BY52, -BY58)</f>
        <v>0.41650000000000004</v>
      </c>
      <c r="BZ68" s="94">
        <f>SUM(BZ52, -BZ58)</f>
        <v>0.42730000000000001</v>
      </c>
      <c r="CA68" s="151">
        <f>SUM(CA52, -CA58)</f>
        <v>0.3987</v>
      </c>
      <c r="CB68" s="147">
        <f>SUM(CB52, -CB58)</f>
        <v>0.33439999999999998</v>
      </c>
      <c r="CC68" s="121">
        <f>SUM(CC52, -CC58)</f>
        <v>0.34109999999999996</v>
      </c>
      <c r="CD68" s="180">
        <f>SUM(CD52, -CD58)</f>
        <v>0.34699999999999998</v>
      </c>
      <c r="CE68" s="147">
        <f>SUM(CE52, -CE58)</f>
        <v>0.34620000000000001</v>
      </c>
      <c r="CF68" s="121">
        <f>SUM(CF52, -CF58)</f>
        <v>0.32150000000000001</v>
      </c>
      <c r="CG68" s="180">
        <f>SUM(CG52, -CG58)</f>
        <v>0.35730000000000001</v>
      </c>
      <c r="CH68" s="121">
        <f>SUM(CH52, -CH58)</f>
        <v>0.34920000000000001</v>
      </c>
      <c r="CI68" s="121">
        <f>SUM(CI52, -CI58)</f>
        <v>0.35310000000000002</v>
      </c>
      <c r="CJ68" s="121">
        <f>SUM(CJ52, -CJ58)</f>
        <v>0.33829999999999999</v>
      </c>
      <c r="CK68" s="6">
        <f>SUM(CK51, -CK57)</f>
        <v>0</v>
      </c>
      <c r="CL68" s="6">
        <f>SUM(CL51, -CL57)</f>
        <v>0</v>
      </c>
      <c r="CM68" s="6">
        <f>SUM(CM51, -CM57)</f>
        <v>0</v>
      </c>
      <c r="CN68" s="6">
        <f>SUM(CN51, -CN57,)</f>
        <v>0</v>
      </c>
      <c r="CO68" s="6">
        <f>SUM(CO52, -CO58)</f>
        <v>0</v>
      </c>
      <c r="CP68" s="6">
        <f>SUM(CP51, -CP57)</f>
        <v>0</v>
      </c>
      <c r="CQ68" s="6">
        <f>SUM(CQ51, -CQ57)</f>
        <v>0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24" t="s">
        <v>84</v>
      </c>
      <c r="CI69" s="124" t="s">
        <v>84</v>
      </c>
      <c r="CJ69" s="118" t="s">
        <v>70</v>
      </c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36">SUM(L51, -L56)</f>
        <v>0.16260000000000002</v>
      </c>
      <c r="M70" s="147">
        <f t="shared" si="136"/>
        <v>0.1641</v>
      </c>
      <c r="N70" s="121">
        <f t="shared" si="136"/>
        <v>0.16570000000000001</v>
      </c>
      <c r="O70" s="180">
        <f t="shared" si="136"/>
        <v>0.1774</v>
      </c>
      <c r="P70" s="147">
        <f t="shared" si="136"/>
        <v>0.20530000000000001</v>
      </c>
      <c r="Q70" s="121">
        <f t="shared" si="136"/>
        <v>0.19670000000000001</v>
      </c>
      <c r="R70" s="180">
        <f t="shared" si="136"/>
        <v>0.21190000000000001</v>
      </c>
      <c r="S70" s="225">
        <f t="shared" si="136"/>
        <v>0.23110000000000003</v>
      </c>
      <c r="T70" s="97">
        <f t="shared" si="136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37">SUM(AS53, -AS58)</f>
        <v>0.248</v>
      </c>
      <c r="AT70" s="225">
        <f t="shared" si="137"/>
        <v>0.23809999999999998</v>
      </c>
      <c r="AU70" s="15">
        <f t="shared" si="137"/>
        <v>0.25509999999999999</v>
      </c>
      <c r="AV70" s="151">
        <f t="shared" si="137"/>
        <v>0.249</v>
      </c>
      <c r="AW70" s="145">
        <f t="shared" si="137"/>
        <v>0.26829999999999998</v>
      </c>
      <c r="AX70" s="117">
        <f t="shared" si="137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38">SUM(BD51, -BD57)</f>
        <v>0.30359999999999998</v>
      </c>
      <c r="BE70" s="176">
        <f t="shared" si="138"/>
        <v>0.33729999999999999</v>
      </c>
      <c r="BF70" s="154">
        <f t="shared" si="138"/>
        <v>0.31259999999999999</v>
      </c>
      <c r="BG70" s="116">
        <f t="shared" si="138"/>
        <v>0.3034</v>
      </c>
      <c r="BH70" s="176">
        <f t="shared" si="138"/>
        <v>0.30179999999999996</v>
      </c>
      <c r="BI70" s="154">
        <f t="shared" si="138"/>
        <v>0.28360000000000002</v>
      </c>
      <c r="BJ70" s="121">
        <f>SUM(BJ52, -BJ58)</f>
        <v>0.31879999999999997</v>
      </c>
      <c r="BK70" s="177">
        <f>SUM(BK53, -BK58)</f>
        <v>0.26200000000000001</v>
      </c>
      <c r="BL70" s="145">
        <f>SUM(BL53, -BL58)</f>
        <v>0.3226</v>
      </c>
      <c r="BM70" s="117">
        <f>SUM(BM53, -BM58)</f>
        <v>0.32889999999999997</v>
      </c>
      <c r="BN70" s="177">
        <f>SUM(BN53, -BN58)</f>
        <v>0.3639</v>
      </c>
      <c r="BO70" s="117">
        <f>SUM(BO53, -BO58)</f>
        <v>0.37929999999999997</v>
      </c>
      <c r="BP70" s="121">
        <f>SUM(BP53, -BP58)</f>
        <v>0.37050000000000005</v>
      </c>
      <c r="BQ70" s="121">
        <f>SUM(BQ53, -BQ58)</f>
        <v>0.37329999999999997</v>
      </c>
      <c r="BS70" s="145">
        <f>SUM(BS53, -BS58)</f>
        <v>0.37</v>
      </c>
      <c r="BT70" s="116">
        <f>SUM(BT53, -BT58)</f>
        <v>0.34289999999999998</v>
      </c>
      <c r="BU70" s="180">
        <f>SUM(BU53, -BU58)</f>
        <v>0.36609999999999998</v>
      </c>
      <c r="BV70" s="145">
        <f>SUM(BV53, -BV58)</f>
        <v>0.37419999999999998</v>
      </c>
      <c r="BW70" s="117">
        <f>SUM(BW53, -BW58)</f>
        <v>0.36470000000000002</v>
      </c>
      <c r="BX70" s="180">
        <f>SUM(BX53, -BX58)</f>
        <v>0.36280000000000001</v>
      </c>
      <c r="BY70" s="225">
        <f>SUM(BY53, -BY58)</f>
        <v>0.37780000000000002</v>
      </c>
      <c r="BZ70" s="95">
        <f>SUM(BZ53, -BZ58)</f>
        <v>0.38500000000000001</v>
      </c>
      <c r="CA70" s="146">
        <f>SUM(CA53, -CA58)</f>
        <v>0.36849999999999999</v>
      </c>
      <c r="CB70" s="154">
        <f>SUM(CB53, -CB58)</f>
        <v>0.3332</v>
      </c>
      <c r="CC70" s="116">
        <f>SUM(CC53, -CC58)</f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17">
        <f>SUM(CH53, -CH58)</f>
        <v>0.26080000000000003</v>
      </c>
      <c r="CI70" s="117">
        <f>SUM(CI53, -CI58)</f>
        <v>0.25650000000000001</v>
      </c>
      <c r="CJ70" s="121">
        <f>SUM(CJ51, -CJ57)</f>
        <v>0.25619999999999998</v>
      </c>
      <c r="CK70" s="6">
        <f>SUM(CK51, -CK56)</f>
        <v>0</v>
      </c>
      <c r="CL70" s="6">
        <f>SUM(CL52, -CL58)</f>
        <v>0</v>
      </c>
      <c r="CM70" s="6">
        <f>SUM(CM52, -CM58)</f>
        <v>0</v>
      </c>
      <c r="CN70" s="6">
        <f>SUM(CN52, -CN58)</f>
        <v>0</v>
      </c>
      <c r="CO70" s="6">
        <f>SUM(CO51, -CO57)</f>
        <v>0</v>
      </c>
      <c r="CP70" s="6">
        <f>SUM(CP52, -CP58)</f>
        <v>0</v>
      </c>
      <c r="CQ70" s="6">
        <f>SUM(CQ51, -CQ56)</f>
        <v>0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89" t="s">
        <v>52</v>
      </c>
      <c r="CI71" s="189" t="s">
        <v>52</v>
      </c>
      <c r="CJ71" s="124" t="s">
        <v>84</v>
      </c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39">SUM(L51, -L55)</f>
        <v>0.15260000000000001</v>
      </c>
      <c r="M72" s="149">
        <f t="shared" si="139"/>
        <v>0.15459999999999999</v>
      </c>
      <c r="N72" s="119">
        <f t="shared" si="139"/>
        <v>0.15390000000000001</v>
      </c>
      <c r="O72" s="179">
        <f t="shared" si="139"/>
        <v>0.1736</v>
      </c>
      <c r="P72" s="149">
        <f t="shared" si="139"/>
        <v>0.18690000000000001</v>
      </c>
      <c r="Q72" s="119">
        <f t="shared" si="139"/>
        <v>0.19530000000000003</v>
      </c>
      <c r="R72" s="180">
        <f t="shared" si="139"/>
        <v>0.20900000000000002</v>
      </c>
      <c r="S72" s="225">
        <f t="shared" si="139"/>
        <v>0.21690000000000001</v>
      </c>
      <c r="T72" s="15">
        <f t="shared" si="139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40">SUM(AZ51, -AZ56)</f>
        <v>0.24559999999999998</v>
      </c>
      <c r="BA72" s="121">
        <f t="shared" si="140"/>
        <v>0.24430000000000002</v>
      </c>
      <c r="BB72" s="176">
        <f t="shared" si="140"/>
        <v>0.26329999999999998</v>
      </c>
      <c r="BC72" s="154">
        <f t="shared" si="140"/>
        <v>0.30299999999999999</v>
      </c>
      <c r="BD72" s="121">
        <f t="shared" si="140"/>
        <v>0.29220000000000002</v>
      </c>
      <c r="BE72" s="180">
        <f t="shared" si="140"/>
        <v>0.30659999999999998</v>
      </c>
      <c r="BF72" s="147">
        <f t="shared" ref="BF72" si="141">SUM(BF51, -BF56)</f>
        <v>0.28760000000000002</v>
      </c>
      <c r="BG72" s="121">
        <f t="shared" ref="BG72" si="142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16">
        <f>SUM(CH51, -CH57)</f>
        <v>0.23080000000000001</v>
      </c>
      <c r="CI72" s="116">
        <f>SUM(CI51, -CI57)</f>
        <v>0.24940000000000001</v>
      </c>
      <c r="CJ72" s="117">
        <f>SUM(CJ53, -CJ58)</f>
        <v>0.24959999999999999</v>
      </c>
      <c r="CK72" s="6">
        <f>SUM(CK57, -CK68,)</f>
        <v>0</v>
      </c>
      <c r="CL72" s="6">
        <f>SUM(CL57, -CL68,)</f>
        <v>0</v>
      </c>
      <c r="CM72" s="6">
        <f>SUM(CM57, -CM68)</f>
        <v>0</v>
      </c>
      <c r="CN72" s="6">
        <f>SUM(CN57, -CN68)</f>
        <v>0</v>
      </c>
      <c r="CO72" s="6">
        <f>SUM(CO57, -CO68)</f>
        <v>0</v>
      </c>
      <c r="CP72" s="6">
        <f>SUM(CP57, -CP68)</f>
        <v>0</v>
      </c>
      <c r="CQ72" s="6">
        <f>SUM(CQ57, -CQ68,)</f>
        <v>0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43">SUM(EC57, -EC68)</f>
        <v>0</v>
      </c>
      <c r="ED72" s="6">
        <f t="shared" si="143"/>
        <v>0</v>
      </c>
      <c r="EE72" s="6">
        <f t="shared" si="143"/>
        <v>0</v>
      </c>
      <c r="EF72" s="6">
        <f t="shared" si="143"/>
        <v>0</v>
      </c>
      <c r="EG72" s="6">
        <f t="shared" si="143"/>
        <v>0</v>
      </c>
      <c r="EH72" s="6">
        <f t="shared" si="143"/>
        <v>0</v>
      </c>
      <c r="EI72" s="6">
        <f t="shared" si="143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44">SUM(GU57, -GU68)</f>
        <v>0</v>
      </c>
      <c r="GV72" s="6">
        <f t="shared" si="144"/>
        <v>0</v>
      </c>
      <c r="GW72" s="6">
        <f t="shared" si="144"/>
        <v>0</v>
      </c>
      <c r="GX72" s="6">
        <f t="shared" si="144"/>
        <v>0</v>
      </c>
      <c r="GY72" s="6">
        <f t="shared" si="144"/>
        <v>0</v>
      </c>
      <c r="GZ72" s="6">
        <f t="shared" si="144"/>
        <v>0</v>
      </c>
      <c r="HA72" s="6">
        <f t="shared" si="144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45">SUM(JM57, -JM68)</f>
        <v>0</v>
      </c>
      <c r="JN72" s="6">
        <f t="shared" si="145"/>
        <v>0</v>
      </c>
      <c r="JO72" s="6">
        <f t="shared" si="145"/>
        <v>0</v>
      </c>
      <c r="JP72" s="6">
        <f t="shared" si="145"/>
        <v>0</v>
      </c>
      <c r="JQ72" s="6">
        <f t="shared" si="145"/>
        <v>0</v>
      </c>
      <c r="JR72" s="6">
        <f t="shared" si="145"/>
        <v>0</v>
      </c>
      <c r="JS72" s="6">
        <f t="shared" si="145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169" t="s">
        <v>59</v>
      </c>
      <c r="CI73" s="118" t="s">
        <v>70</v>
      </c>
      <c r="CJ73" s="118" t="s">
        <v>49</v>
      </c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46">SUM(O51, -O54)</f>
        <v>0.1535</v>
      </c>
      <c r="P74" s="147">
        <f t="shared" si="146"/>
        <v>0.18510000000000001</v>
      </c>
      <c r="Q74" s="117">
        <f t="shared" si="146"/>
        <v>0.17920000000000003</v>
      </c>
      <c r="R74" s="177">
        <f t="shared" si="146"/>
        <v>0.1988</v>
      </c>
      <c r="S74" s="225">
        <f t="shared" si="146"/>
        <v>0.21400000000000002</v>
      </c>
      <c r="T74" s="15">
        <f t="shared" si="146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16">
        <f>SUM(CH54, -CH58)</f>
        <v>0.2268</v>
      </c>
      <c r="CI74" s="121">
        <f>SUM(CI52, -CI57)</f>
        <v>0.23200000000000001</v>
      </c>
      <c r="CJ74" s="121">
        <f>SUM(CJ51, -CJ56)</f>
        <v>0.23899999999999999</v>
      </c>
      <c r="CK74" s="6">
        <f>SUM(CK57, -CK67)</f>
        <v>0</v>
      </c>
      <c r="CL74" s="6">
        <f>SUM(CL57, -CL67)</f>
        <v>0</v>
      </c>
      <c r="CM74" s="6">
        <f>SUM(CM57, -CM67)</f>
        <v>0</v>
      </c>
      <c r="CN74" s="6">
        <f>SUM(CN57, -CN67,)</f>
        <v>0</v>
      </c>
      <c r="CO74" s="6">
        <f>SUM(CO58, -CO68)</f>
        <v>0</v>
      </c>
      <c r="CP74" s="6">
        <f>SUM(CP57, -CP67)</f>
        <v>0</v>
      </c>
      <c r="CQ74" s="6">
        <f>SUM(CQ57, -CQ67)</f>
        <v>0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18" t="s">
        <v>70</v>
      </c>
      <c r="CI75" s="189" t="s">
        <v>44</v>
      </c>
      <c r="CJ75" s="189" t="s">
        <v>52</v>
      </c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47">SUM(O51, -O53)</f>
        <v>0.15140000000000001</v>
      </c>
      <c r="P76" s="145">
        <f t="shared" si="147"/>
        <v>0.18140000000000001</v>
      </c>
      <c r="Q76" s="121">
        <f t="shared" si="147"/>
        <v>0.15870000000000001</v>
      </c>
      <c r="R76" s="180">
        <f t="shared" si="147"/>
        <v>0.17290000000000003</v>
      </c>
      <c r="S76" s="227">
        <f t="shared" si="147"/>
        <v>0.18450000000000003</v>
      </c>
      <c r="T76" s="94">
        <f t="shared" si="147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48">SUM(AA52, -AA56)</f>
        <v>0.18609999999999999</v>
      </c>
      <c r="AB76" s="147">
        <f t="shared" si="148"/>
        <v>0.15279999999999999</v>
      </c>
      <c r="AC76" s="121">
        <f t="shared" si="148"/>
        <v>0.1673</v>
      </c>
      <c r="AD76" s="180">
        <f t="shared" si="148"/>
        <v>0.16539999999999999</v>
      </c>
      <c r="AE76" s="225">
        <f t="shared" si="148"/>
        <v>0.18379999999999999</v>
      </c>
      <c r="AF76" s="15">
        <f t="shared" si="148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49">SUM(AJ52, -AJ57)</f>
        <v>0.184</v>
      </c>
      <c r="AK76" s="225">
        <f t="shared" si="149"/>
        <v>0.17449999999999999</v>
      </c>
      <c r="AL76" s="15">
        <f t="shared" si="149"/>
        <v>0.1774</v>
      </c>
      <c r="AM76" s="152">
        <f t="shared" si="149"/>
        <v>0.21359999999999998</v>
      </c>
      <c r="AN76" s="145">
        <f t="shared" si="149"/>
        <v>0.20939999999999998</v>
      </c>
      <c r="AO76" s="117">
        <f t="shared" si="149"/>
        <v>0.22120000000000001</v>
      </c>
      <c r="AP76" s="177">
        <f t="shared" si="149"/>
        <v>0.20449999999999999</v>
      </c>
      <c r="AQ76" s="145">
        <f t="shared" si="149"/>
        <v>0.20030000000000001</v>
      </c>
      <c r="AR76" s="117">
        <f t="shared" si="149"/>
        <v>0.18330000000000002</v>
      </c>
      <c r="AS76" s="177">
        <f t="shared" si="149"/>
        <v>0.1966</v>
      </c>
      <c r="AT76" s="225">
        <f t="shared" si="149"/>
        <v>0.16650000000000001</v>
      </c>
      <c r="AU76" s="15">
        <f t="shared" si="149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>SUM(BV52, -BV57)</f>
        <v>0.30099999999999999</v>
      </c>
      <c r="BW76" s="116">
        <f>SUM(BW52, -BW57)</f>
        <v>0.29299999999999998</v>
      </c>
      <c r="BX76" s="177">
        <f>SUM(BX52, -BX57)</f>
        <v>0.29100000000000004</v>
      </c>
      <c r="BY76" s="227">
        <f>SUM(BY52, -BY57)</f>
        <v>0.32620000000000005</v>
      </c>
      <c r="BZ76" s="94">
        <f>SUM(BZ52, -BZ57)</f>
        <v>0.3236</v>
      </c>
      <c r="CA76" s="151">
        <f>SUM(CA52, -CA57)</f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21">
        <f>SUM(CH52, -CH57)</f>
        <v>0.22570000000000001</v>
      </c>
      <c r="CI76" s="121">
        <f>SUM(CI51, -CI56)</f>
        <v>0.21880000000000002</v>
      </c>
      <c r="CJ76" s="116">
        <f>SUM(CJ52, -CJ57)</f>
        <v>0.23019999999999999</v>
      </c>
      <c r="CK76" s="6">
        <f>SUM(CK57, -CK66)</f>
        <v>0</v>
      </c>
      <c r="CL76" s="6">
        <f>SUM(CL58, -CL68)</f>
        <v>0</v>
      </c>
      <c r="CM76" s="6">
        <f>SUM(CM58, -CM68)</f>
        <v>0</v>
      </c>
      <c r="CN76" s="6">
        <f>SUM(CN58, -CN68)</f>
        <v>0</v>
      </c>
      <c r="CO76" s="6">
        <f>SUM(CO57, -CO67)</f>
        <v>0</v>
      </c>
      <c r="CP76" s="6">
        <f>SUM(CP58, -CP68)</f>
        <v>0</v>
      </c>
      <c r="CQ76" s="6">
        <f>SUM(CQ57, -CQ66)</f>
        <v>0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89" t="s">
        <v>44</v>
      </c>
      <c r="CI77" s="169" t="s">
        <v>59</v>
      </c>
      <c r="CJ77" s="189" t="s">
        <v>44</v>
      </c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21">
        <f>SUM(CH51, -CH56)</f>
        <v>0.2072</v>
      </c>
      <c r="CI78" s="116">
        <f>SUM(CI54, -CI58)</f>
        <v>0.20850000000000002</v>
      </c>
      <c r="CJ78" s="121">
        <f>SUM(CJ52, -CJ56)</f>
        <v>0.21299999999999999</v>
      </c>
      <c r="CK78" s="6">
        <f>SUM(CK67, -CK74,)</f>
        <v>0</v>
      </c>
      <c r="CL78" s="6">
        <f>SUM(CL67, -CL74,)</f>
        <v>0</v>
      </c>
      <c r="CM78" s="6">
        <f t="shared" ref="CM78:CP78" si="150">SUM(CM67, -CM74)</f>
        <v>0</v>
      </c>
      <c r="CN78" s="6">
        <f t="shared" si="150"/>
        <v>0</v>
      </c>
      <c r="CO78" s="6">
        <f t="shared" si="150"/>
        <v>0</v>
      </c>
      <c r="CP78" s="6">
        <f t="shared" si="150"/>
        <v>0</v>
      </c>
      <c r="CQ78" s="6">
        <f>SUM(CQ67, -CQ74,)</f>
        <v>0</v>
      </c>
      <c r="CR78" s="6">
        <f>SUM(CR67, -CR74,)</f>
        <v>0</v>
      </c>
      <c r="CS78" s="6">
        <f t="shared" ref="CS78:CV78" si="151">SUM(CS67, -CS74)</f>
        <v>0</v>
      </c>
      <c r="CT78" s="6">
        <f t="shared" si="151"/>
        <v>0</v>
      </c>
      <c r="CU78" s="6">
        <f t="shared" si="151"/>
        <v>0</v>
      </c>
      <c r="CV78" s="6">
        <f t="shared" si="151"/>
        <v>0</v>
      </c>
      <c r="CW78" s="6">
        <f>SUM(CW67, -CW74,)</f>
        <v>0</v>
      </c>
      <c r="CX78" s="6">
        <f>SUM(CX67, -CX74,)</f>
        <v>0</v>
      </c>
      <c r="CY78" s="6">
        <f t="shared" ref="CY78:DB78" si="152">SUM(CY67, -CY74)</f>
        <v>0</v>
      </c>
      <c r="CZ78" s="6">
        <f t="shared" si="152"/>
        <v>0</v>
      </c>
      <c r="DA78" s="6">
        <f t="shared" si="152"/>
        <v>0</v>
      </c>
      <c r="DB78" s="6">
        <f t="shared" si="152"/>
        <v>0</v>
      </c>
      <c r="DC78" s="6">
        <f>SUM(DC67, -DC74,)</f>
        <v>0</v>
      </c>
      <c r="DD78" s="6">
        <f>SUM(DD67, -DD74,)</f>
        <v>0</v>
      </c>
      <c r="DE78" s="6">
        <f t="shared" ref="DE78:DH78" si="153">SUM(DE67, -DE74)</f>
        <v>0</v>
      </c>
      <c r="DF78" s="6">
        <f t="shared" si="153"/>
        <v>0</v>
      </c>
      <c r="DG78" s="6">
        <f t="shared" si="153"/>
        <v>0</v>
      </c>
      <c r="DH78" s="6">
        <f t="shared" si="153"/>
        <v>0</v>
      </c>
      <c r="DI78" s="6">
        <f>SUM(DI67, -DI74,)</f>
        <v>0</v>
      </c>
      <c r="DJ78" s="6">
        <f>SUM(DJ67, -DJ74,)</f>
        <v>0</v>
      </c>
      <c r="DK78" s="6">
        <f t="shared" ref="DK78:DN78" si="154">SUM(DK67, -DK74)</f>
        <v>0</v>
      </c>
      <c r="DL78" s="6">
        <f t="shared" si="154"/>
        <v>0</v>
      </c>
      <c r="DM78" s="6">
        <f t="shared" si="154"/>
        <v>0</v>
      </c>
      <c r="DN78" s="6">
        <f t="shared" si="154"/>
        <v>0</v>
      </c>
      <c r="DO78" s="6">
        <f>SUM(DO67, -DO74,)</f>
        <v>0</v>
      </c>
      <c r="DP78" s="6">
        <f>SUM(DP67, -DP74,)</f>
        <v>0</v>
      </c>
      <c r="DQ78" s="6">
        <f t="shared" ref="DQ78:DT78" si="155">SUM(DQ67, -DQ74)</f>
        <v>0</v>
      </c>
      <c r="DR78" s="6">
        <f t="shared" si="155"/>
        <v>0</v>
      </c>
      <c r="DS78" s="6">
        <f t="shared" si="155"/>
        <v>0</v>
      </c>
      <c r="DT78" s="6">
        <f t="shared" si="155"/>
        <v>0</v>
      </c>
      <c r="DU78" s="6">
        <f>SUM(DU67, -DU74,)</f>
        <v>0</v>
      </c>
      <c r="DV78" s="6">
        <f>SUM(DV67, -DV74,)</f>
        <v>0</v>
      </c>
      <c r="DW78" s="6">
        <f t="shared" ref="DW78:DZ78" si="156">SUM(DW67, -DW74)</f>
        <v>0</v>
      </c>
      <c r="DX78" s="6">
        <f t="shared" si="156"/>
        <v>0</v>
      </c>
      <c r="DY78" s="6">
        <f t="shared" si="156"/>
        <v>0</v>
      </c>
      <c r="DZ78" s="6">
        <f t="shared" si="156"/>
        <v>0</v>
      </c>
      <c r="EA78" s="6">
        <f>SUM(EA67, -EA74,)</f>
        <v>0</v>
      </c>
      <c r="EB78" s="6">
        <f>SUM(EB67, -EB74,)</f>
        <v>0</v>
      </c>
      <c r="EC78" s="6">
        <f t="shared" ref="EC78:EI78" si="157">SUM(EC67, -EC74)</f>
        <v>0</v>
      </c>
      <c r="ED78" s="6">
        <f t="shared" si="157"/>
        <v>0</v>
      </c>
      <c r="EE78" s="6">
        <f t="shared" si="157"/>
        <v>0</v>
      </c>
      <c r="EF78" s="6">
        <f t="shared" si="157"/>
        <v>0</v>
      </c>
      <c r="EG78" s="6">
        <f t="shared" si="157"/>
        <v>0</v>
      </c>
      <c r="EH78" s="6">
        <f t="shared" si="157"/>
        <v>0</v>
      </c>
      <c r="EI78" s="6">
        <f t="shared" si="157"/>
        <v>0</v>
      </c>
      <c r="EK78" s="6">
        <f>SUM(EK67, -EK74,)</f>
        <v>0</v>
      </c>
      <c r="EL78" s="6">
        <f>SUM(EL67, -EL74,)</f>
        <v>0</v>
      </c>
      <c r="EM78" s="6">
        <f t="shared" ref="EM78:EP78" si="158">SUM(EM67, -EM74)</f>
        <v>0</v>
      </c>
      <c r="EN78" s="6">
        <f t="shared" si="158"/>
        <v>0</v>
      </c>
      <c r="EO78" s="6">
        <f t="shared" si="158"/>
        <v>0</v>
      </c>
      <c r="EP78" s="6">
        <f t="shared" si="158"/>
        <v>0</v>
      </c>
      <c r="EQ78" s="6">
        <f>SUM(EQ67, -EQ74,)</f>
        <v>0</v>
      </c>
      <c r="ER78" s="6">
        <f>SUM(ER67, -ER74,)</f>
        <v>0</v>
      </c>
      <c r="ES78" s="6">
        <f t="shared" ref="ES78:EV78" si="159">SUM(ES67, -ES74)</f>
        <v>0</v>
      </c>
      <c r="ET78" s="6">
        <f t="shared" si="159"/>
        <v>0</v>
      </c>
      <c r="EU78" s="6">
        <f t="shared" si="159"/>
        <v>0</v>
      </c>
      <c r="EV78" s="6">
        <f t="shared" si="159"/>
        <v>0</v>
      </c>
      <c r="EW78" s="6">
        <f>SUM(EW67, -EW74,)</f>
        <v>0</v>
      </c>
      <c r="EX78" s="6">
        <f>SUM(EX67, -EX74,)</f>
        <v>0</v>
      </c>
      <c r="EY78" s="6">
        <f t="shared" ref="EY78:FB78" si="160">SUM(EY67, -EY74)</f>
        <v>0</v>
      </c>
      <c r="EZ78" s="6">
        <f t="shared" si="160"/>
        <v>0</v>
      </c>
      <c r="FA78" s="6">
        <f t="shared" si="160"/>
        <v>0</v>
      </c>
      <c r="FB78" s="6">
        <f t="shared" si="160"/>
        <v>0</v>
      </c>
      <c r="FC78" s="6">
        <f>SUM(FC67, -FC74,)</f>
        <v>0</v>
      </c>
      <c r="FD78" s="6">
        <f>SUM(FD67, -FD74,)</f>
        <v>0</v>
      </c>
      <c r="FE78" s="6">
        <f t="shared" ref="FE78:FH78" si="161">SUM(FE67, -FE74)</f>
        <v>0</v>
      </c>
      <c r="FF78" s="6">
        <f t="shared" si="161"/>
        <v>0</v>
      </c>
      <c r="FG78" s="6">
        <f t="shared" si="161"/>
        <v>0</v>
      </c>
      <c r="FH78" s="6">
        <f t="shared" si="161"/>
        <v>0</v>
      </c>
      <c r="FI78" s="6">
        <f>SUM(FI67, -FI74,)</f>
        <v>0</v>
      </c>
      <c r="FJ78" s="6">
        <f>SUM(FJ67, -FJ74,)</f>
        <v>0</v>
      </c>
      <c r="FK78" s="6">
        <f t="shared" ref="FK78:FN78" si="162">SUM(FK67, -FK74)</f>
        <v>0</v>
      </c>
      <c r="FL78" s="6">
        <f t="shared" si="162"/>
        <v>0</v>
      </c>
      <c r="FM78" s="6">
        <f t="shared" si="162"/>
        <v>0</v>
      </c>
      <c r="FN78" s="6">
        <f t="shared" si="162"/>
        <v>0</v>
      </c>
      <c r="FO78" s="6">
        <f>SUM(FO67, -FO74,)</f>
        <v>0</v>
      </c>
      <c r="FP78" s="6">
        <f>SUM(FP67, -FP74,)</f>
        <v>0</v>
      </c>
      <c r="FQ78" s="6">
        <f t="shared" ref="FQ78:FT78" si="163">SUM(FQ67, -FQ74)</f>
        <v>0</v>
      </c>
      <c r="FR78" s="6">
        <f t="shared" si="163"/>
        <v>0</v>
      </c>
      <c r="FS78" s="6">
        <f t="shared" si="163"/>
        <v>0</v>
      </c>
      <c r="FT78" s="6">
        <f t="shared" si="163"/>
        <v>0</v>
      </c>
      <c r="FU78" s="6">
        <f>SUM(FU67, -FU74,)</f>
        <v>0</v>
      </c>
      <c r="FV78" s="6">
        <f>SUM(FV67, -FV74,)</f>
        <v>0</v>
      </c>
      <c r="FW78" s="6">
        <f t="shared" ref="FW78:FZ78" si="164">SUM(FW67, -FW74)</f>
        <v>0</v>
      </c>
      <c r="FX78" s="6">
        <f t="shared" si="164"/>
        <v>0</v>
      </c>
      <c r="FY78" s="6">
        <f t="shared" si="164"/>
        <v>0</v>
      </c>
      <c r="FZ78" s="6">
        <f t="shared" si="164"/>
        <v>0</v>
      </c>
      <c r="GA78" s="6">
        <f>SUM(GA67, -GA74,)</f>
        <v>0</v>
      </c>
      <c r="GB78" s="6">
        <f>SUM(GB67, -GB74,)</f>
        <v>0</v>
      </c>
      <c r="GC78" s="6">
        <f t="shared" ref="GC78:GF78" si="165">SUM(GC67, -GC74)</f>
        <v>0</v>
      </c>
      <c r="GD78" s="6">
        <f t="shared" si="165"/>
        <v>0</v>
      </c>
      <c r="GE78" s="6">
        <f t="shared" si="165"/>
        <v>0</v>
      </c>
      <c r="GF78" s="6">
        <f t="shared" si="165"/>
        <v>0</v>
      </c>
      <c r="GG78" s="6">
        <f>SUM(GG67, -GG74,)</f>
        <v>0</v>
      </c>
      <c r="GH78" s="6">
        <f>SUM(GH67, -GH74,)</f>
        <v>0</v>
      </c>
      <c r="GI78" s="6">
        <f t="shared" ref="GI78:GL78" si="166">SUM(GI67, -GI74)</f>
        <v>0</v>
      </c>
      <c r="GJ78" s="6">
        <f t="shared" si="166"/>
        <v>0</v>
      </c>
      <c r="GK78" s="6">
        <f t="shared" si="166"/>
        <v>0</v>
      </c>
      <c r="GL78" s="6">
        <f t="shared" si="166"/>
        <v>0</v>
      </c>
      <c r="GM78" s="6">
        <f>SUM(GM67, -GM74,)</f>
        <v>0</v>
      </c>
      <c r="GN78" s="6">
        <f>SUM(GN67, -GN74,)</f>
        <v>0</v>
      </c>
      <c r="GO78" s="6">
        <f t="shared" ref="GO78:GR78" si="167">SUM(GO67, -GO74)</f>
        <v>0</v>
      </c>
      <c r="GP78" s="6">
        <f t="shared" si="167"/>
        <v>0</v>
      </c>
      <c r="GQ78" s="6">
        <f t="shared" si="167"/>
        <v>0</v>
      </c>
      <c r="GR78" s="6">
        <f t="shared" si="167"/>
        <v>0</v>
      </c>
      <c r="GS78" s="6">
        <f>SUM(GS67, -GS74,)</f>
        <v>0</v>
      </c>
      <c r="GT78" s="6">
        <f>SUM(GT67, -GT74,)</f>
        <v>0</v>
      </c>
      <c r="GU78" s="6">
        <f t="shared" ref="GU78:HA78" si="168">SUM(GU67, -GU74)</f>
        <v>0</v>
      </c>
      <c r="GV78" s="6">
        <f t="shared" si="168"/>
        <v>0</v>
      </c>
      <c r="GW78" s="6">
        <f t="shared" si="168"/>
        <v>0</v>
      </c>
      <c r="GX78" s="6">
        <f t="shared" si="168"/>
        <v>0</v>
      </c>
      <c r="GY78" s="6">
        <f t="shared" si="168"/>
        <v>0</v>
      </c>
      <c r="GZ78" s="6">
        <f t="shared" si="168"/>
        <v>0</v>
      </c>
      <c r="HA78" s="6">
        <f t="shared" si="168"/>
        <v>0</v>
      </c>
      <c r="HC78" s="6">
        <f>SUM(HC67, -HC74,)</f>
        <v>0</v>
      </c>
      <c r="HD78" s="6">
        <f>SUM(HD67, -HD74,)</f>
        <v>0</v>
      </c>
      <c r="HE78" s="6">
        <f t="shared" ref="HE78:HH78" si="169">SUM(HE67, -HE74)</f>
        <v>0</v>
      </c>
      <c r="HF78" s="6">
        <f t="shared" si="169"/>
        <v>0</v>
      </c>
      <c r="HG78" s="6">
        <f t="shared" si="169"/>
        <v>0</v>
      </c>
      <c r="HH78" s="6">
        <f t="shared" si="169"/>
        <v>0</v>
      </c>
      <c r="HI78" s="6">
        <f>SUM(HI67, -HI74,)</f>
        <v>0</v>
      </c>
      <c r="HJ78" s="6">
        <f>SUM(HJ67, -HJ74,)</f>
        <v>0</v>
      </c>
      <c r="HK78" s="6">
        <f t="shared" ref="HK78:HN78" si="170">SUM(HK67, -HK74)</f>
        <v>0</v>
      </c>
      <c r="HL78" s="6">
        <f t="shared" si="170"/>
        <v>0</v>
      </c>
      <c r="HM78" s="6">
        <f t="shared" si="170"/>
        <v>0</v>
      </c>
      <c r="HN78" s="6">
        <f t="shared" si="170"/>
        <v>0</v>
      </c>
      <c r="HO78" s="6">
        <f>SUM(HO67, -HO74,)</f>
        <v>0</v>
      </c>
      <c r="HP78" s="6">
        <f>SUM(HP67, -HP74,)</f>
        <v>0</v>
      </c>
      <c r="HQ78" s="6">
        <f t="shared" ref="HQ78:HT78" si="171">SUM(HQ67, -HQ74)</f>
        <v>0</v>
      </c>
      <c r="HR78" s="6">
        <f t="shared" si="171"/>
        <v>0</v>
      </c>
      <c r="HS78" s="6">
        <f t="shared" si="171"/>
        <v>0</v>
      </c>
      <c r="HT78" s="6">
        <f t="shared" si="171"/>
        <v>0</v>
      </c>
      <c r="HU78" s="6">
        <f>SUM(HU67, -HU74,)</f>
        <v>0</v>
      </c>
      <c r="HV78" s="6">
        <f>SUM(HV67, -HV74,)</f>
        <v>0</v>
      </c>
      <c r="HW78" s="6">
        <f t="shared" ref="HW78:HZ78" si="172">SUM(HW67, -HW74)</f>
        <v>0</v>
      </c>
      <c r="HX78" s="6">
        <f t="shared" si="172"/>
        <v>0</v>
      </c>
      <c r="HY78" s="6">
        <f t="shared" si="172"/>
        <v>0</v>
      </c>
      <c r="HZ78" s="6">
        <f t="shared" si="172"/>
        <v>0</v>
      </c>
      <c r="IA78" s="6">
        <f>SUM(IA67, -IA74,)</f>
        <v>0</v>
      </c>
      <c r="IB78" s="6">
        <f>SUM(IB67, -IB74,)</f>
        <v>0</v>
      </c>
      <c r="IC78" s="6">
        <f t="shared" ref="IC78:IF78" si="173">SUM(IC67, -IC74)</f>
        <v>0</v>
      </c>
      <c r="ID78" s="6">
        <f t="shared" si="173"/>
        <v>0</v>
      </c>
      <c r="IE78" s="6">
        <f t="shared" si="173"/>
        <v>0</v>
      </c>
      <c r="IF78" s="6">
        <f t="shared" si="173"/>
        <v>0</v>
      </c>
      <c r="IG78" s="6">
        <f>SUM(IG67, -IG74,)</f>
        <v>0</v>
      </c>
      <c r="IH78" s="6">
        <f>SUM(IH67, -IH74,)</f>
        <v>0</v>
      </c>
      <c r="II78" s="6">
        <f t="shared" ref="II78:IL78" si="174">SUM(II67, -II74)</f>
        <v>0</v>
      </c>
      <c r="IJ78" s="6">
        <f t="shared" si="174"/>
        <v>0</v>
      </c>
      <c r="IK78" s="6">
        <f t="shared" si="174"/>
        <v>0</v>
      </c>
      <c r="IL78" s="6">
        <f t="shared" si="174"/>
        <v>0</v>
      </c>
      <c r="IM78" s="6">
        <f>SUM(IM67, -IM74,)</f>
        <v>0</v>
      </c>
      <c r="IN78" s="6">
        <f>SUM(IN67, -IN74,)</f>
        <v>0</v>
      </c>
      <c r="IO78" s="6">
        <f t="shared" ref="IO78:IR78" si="175">SUM(IO67, -IO74)</f>
        <v>0</v>
      </c>
      <c r="IP78" s="6">
        <f t="shared" si="175"/>
        <v>0</v>
      </c>
      <c r="IQ78" s="6">
        <f t="shared" si="175"/>
        <v>0</v>
      </c>
      <c r="IR78" s="6">
        <f t="shared" si="175"/>
        <v>0</v>
      </c>
      <c r="IS78" s="6">
        <f>SUM(IS67, -IS74,)</f>
        <v>0</v>
      </c>
      <c r="IT78" s="6">
        <f>SUM(IT67, -IT74,)</f>
        <v>0</v>
      </c>
      <c r="IU78" s="6">
        <f t="shared" ref="IU78:IX78" si="176">SUM(IU67, -IU74)</f>
        <v>0</v>
      </c>
      <c r="IV78" s="6">
        <f t="shared" si="176"/>
        <v>0</v>
      </c>
      <c r="IW78" s="6">
        <f t="shared" si="176"/>
        <v>0</v>
      </c>
      <c r="IX78" s="6">
        <f t="shared" si="176"/>
        <v>0</v>
      </c>
      <c r="IY78" s="6">
        <f>SUM(IY67, -IY74,)</f>
        <v>0</v>
      </c>
      <c r="IZ78" s="6">
        <f>SUM(IZ67, -IZ74,)</f>
        <v>0</v>
      </c>
      <c r="JA78" s="6">
        <f t="shared" ref="JA78:JD78" si="177">SUM(JA67, -JA74)</f>
        <v>0</v>
      </c>
      <c r="JB78" s="6">
        <f t="shared" si="177"/>
        <v>0</v>
      </c>
      <c r="JC78" s="6">
        <f t="shared" si="177"/>
        <v>0</v>
      </c>
      <c r="JD78" s="6">
        <f t="shared" si="177"/>
        <v>0</v>
      </c>
      <c r="JE78" s="6">
        <f>SUM(JE67, -JE74,)</f>
        <v>0</v>
      </c>
      <c r="JF78" s="6">
        <f>SUM(JF67, -JF74,)</f>
        <v>0</v>
      </c>
      <c r="JG78" s="6">
        <f t="shared" ref="JG78:JJ78" si="178">SUM(JG67, -JG74)</f>
        <v>0</v>
      </c>
      <c r="JH78" s="6">
        <f t="shared" si="178"/>
        <v>0</v>
      </c>
      <c r="JI78" s="6">
        <f t="shared" si="178"/>
        <v>0</v>
      </c>
      <c r="JJ78" s="6">
        <f t="shared" si="178"/>
        <v>0</v>
      </c>
      <c r="JK78" s="6">
        <f>SUM(JK67, -JK74,)</f>
        <v>0</v>
      </c>
      <c r="JL78" s="6">
        <f>SUM(JL67, -JL74,)</f>
        <v>0</v>
      </c>
      <c r="JM78" s="6">
        <f t="shared" ref="JM78:JS78" si="179">SUM(JM67, -JM74)</f>
        <v>0</v>
      </c>
      <c r="JN78" s="6">
        <f t="shared" si="179"/>
        <v>0</v>
      </c>
      <c r="JO78" s="6">
        <f t="shared" si="179"/>
        <v>0</v>
      </c>
      <c r="JP78" s="6">
        <f t="shared" si="179"/>
        <v>0</v>
      </c>
      <c r="JQ78" s="6">
        <f t="shared" si="179"/>
        <v>0</v>
      </c>
      <c r="JR78" s="6">
        <f t="shared" si="179"/>
        <v>0</v>
      </c>
      <c r="JS78" s="6">
        <f t="shared" si="179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18" t="s">
        <v>49</v>
      </c>
      <c r="CI79" s="118" t="s">
        <v>49</v>
      </c>
      <c r="CJ79" s="169" t="s">
        <v>59</v>
      </c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21">
        <f>SUM(CH52, -CH56)</f>
        <v>0.2021</v>
      </c>
      <c r="CI80" s="121">
        <f>SUM(CI52, -CI56)</f>
        <v>0.20140000000000002</v>
      </c>
      <c r="CJ80" s="116">
        <f>SUM(CJ54, -CJ58)</f>
        <v>0.20019999999999999</v>
      </c>
      <c r="CK80" s="6">
        <f>SUM(CK67, -CK73)</f>
        <v>0</v>
      </c>
      <c r="CL80" s="6">
        <f>SUM(CL67, -CL73)</f>
        <v>0</v>
      </c>
      <c r="CM80" s="6">
        <f>SUM(CM67, -CM73)</f>
        <v>0</v>
      </c>
      <c r="CN80" s="6">
        <f>SUM(CN67, -CN73,)</f>
        <v>0</v>
      </c>
      <c r="CO80" s="6">
        <f>SUM(CO68, -CO74)</f>
        <v>0</v>
      </c>
      <c r="CP80" s="6">
        <f>SUM(CP67, -CP73)</f>
        <v>0</v>
      </c>
      <c r="CQ80" s="6">
        <f>SUM(CQ67, -CQ73)</f>
        <v>0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20" t="s">
        <v>38</v>
      </c>
      <c r="CI81" s="120" t="s">
        <v>38</v>
      </c>
      <c r="CJ81" s="118" t="s">
        <v>42</v>
      </c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180">SUM(Q52, -Q56)</f>
        <v>0.107</v>
      </c>
      <c r="R82" s="177">
        <f t="shared" si="180"/>
        <v>0.11929999999999999</v>
      </c>
      <c r="S82" s="227">
        <f t="shared" si="180"/>
        <v>0.1293</v>
      </c>
      <c r="T82" s="94">
        <f t="shared" si="180"/>
        <v>0.13999999999999999</v>
      </c>
      <c r="U82" s="151">
        <f t="shared" si="180"/>
        <v>9.820000000000001E-2</v>
      </c>
      <c r="V82" s="227">
        <f t="shared" si="180"/>
        <v>0.1032</v>
      </c>
      <c r="W82" s="94">
        <f t="shared" si="180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181">SUM(BE52, -BE56)</f>
        <v>0.23449999999999999</v>
      </c>
      <c r="BF82" s="147">
        <f t="shared" si="181"/>
        <v>0.22810000000000002</v>
      </c>
      <c r="BG82" s="121">
        <f t="shared" si="181"/>
        <v>0.21359999999999998</v>
      </c>
      <c r="BH82" s="180">
        <f t="shared" si="181"/>
        <v>0.19950000000000001</v>
      </c>
      <c r="BI82" s="147">
        <f t="shared" si="181"/>
        <v>0.1976</v>
      </c>
      <c r="BJ82" s="121">
        <f t="shared" si="181"/>
        <v>0.2019</v>
      </c>
      <c r="BK82" s="180">
        <f t="shared" si="181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>SUM(CD55, -CD58)</f>
        <v>0.19339999999999999</v>
      </c>
      <c r="CE82" s="149">
        <f>SUM(CE55, -CE58)</f>
        <v>0.1938</v>
      </c>
      <c r="CF82" s="119">
        <f>SUM(CF55, -CF58)</f>
        <v>0.18729999999999999</v>
      </c>
      <c r="CG82" s="179">
        <f>SUM(CG55, -CG58)</f>
        <v>0.1948</v>
      </c>
      <c r="CH82" s="119">
        <f>SUM(CH55, -CH58)</f>
        <v>0.19270000000000001</v>
      </c>
      <c r="CI82" s="119">
        <f>SUM(CI55, -CI58)</f>
        <v>0.193</v>
      </c>
      <c r="CJ82" s="121">
        <f>SUM(CJ51, -CJ55)</f>
        <v>0.18529999999999999</v>
      </c>
      <c r="CK82" s="6">
        <f>SUM(CK67, -CK72)</f>
        <v>0</v>
      </c>
      <c r="CL82" s="6">
        <f>SUM(CL68, -CL74)</f>
        <v>0</v>
      </c>
      <c r="CM82" s="6">
        <f>SUM(CM68, -CM74)</f>
        <v>0</v>
      </c>
      <c r="CN82" s="6">
        <f>SUM(CN68, -CN74)</f>
        <v>0</v>
      </c>
      <c r="CO82" s="6">
        <f>SUM(CO67, -CO73)</f>
        <v>0</v>
      </c>
      <c r="CP82" s="6">
        <f>SUM(CP68, -CP74)</f>
        <v>0</v>
      </c>
      <c r="CQ82" s="6">
        <f>SUM(CQ67, -CQ72)</f>
        <v>0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89" t="s">
        <v>37</v>
      </c>
      <c r="CI83" s="189" t="s">
        <v>37</v>
      </c>
      <c r="CJ83" s="120" t="s">
        <v>38</v>
      </c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182">SUM(BE52, -BE55)</f>
        <v>0.2238</v>
      </c>
      <c r="BF84" s="147">
        <f t="shared" si="182"/>
        <v>0.22100000000000003</v>
      </c>
      <c r="BG84" s="121">
        <f t="shared" si="182"/>
        <v>0.2127</v>
      </c>
      <c r="BH84" s="180">
        <f t="shared" si="182"/>
        <v>0.19350000000000001</v>
      </c>
      <c r="BI84" s="147">
        <f t="shared" si="182"/>
        <v>0.18340000000000001</v>
      </c>
      <c r="BJ84" s="121">
        <f t="shared" si="182"/>
        <v>0.19309999999999999</v>
      </c>
      <c r="BK84" s="180">
        <f t="shared" si="182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21">
        <f>SUM(CH51, -CH55)</f>
        <v>0.16159999999999999</v>
      </c>
      <c r="CI84" s="121">
        <f>SUM(CI51, -CI55)</f>
        <v>0.17750000000000002</v>
      </c>
      <c r="CJ84" s="119">
        <f>SUM(CJ55, -CJ58)</f>
        <v>0.17899999999999999</v>
      </c>
      <c r="CK84" s="6">
        <f>SUM(CK73, -CK80,)</f>
        <v>0</v>
      </c>
      <c r="CL84" s="6">
        <f>SUM(CL73, -CL80,)</f>
        <v>0</v>
      </c>
      <c r="CM84" s="6">
        <f t="shared" ref="CM84:CP84" si="183">SUM(CM73, -CM80)</f>
        <v>0</v>
      </c>
      <c r="CN84" s="6">
        <f t="shared" si="183"/>
        <v>0</v>
      </c>
      <c r="CO84" s="6">
        <f t="shared" si="183"/>
        <v>0</v>
      </c>
      <c r="CP84" s="6">
        <f t="shared" si="183"/>
        <v>0</v>
      </c>
      <c r="CQ84" s="6">
        <f>SUM(CQ73, -CQ80,)</f>
        <v>0</v>
      </c>
      <c r="CR84" s="6">
        <f>SUM(CR73, -CR80,)</f>
        <v>0</v>
      </c>
      <c r="CS84" s="6">
        <f t="shared" ref="CS84:CV84" si="184">SUM(CS73, -CS80)</f>
        <v>0</v>
      </c>
      <c r="CT84" s="6">
        <f t="shared" si="184"/>
        <v>0</v>
      </c>
      <c r="CU84" s="6">
        <f t="shared" si="184"/>
        <v>0</v>
      </c>
      <c r="CV84" s="6">
        <f t="shared" si="184"/>
        <v>0</v>
      </c>
      <c r="CW84" s="6">
        <f>SUM(CW73, -CW80,)</f>
        <v>0</v>
      </c>
      <c r="CX84" s="6">
        <f>SUM(CX73, -CX80,)</f>
        <v>0</v>
      </c>
      <c r="CY84" s="6">
        <f t="shared" ref="CY84:DB84" si="185">SUM(CY73, -CY80)</f>
        <v>0</v>
      </c>
      <c r="CZ84" s="6">
        <f t="shared" si="185"/>
        <v>0</v>
      </c>
      <c r="DA84" s="6">
        <f t="shared" si="185"/>
        <v>0</v>
      </c>
      <c r="DB84" s="6">
        <f t="shared" si="185"/>
        <v>0</v>
      </c>
      <c r="DC84" s="6">
        <f>SUM(DC73, -DC80,)</f>
        <v>0</v>
      </c>
      <c r="DD84" s="6">
        <f>SUM(DD73, -DD80,)</f>
        <v>0</v>
      </c>
      <c r="DE84" s="6">
        <f t="shared" ref="DE84:DH84" si="186">SUM(DE73, -DE80)</f>
        <v>0</v>
      </c>
      <c r="DF84" s="6">
        <f t="shared" si="186"/>
        <v>0</v>
      </c>
      <c r="DG84" s="6">
        <f t="shared" si="186"/>
        <v>0</v>
      </c>
      <c r="DH84" s="6">
        <f t="shared" si="186"/>
        <v>0</v>
      </c>
      <c r="DI84" s="6">
        <f>SUM(DI73, -DI80,)</f>
        <v>0</v>
      </c>
      <c r="DJ84" s="6">
        <f>SUM(DJ73, -DJ80,)</f>
        <v>0</v>
      </c>
      <c r="DK84" s="6">
        <f t="shared" ref="DK84:DN84" si="187">SUM(DK73, -DK80)</f>
        <v>0</v>
      </c>
      <c r="DL84" s="6">
        <f t="shared" si="187"/>
        <v>0</v>
      </c>
      <c r="DM84" s="6">
        <f t="shared" si="187"/>
        <v>0</v>
      </c>
      <c r="DN84" s="6">
        <f t="shared" si="187"/>
        <v>0</v>
      </c>
      <c r="DO84" s="6">
        <f>SUM(DO73, -DO80,)</f>
        <v>0</v>
      </c>
      <c r="DP84" s="6">
        <f>SUM(DP73, -DP80,)</f>
        <v>0</v>
      </c>
      <c r="DQ84" s="6">
        <f t="shared" ref="DQ84:DT84" si="188">SUM(DQ73, -DQ80)</f>
        <v>0</v>
      </c>
      <c r="DR84" s="6">
        <f t="shared" si="188"/>
        <v>0</v>
      </c>
      <c r="DS84" s="6">
        <f t="shared" si="188"/>
        <v>0</v>
      </c>
      <c r="DT84" s="6">
        <f t="shared" si="188"/>
        <v>0</v>
      </c>
      <c r="DU84" s="6">
        <f>SUM(DU73, -DU80,)</f>
        <v>0</v>
      </c>
      <c r="DV84" s="6">
        <f>SUM(DV73, -DV80,)</f>
        <v>0</v>
      </c>
      <c r="DW84" s="6">
        <f t="shared" ref="DW84:DZ84" si="189">SUM(DW73, -DW80)</f>
        <v>0</v>
      </c>
      <c r="DX84" s="6">
        <f t="shared" si="189"/>
        <v>0</v>
      </c>
      <c r="DY84" s="6">
        <f t="shared" si="189"/>
        <v>0</v>
      </c>
      <c r="DZ84" s="6">
        <f t="shared" si="189"/>
        <v>0</v>
      </c>
      <c r="EA84" s="6">
        <f>SUM(EA73, -EA80,)</f>
        <v>0</v>
      </c>
      <c r="EB84" s="6">
        <f>SUM(EB73, -EB80,)</f>
        <v>0</v>
      </c>
      <c r="EC84" s="6">
        <f t="shared" ref="EC84:EI84" si="190">SUM(EC73, -EC80)</f>
        <v>0</v>
      </c>
      <c r="ED84" s="6">
        <f t="shared" si="190"/>
        <v>0</v>
      </c>
      <c r="EE84" s="6">
        <f t="shared" si="190"/>
        <v>0</v>
      </c>
      <c r="EF84" s="6">
        <f t="shared" si="190"/>
        <v>0</v>
      </c>
      <c r="EG84" s="6">
        <f t="shared" si="190"/>
        <v>0</v>
      </c>
      <c r="EH84" s="6">
        <f t="shared" si="190"/>
        <v>0</v>
      </c>
      <c r="EI84" s="6">
        <f t="shared" si="190"/>
        <v>0</v>
      </c>
      <c r="EK84" s="6">
        <f>SUM(EK73, -EK80,)</f>
        <v>0</v>
      </c>
      <c r="EL84" s="6">
        <f>SUM(EL73, -EL80,)</f>
        <v>0</v>
      </c>
      <c r="EM84" s="6">
        <f t="shared" ref="EM84:EP84" si="191">SUM(EM73, -EM80)</f>
        <v>0</v>
      </c>
      <c r="EN84" s="6">
        <f t="shared" si="191"/>
        <v>0</v>
      </c>
      <c r="EO84" s="6">
        <f t="shared" si="191"/>
        <v>0</v>
      </c>
      <c r="EP84" s="6">
        <f t="shared" si="191"/>
        <v>0</v>
      </c>
      <c r="EQ84" s="6">
        <f>SUM(EQ73, -EQ80,)</f>
        <v>0</v>
      </c>
      <c r="ER84" s="6">
        <f>SUM(ER73, -ER80,)</f>
        <v>0</v>
      </c>
      <c r="ES84" s="6">
        <f t="shared" ref="ES84:EV84" si="192">SUM(ES73, -ES80)</f>
        <v>0</v>
      </c>
      <c r="ET84" s="6">
        <f t="shared" si="192"/>
        <v>0</v>
      </c>
      <c r="EU84" s="6">
        <f t="shared" si="192"/>
        <v>0</v>
      </c>
      <c r="EV84" s="6">
        <f t="shared" si="192"/>
        <v>0</v>
      </c>
      <c r="EW84" s="6">
        <f>SUM(EW73, -EW80,)</f>
        <v>0</v>
      </c>
      <c r="EX84" s="6">
        <f>SUM(EX73, -EX80,)</f>
        <v>0</v>
      </c>
      <c r="EY84" s="6">
        <f t="shared" ref="EY84:FB84" si="193">SUM(EY73, -EY80)</f>
        <v>0</v>
      </c>
      <c r="EZ84" s="6">
        <f t="shared" si="193"/>
        <v>0</v>
      </c>
      <c r="FA84" s="6">
        <f t="shared" si="193"/>
        <v>0</v>
      </c>
      <c r="FB84" s="6">
        <f t="shared" si="193"/>
        <v>0</v>
      </c>
      <c r="FC84" s="6">
        <f>SUM(FC73, -FC80,)</f>
        <v>0</v>
      </c>
      <c r="FD84" s="6">
        <f>SUM(FD73, -FD80,)</f>
        <v>0</v>
      </c>
      <c r="FE84" s="6">
        <f t="shared" ref="FE84:FH84" si="194">SUM(FE73, -FE80)</f>
        <v>0</v>
      </c>
      <c r="FF84" s="6">
        <f t="shared" si="194"/>
        <v>0</v>
      </c>
      <c r="FG84" s="6">
        <f t="shared" si="194"/>
        <v>0</v>
      </c>
      <c r="FH84" s="6">
        <f t="shared" si="194"/>
        <v>0</v>
      </c>
      <c r="FI84" s="6">
        <f>SUM(FI73, -FI80,)</f>
        <v>0</v>
      </c>
      <c r="FJ84" s="6">
        <f>SUM(FJ73, -FJ80,)</f>
        <v>0</v>
      </c>
      <c r="FK84" s="6">
        <f t="shared" ref="FK84:FN84" si="195">SUM(FK73, -FK80)</f>
        <v>0</v>
      </c>
      <c r="FL84" s="6">
        <f t="shared" si="195"/>
        <v>0</v>
      </c>
      <c r="FM84" s="6">
        <f t="shared" si="195"/>
        <v>0</v>
      </c>
      <c r="FN84" s="6">
        <f t="shared" si="195"/>
        <v>0</v>
      </c>
      <c r="FO84" s="6">
        <f>SUM(FO73, -FO80,)</f>
        <v>0</v>
      </c>
      <c r="FP84" s="6">
        <f>SUM(FP73, -FP80,)</f>
        <v>0</v>
      </c>
      <c r="FQ84" s="6">
        <f t="shared" ref="FQ84:FT84" si="196">SUM(FQ73, -FQ80)</f>
        <v>0</v>
      </c>
      <c r="FR84" s="6">
        <f t="shared" si="196"/>
        <v>0</v>
      </c>
      <c r="FS84" s="6">
        <f t="shared" si="196"/>
        <v>0</v>
      </c>
      <c r="FT84" s="6">
        <f t="shared" si="196"/>
        <v>0</v>
      </c>
      <c r="FU84" s="6">
        <f>SUM(FU73, -FU80,)</f>
        <v>0</v>
      </c>
      <c r="FV84" s="6">
        <f>SUM(FV73, -FV80,)</f>
        <v>0</v>
      </c>
      <c r="FW84" s="6">
        <f t="shared" ref="FW84:FZ84" si="197">SUM(FW73, -FW80)</f>
        <v>0</v>
      </c>
      <c r="FX84" s="6">
        <f t="shared" si="197"/>
        <v>0</v>
      </c>
      <c r="FY84" s="6">
        <f t="shared" si="197"/>
        <v>0</v>
      </c>
      <c r="FZ84" s="6">
        <f t="shared" si="197"/>
        <v>0</v>
      </c>
      <c r="GA84" s="6">
        <f>SUM(GA73, -GA80,)</f>
        <v>0</v>
      </c>
      <c r="GB84" s="6">
        <f>SUM(GB73, -GB80,)</f>
        <v>0</v>
      </c>
      <c r="GC84" s="6">
        <f t="shared" ref="GC84:GF84" si="198">SUM(GC73, -GC80)</f>
        <v>0</v>
      </c>
      <c r="GD84" s="6">
        <f t="shared" si="198"/>
        <v>0</v>
      </c>
      <c r="GE84" s="6">
        <f t="shared" si="198"/>
        <v>0</v>
      </c>
      <c r="GF84" s="6">
        <f t="shared" si="198"/>
        <v>0</v>
      </c>
      <c r="GG84" s="6">
        <f>SUM(GG73, -GG80,)</f>
        <v>0</v>
      </c>
      <c r="GH84" s="6">
        <f>SUM(GH73, -GH80,)</f>
        <v>0</v>
      </c>
      <c r="GI84" s="6">
        <f t="shared" ref="GI84:GL84" si="199">SUM(GI73, -GI80)</f>
        <v>0</v>
      </c>
      <c r="GJ84" s="6">
        <f t="shared" si="199"/>
        <v>0</v>
      </c>
      <c r="GK84" s="6">
        <f t="shared" si="199"/>
        <v>0</v>
      </c>
      <c r="GL84" s="6">
        <f t="shared" si="199"/>
        <v>0</v>
      </c>
      <c r="GM84" s="6">
        <f>SUM(GM73, -GM80,)</f>
        <v>0</v>
      </c>
      <c r="GN84" s="6">
        <f>SUM(GN73, -GN80,)</f>
        <v>0</v>
      </c>
      <c r="GO84" s="6">
        <f t="shared" ref="GO84:GR84" si="200">SUM(GO73, -GO80)</f>
        <v>0</v>
      </c>
      <c r="GP84" s="6">
        <f t="shared" si="200"/>
        <v>0</v>
      </c>
      <c r="GQ84" s="6">
        <f t="shared" si="200"/>
        <v>0</v>
      </c>
      <c r="GR84" s="6">
        <f t="shared" si="200"/>
        <v>0</v>
      </c>
      <c r="GS84" s="6">
        <f>SUM(GS73, -GS80,)</f>
        <v>0</v>
      </c>
      <c r="GT84" s="6">
        <f>SUM(GT73, -GT80,)</f>
        <v>0</v>
      </c>
      <c r="GU84" s="6">
        <f t="shared" ref="GU84:HA84" si="201">SUM(GU73, -GU80)</f>
        <v>0</v>
      </c>
      <c r="GV84" s="6">
        <f t="shared" si="201"/>
        <v>0</v>
      </c>
      <c r="GW84" s="6">
        <f t="shared" si="201"/>
        <v>0</v>
      </c>
      <c r="GX84" s="6">
        <f t="shared" si="201"/>
        <v>0</v>
      </c>
      <c r="GY84" s="6">
        <f t="shared" si="201"/>
        <v>0</v>
      </c>
      <c r="GZ84" s="6">
        <f t="shared" si="201"/>
        <v>0</v>
      </c>
      <c r="HA84" s="6">
        <f t="shared" si="201"/>
        <v>0</v>
      </c>
      <c r="HC84" s="6">
        <f>SUM(HC73, -HC80,)</f>
        <v>0</v>
      </c>
      <c r="HD84" s="6">
        <f>SUM(HD73, -HD80,)</f>
        <v>0</v>
      </c>
      <c r="HE84" s="6">
        <f t="shared" ref="HE84:HH84" si="202">SUM(HE73, -HE80)</f>
        <v>0</v>
      </c>
      <c r="HF84" s="6">
        <f t="shared" si="202"/>
        <v>0</v>
      </c>
      <c r="HG84" s="6">
        <f t="shared" si="202"/>
        <v>0</v>
      </c>
      <c r="HH84" s="6">
        <f t="shared" si="202"/>
        <v>0</v>
      </c>
      <c r="HI84" s="6">
        <f>SUM(HI73, -HI80,)</f>
        <v>0</v>
      </c>
      <c r="HJ84" s="6">
        <f>SUM(HJ73, -HJ80,)</f>
        <v>0</v>
      </c>
      <c r="HK84" s="6">
        <f t="shared" ref="HK84:HN84" si="203">SUM(HK73, -HK80)</f>
        <v>0</v>
      </c>
      <c r="HL84" s="6">
        <f t="shared" si="203"/>
        <v>0</v>
      </c>
      <c r="HM84" s="6">
        <f t="shared" si="203"/>
        <v>0</v>
      </c>
      <c r="HN84" s="6">
        <f t="shared" si="203"/>
        <v>0</v>
      </c>
      <c r="HO84" s="6">
        <f>SUM(HO73, -HO80,)</f>
        <v>0</v>
      </c>
      <c r="HP84" s="6">
        <f>SUM(HP73, -HP80,)</f>
        <v>0</v>
      </c>
      <c r="HQ84" s="6">
        <f t="shared" ref="HQ84:HT84" si="204">SUM(HQ73, -HQ80)</f>
        <v>0</v>
      </c>
      <c r="HR84" s="6">
        <f t="shared" si="204"/>
        <v>0</v>
      </c>
      <c r="HS84" s="6">
        <f t="shared" si="204"/>
        <v>0</v>
      </c>
      <c r="HT84" s="6">
        <f t="shared" si="204"/>
        <v>0</v>
      </c>
      <c r="HU84" s="6">
        <f>SUM(HU73, -HU80,)</f>
        <v>0</v>
      </c>
      <c r="HV84" s="6">
        <f>SUM(HV73, -HV80,)</f>
        <v>0</v>
      </c>
      <c r="HW84" s="6">
        <f t="shared" ref="HW84:HZ84" si="205">SUM(HW73, -HW80)</f>
        <v>0</v>
      </c>
      <c r="HX84" s="6">
        <f t="shared" si="205"/>
        <v>0</v>
      </c>
      <c r="HY84" s="6">
        <f t="shared" si="205"/>
        <v>0</v>
      </c>
      <c r="HZ84" s="6">
        <f t="shared" si="205"/>
        <v>0</v>
      </c>
      <c r="IA84" s="6">
        <f>SUM(IA73, -IA80,)</f>
        <v>0</v>
      </c>
      <c r="IB84" s="6">
        <f>SUM(IB73, -IB80,)</f>
        <v>0</v>
      </c>
      <c r="IC84" s="6">
        <f t="shared" ref="IC84:IF84" si="206">SUM(IC73, -IC80)</f>
        <v>0</v>
      </c>
      <c r="ID84" s="6">
        <f t="shared" si="206"/>
        <v>0</v>
      </c>
      <c r="IE84" s="6">
        <f t="shared" si="206"/>
        <v>0</v>
      </c>
      <c r="IF84" s="6">
        <f t="shared" si="206"/>
        <v>0</v>
      </c>
      <c r="IG84" s="6">
        <f>SUM(IG73, -IG80,)</f>
        <v>0</v>
      </c>
      <c r="IH84" s="6">
        <f>SUM(IH73, -IH80,)</f>
        <v>0</v>
      </c>
      <c r="II84" s="6">
        <f t="shared" ref="II84:IL84" si="207">SUM(II73, -II80)</f>
        <v>0</v>
      </c>
      <c r="IJ84" s="6">
        <f t="shared" si="207"/>
        <v>0</v>
      </c>
      <c r="IK84" s="6">
        <f t="shared" si="207"/>
        <v>0</v>
      </c>
      <c r="IL84" s="6">
        <f t="shared" si="207"/>
        <v>0</v>
      </c>
      <c r="IM84" s="6">
        <f>SUM(IM73, -IM80,)</f>
        <v>0</v>
      </c>
      <c r="IN84" s="6">
        <f>SUM(IN73, -IN80,)</f>
        <v>0</v>
      </c>
      <c r="IO84" s="6">
        <f t="shared" ref="IO84:IR84" si="208">SUM(IO73, -IO80)</f>
        <v>0</v>
      </c>
      <c r="IP84" s="6">
        <f t="shared" si="208"/>
        <v>0</v>
      </c>
      <c r="IQ84" s="6">
        <f t="shared" si="208"/>
        <v>0</v>
      </c>
      <c r="IR84" s="6">
        <f t="shared" si="208"/>
        <v>0</v>
      </c>
      <c r="IS84" s="6">
        <f>SUM(IS73, -IS80,)</f>
        <v>0</v>
      </c>
      <c r="IT84" s="6">
        <f>SUM(IT73, -IT80,)</f>
        <v>0</v>
      </c>
      <c r="IU84" s="6">
        <f t="shared" ref="IU84:IX84" si="209">SUM(IU73, -IU80)</f>
        <v>0</v>
      </c>
      <c r="IV84" s="6">
        <f t="shared" si="209"/>
        <v>0</v>
      </c>
      <c r="IW84" s="6">
        <f t="shared" si="209"/>
        <v>0</v>
      </c>
      <c r="IX84" s="6">
        <f t="shared" si="209"/>
        <v>0</v>
      </c>
      <c r="IY84" s="6">
        <f>SUM(IY73, -IY80,)</f>
        <v>0</v>
      </c>
      <c r="IZ84" s="6">
        <f>SUM(IZ73, -IZ80,)</f>
        <v>0</v>
      </c>
      <c r="JA84" s="6">
        <f t="shared" ref="JA84:JD84" si="210">SUM(JA73, -JA80)</f>
        <v>0</v>
      </c>
      <c r="JB84" s="6">
        <f t="shared" si="210"/>
        <v>0</v>
      </c>
      <c r="JC84" s="6">
        <f t="shared" si="210"/>
        <v>0</v>
      </c>
      <c r="JD84" s="6">
        <f t="shared" si="210"/>
        <v>0</v>
      </c>
      <c r="JE84" s="6">
        <f>SUM(JE73, -JE80,)</f>
        <v>0</v>
      </c>
      <c r="JF84" s="6">
        <f>SUM(JF73, -JF80,)</f>
        <v>0</v>
      </c>
      <c r="JG84" s="6">
        <f t="shared" ref="JG84:JJ84" si="211">SUM(JG73, -JG80)</f>
        <v>0</v>
      </c>
      <c r="JH84" s="6">
        <f t="shared" si="211"/>
        <v>0</v>
      </c>
      <c r="JI84" s="6">
        <f t="shared" si="211"/>
        <v>0</v>
      </c>
      <c r="JJ84" s="6">
        <f t="shared" si="211"/>
        <v>0</v>
      </c>
      <c r="JK84" s="6">
        <f>SUM(JK73, -JK80,)</f>
        <v>0</v>
      </c>
      <c r="JL84" s="6">
        <f>SUM(JL73, -JL80,)</f>
        <v>0</v>
      </c>
      <c r="JM84" s="6">
        <f t="shared" ref="JM84:JS84" si="212">SUM(JM73, -JM80)</f>
        <v>0</v>
      </c>
      <c r="JN84" s="6">
        <f t="shared" si="212"/>
        <v>0</v>
      </c>
      <c r="JO84" s="6">
        <f t="shared" si="212"/>
        <v>0</v>
      </c>
      <c r="JP84" s="6">
        <f t="shared" si="212"/>
        <v>0</v>
      </c>
      <c r="JQ84" s="6">
        <f t="shared" si="212"/>
        <v>0</v>
      </c>
      <c r="JR84" s="6">
        <f t="shared" si="212"/>
        <v>0</v>
      </c>
      <c r="JS84" s="6">
        <f t="shared" si="212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18" t="s">
        <v>42</v>
      </c>
      <c r="CI85" s="261" t="s">
        <v>54</v>
      </c>
      <c r="CJ85" s="118" t="s">
        <v>68</v>
      </c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13">SUM(BD53, -BD57)</f>
        <v>0.15740000000000001</v>
      </c>
      <c r="BE86" s="177">
        <f t="shared" si="213"/>
        <v>0.2077</v>
      </c>
      <c r="BF86" s="145">
        <f t="shared" si="213"/>
        <v>0.20429999999999998</v>
      </c>
      <c r="BG86" s="117">
        <f t="shared" si="213"/>
        <v>0.19500000000000001</v>
      </c>
      <c r="BH86" s="177">
        <f t="shared" si="213"/>
        <v>0.17849999999999999</v>
      </c>
      <c r="BI86" s="167">
        <f t="shared" si="213"/>
        <v>0.16689999999999999</v>
      </c>
      <c r="BJ86" s="117">
        <f t="shared" si="213"/>
        <v>0.18679999999999999</v>
      </c>
      <c r="BK86" s="177">
        <f t="shared" si="213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>SUM(BV52, -BV56)</f>
        <v>0.2329</v>
      </c>
      <c r="BW86" s="121">
        <f>SUM(BW52, -BW56)</f>
        <v>0.22009999999999999</v>
      </c>
      <c r="BX86" s="180">
        <f>SUM(BX52, -BX56)</f>
        <v>0.21760000000000002</v>
      </c>
      <c r="BY86" s="225">
        <f>SUM(BY52, -BY56)</f>
        <v>0.25340000000000001</v>
      </c>
      <c r="BZ86" s="15">
        <f>SUM(BZ52, -BZ56)</f>
        <v>0.24309999999999998</v>
      </c>
      <c r="CA86" s="152">
        <f>SUM(CA52, -CA56)</f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21">
        <f>SUM(CH52, -CH55)</f>
        <v>0.1565</v>
      </c>
      <c r="CI86" s="121">
        <f>SUM(CI51, -CI54)</f>
        <v>0.16200000000000001</v>
      </c>
      <c r="CJ86" s="117">
        <f>SUM(CJ51, -CJ54)</f>
        <v>0.1641</v>
      </c>
      <c r="CK86" s="6">
        <f>SUM(CK73, -CK79)</f>
        <v>0</v>
      </c>
      <c r="CL86" s="6">
        <f>SUM(CL73, -CL79)</f>
        <v>0</v>
      </c>
      <c r="CM86" s="6">
        <f>SUM(CM73, -CM79)</f>
        <v>0</v>
      </c>
      <c r="CN86" s="6">
        <f>SUM(CN73, -CN79,)</f>
        <v>0</v>
      </c>
      <c r="CO86" s="6">
        <f>SUM(CO74, -CO80)</f>
        <v>0</v>
      </c>
      <c r="CP86" s="6">
        <f>SUM(CP73, -CP79)</f>
        <v>0</v>
      </c>
      <c r="CQ86" s="6">
        <f>SUM(CQ73, -CQ79)</f>
        <v>0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23" t="s">
        <v>45</v>
      </c>
      <c r="CI87" s="118" t="s">
        <v>42</v>
      </c>
      <c r="CJ87" s="189" t="s">
        <v>37</v>
      </c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209">
        <f>SUM(CH56, -CH58)</f>
        <v>0.14710000000000001</v>
      </c>
      <c r="CI88" s="121">
        <f>SUM(CI52, -CI55)</f>
        <v>0.16010000000000002</v>
      </c>
      <c r="CJ88" s="121">
        <f>SUM(CJ52, -CJ55)</f>
        <v>0.1593</v>
      </c>
      <c r="CK88" s="6">
        <f>SUM(CK73, -CK78)</f>
        <v>0</v>
      </c>
      <c r="CL88" s="6">
        <f>SUM(CL74, -CL80)</f>
        <v>0</v>
      </c>
      <c r="CM88" s="6">
        <f>SUM(CM74, -CM80)</f>
        <v>0</v>
      </c>
      <c r="CN88" s="6">
        <f>SUM(CN74, -CN80)</f>
        <v>0</v>
      </c>
      <c r="CO88" s="6">
        <f>SUM(CO73, -CO79)</f>
        <v>0</v>
      </c>
      <c r="CP88" s="6">
        <f>SUM(CP74, -CP80)</f>
        <v>0</v>
      </c>
      <c r="CQ88" s="6">
        <f>SUM(CQ73, -CQ78)</f>
        <v>0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24" t="s">
        <v>63</v>
      </c>
      <c r="CI89" s="123" t="s">
        <v>45</v>
      </c>
      <c r="CJ89" s="124" t="s">
        <v>63</v>
      </c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17">
        <f>SUM(CH53, -CH57)</f>
        <v>0.13730000000000001</v>
      </c>
      <c r="CI90" s="209">
        <f>SUM(CI56, -CI58)</f>
        <v>0.1517</v>
      </c>
      <c r="CJ90" s="117">
        <f>SUM(CJ53, -CJ57)</f>
        <v>0.14149999999999999</v>
      </c>
      <c r="CK90" s="6">
        <f>SUM(CK79, -CK86,)</f>
        <v>0</v>
      </c>
      <c r="CL90" s="6">
        <f>SUM(CL79, -CL86,)</f>
        <v>0</v>
      </c>
      <c r="CM90" s="6">
        <f t="shared" ref="CM90:CP90" si="214">SUM(CM79, -CM86)</f>
        <v>0</v>
      </c>
      <c r="CN90" s="6">
        <f t="shared" si="214"/>
        <v>0</v>
      </c>
      <c r="CO90" s="6">
        <f t="shared" si="214"/>
        <v>0</v>
      </c>
      <c r="CP90" s="6">
        <f t="shared" si="214"/>
        <v>0</v>
      </c>
      <c r="CQ90" s="6">
        <f>SUM(CQ79, -CQ86,)</f>
        <v>0</v>
      </c>
      <c r="CR90" s="6">
        <f>SUM(CR79, -CR86,)</f>
        <v>0</v>
      </c>
      <c r="CS90" s="6">
        <f t="shared" ref="CS90:CV90" si="215">SUM(CS79, -CS86)</f>
        <v>0</v>
      </c>
      <c r="CT90" s="6">
        <f t="shared" si="215"/>
        <v>0</v>
      </c>
      <c r="CU90" s="6">
        <f t="shared" si="215"/>
        <v>0</v>
      </c>
      <c r="CV90" s="6">
        <f t="shared" si="215"/>
        <v>0</v>
      </c>
      <c r="CW90" s="6">
        <f>SUM(CW79, -CW86,)</f>
        <v>0</v>
      </c>
      <c r="CX90" s="6">
        <f>SUM(CX79, -CX86,)</f>
        <v>0</v>
      </c>
      <c r="CY90" s="6">
        <f t="shared" ref="CY90:DB90" si="216">SUM(CY79, -CY86)</f>
        <v>0</v>
      </c>
      <c r="CZ90" s="6">
        <f t="shared" si="216"/>
        <v>0</v>
      </c>
      <c r="DA90" s="6">
        <f t="shared" si="216"/>
        <v>0</v>
      </c>
      <c r="DB90" s="6">
        <f t="shared" si="216"/>
        <v>0</v>
      </c>
      <c r="DC90" s="6">
        <f>SUM(DC79, -DC86,)</f>
        <v>0</v>
      </c>
      <c r="DD90" s="6">
        <f>SUM(DD79, -DD86,)</f>
        <v>0</v>
      </c>
      <c r="DE90" s="6">
        <f t="shared" ref="DE90:DH90" si="217">SUM(DE79, -DE86)</f>
        <v>0</v>
      </c>
      <c r="DF90" s="6">
        <f t="shared" si="217"/>
        <v>0</v>
      </c>
      <c r="DG90" s="6">
        <f t="shared" si="217"/>
        <v>0</v>
      </c>
      <c r="DH90" s="6">
        <f t="shared" si="217"/>
        <v>0</v>
      </c>
      <c r="DI90" s="6">
        <f>SUM(DI79, -DI86,)</f>
        <v>0</v>
      </c>
      <c r="DJ90" s="6">
        <f>SUM(DJ79, -DJ86,)</f>
        <v>0</v>
      </c>
      <c r="DK90" s="6">
        <f t="shared" ref="DK90:DN90" si="218">SUM(DK79, -DK86)</f>
        <v>0</v>
      </c>
      <c r="DL90" s="6">
        <f t="shared" si="218"/>
        <v>0</v>
      </c>
      <c r="DM90" s="6">
        <f t="shared" si="218"/>
        <v>0</v>
      </c>
      <c r="DN90" s="6">
        <f t="shared" si="218"/>
        <v>0</v>
      </c>
      <c r="DO90" s="6">
        <f>SUM(DO79, -DO86,)</f>
        <v>0</v>
      </c>
      <c r="DP90" s="6">
        <f>SUM(DP79, -DP86,)</f>
        <v>0</v>
      </c>
      <c r="DQ90" s="6">
        <f t="shared" ref="DQ90:DT90" si="219">SUM(DQ79, -DQ86)</f>
        <v>0</v>
      </c>
      <c r="DR90" s="6">
        <f t="shared" si="219"/>
        <v>0</v>
      </c>
      <c r="DS90" s="6">
        <f t="shared" si="219"/>
        <v>0</v>
      </c>
      <c r="DT90" s="6">
        <f t="shared" si="219"/>
        <v>0</v>
      </c>
      <c r="DU90" s="6">
        <f>SUM(DU79, -DU86,)</f>
        <v>0</v>
      </c>
      <c r="DV90" s="6">
        <f>SUM(DV79, -DV86,)</f>
        <v>0</v>
      </c>
      <c r="DW90" s="6">
        <f t="shared" ref="DW90:DZ90" si="220">SUM(DW79, -DW86)</f>
        <v>0</v>
      </c>
      <c r="DX90" s="6">
        <f t="shared" si="220"/>
        <v>0</v>
      </c>
      <c r="DY90" s="6">
        <f t="shared" si="220"/>
        <v>0</v>
      </c>
      <c r="DZ90" s="6">
        <f t="shared" si="220"/>
        <v>0</v>
      </c>
      <c r="EA90" s="6">
        <f>SUM(EA79, -EA86,)</f>
        <v>0</v>
      </c>
      <c r="EB90" s="6">
        <f>SUM(EB79, -EB86,)</f>
        <v>0</v>
      </c>
      <c r="EC90" s="6">
        <f t="shared" ref="EC90:EI90" si="221">SUM(EC79, -EC86)</f>
        <v>0</v>
      </c>
      <c r="ED90" s="6">
        <f t="shared" si="221"/>
        <v>0</v>
      </c>
      <c r="EE90" s="6">
        <f t="shared" si="221"/>
        <v>0</v>
      </c>
      <c r="EF90" s="6">
        <f t="shared" si="221"/>
        <v>0</v>
      </c>
      <c r="EG90" s="6">
        <f t="shared" si="221"/>
        <v>0</v>
      </c>
      <c r="EH90" s="6">
        <f t="shared" si="221"/>
        <v>0</v>
      </c>
      <c r="EI90" s="6">
        <f t="shared" si="221"/>
        <v>0</v>
      </c>
      <c r="EK90" s="6">
        <f>SUM(EK79, -EK86,)</f>
        <v>0</v>
      </c>
      <c r="EL90" s="6">
        <f>SUM(EL79, -EL86,)</f>
        <v>0</v>
      </c>
      <c r="EM90" s="6">
        <f t="shared" ref="EM90:EP90" si="222">SUM(EM79, -EM86)</f>
        <v>0</v>
      </c>
      <c r="EN90" s="6">
        <f t="shared" si="222"/>
        <v>0</v>
      </c>
      <c r="EO90" s="6">
        <f t="shared" si="222"/>
        <v>0</v>
      </c>
      <c r="EP90" s="6">
        <f t="shared" si="222"/>
        <v>0</v>
      </c>
      <c r="EQ90" s="6">
        <f>SUM(EQ79, -EQ86,)</f>
        <v>0</v>
      </c>
      <c r="ER90" s="6">
        <f>SUM(ER79, -ER86,)</f>
        <v>0</v>
      </c>
      <c r="ES90" s="6">
        <f t="shared" ref="ES90:EV90" si="223">SUM(ES79, -ES86)</f>
        <v>0</v>
      </c>
      <c r="ET90" s="6">
        <f t="shared" si="223"/>
        <v>0</v>
      </c>
      <c r="EU90" s="6">
        <f t="shared" si="223"/>
        <v>0</v>
      </c>
      <c r="EV90" s="6">
        <f t="shared" si="223"/>
        <v>0</v>
      </c>
      <c r="EW90" s="6">
        <f>SUM(EW79, -EW86,)</f>
        <v>0</v>
      </c>
      <c r="EX90" s="6">
        <f>SUM(EX79, -EX86,)</f>
        <v>0</v>
      </c>
      <c r="EY90" s="6">
        <f t="shared" ref="EY90:FB90" si="224">SUM(EY79, -EY86)</f>
        <v>0</v>
      </c>
      <c r="EZ90" s="6">
        <f t="shared" si="224"/>
        <v>0</v>
      </c>
      <c r="FA90" s="6">
        <f t="shared" si="224"/>
        <v>0</v>
      </c>
      <c r="FB90" s="6">
        <f t="shared" si="224"/>
        <v>0</v>
      </c>
      <c r="FC90" s="6">
        <f>SUM(FC79, -FC86,)</f>
        <v>0</v>
      </c>
      <c r="FD90" s="6">
        <f>SUM(FD79, -FD86,)</f>
        <v>0</v>
      </c>
      <c r="FE90" s="6">
        <f t="shared" ref="FE90:FH90" si="225">SUM(FE79, -FE86)</f>
        <v>0</v>
      </c>
      <c r="FF90" s="6">
        <f t="shared" si="225"/>
        <v>0</v>
      </c>
      <c r="FG90" s="6">
        <f t="shared" si="225"/>
        <v>0</v>
      </c>
      <c r="FH90" s="6">
        <f t="shared" si="225"/>
        <v>0</v>
      </c>
      <c r="FI90" s="6">
        <f>SUM(FI79, -FI86,)</f>
        <v>0</v>
      </c>
      <c r="FJ90" s="6">
        <f>SUM(FJ79, -FJ86,)</f>
        <v>0</v>
      </c>
      <c r="FK90" s="6">
        <f t="shared" ref="FK90:FN90" si="226">SUM(FK79, -FK86)</f>
        <v>0</v>
      </c>
      <c r="FL90" s="6">
        <f t="shared" si="226"/>
        <v>0</v>
      </c>
      <c r="FM90" s="6">
        <f t="shared" si="226"/>
        <v>0</v>
      </c>
      <c r="FN90" s="6">
        <f t="shared" si="226"/>
        <v>0</v>
      </c>
      <c r="FO90" s="6">
        <f>SUM(FO79, -FO86,)</f>
        <v>0</v>
      </c>
      <c r="FP90" s="6">
        <f>SUM(FP79, -FP86,)</f>
        <v>0</v>
      </c>
      <c r="FQ90" s="6">
        <f t="shared" ref="FQ90:FT90" si="227">SUM(FQ79, -FQ86)</f>
        <v>0</v>
      </c>
      <c r="FR90" s="6">
        <f t="shared" si="227"/>
        <v>0</v>
      </c>
      <c r="FS90" s="6">
        <f t="shared" si="227"/>
        <v>0</v>
      </c>
      <c r="FT90" s="6">
        <f t="shared" si="227"/>
        <v>0</v>
      </c>
      <c r="FU90" s="6">
        <f>SUM(FU79, -FU86,)</f>
        <v>0</v>
      </c>
      <c r="FV90" s="6">
        <f>SUM(FV79, -FV86,)</f>
        <v>0</v>
      </c>
      <c r="FW90" s="6">
        <f t="shared" ref="FW90:FZ90" si="228">SUM(FW79, -FW86)</f>
        <v>0</v>
      </c>
      <c r="FX90" s="6">
        <f t="shared" si="228"/>
        <v>0</v>
      </c>
      <c r="FY90" s="6">
        <f t="shared" si="228"/>
        <v>0</v>
      </c>
      <c r="FZ90" s="6">
        <f t="shared" si="228"/>
        <v>0</v>
      </c>
      <c r="GA90" s="6">
        <f>SUM(GA79, -GA86,)</f>
        <v>0</v>
      </c>
      <c r="GB90" s="6">
        <f>SUM(GB79, -GB86,)</f>
        <v>0</v>
      </c>
      <c r="GC90" s="6">
        <f t="shared" ref="GC90:GF90" si="229">SUM(GC79, -GC86)</f>
        <v>0</v>
      </c>
      <c r="GD90" s="6">
        <f t="shared" si="229"/>
        <v>0</v>
      </c>
      <c r="GE90" s="6">
        <f t="shared" si="229"/>
        <v>0</v>
      </c>
      <c r="GF90" s="6">
        <f t="shared" si="229"/>
        <v>0</v>
      </c>
      <c r="GG90" s="6">
        <f>SUM(GG79, -GG86,)</f>
        <v>0</v>
      </c>
      <c r="GH90" s="6">
        <f>SUM(GH79, -GH86,)</f>
        <v>0</v>
      </c>
      <c r="GI90" s="6">
        <f t="shared" ref="GI90:GL90" si="230">SUM(GI79, -GI86)</f>
        <v>0</v>
      </c>
      <c r="GJ90" s="6">
        <f t="shared" si="230"/>
        <v>0</v>
      </c>
      <c r="GK90" s="6">
        <f t="shared" si="230"/>
        <v>0</v>
      </c>
      <c r="GL90" s="6">
        <f t="shared" si="230"/>
        <v>0</v>
      </c>
      <c r="GM90" s="6">
        <f>SUM(GM79, -GM86,)</f>
        <v>0</v>
      </c>
      <c r="GN90" s="6">
        <f>SUM(GN79, -GN86,)</f>
        <v>0</v>
      </c>
      <c r="GO90" s="6">
        <f t="shared" ref="GO90:GR90" si="231">SUM(GO79, -GO86)</f>
        <v>0</v>
      </c>
      <c r="GP90" s="6">
        <f t="shared" si="231"/>
        <v>0</v>
      </c>
      <c r="GQ90" s="6">
        <f t="shared" si="231"/>
        <v>0</v>
      </c>
      <c r="GR90" s="6">
        <f t="shared" si="231"/>
        <v>0</v>
      </c>
      <c r="GS90" s="6">
        <f>SUM(GS79, -GS86,)</f>
        <v>0</v>
      </c>
      <c r="GT90" s="6">
        <f>SUM(GT79, -GT86,)</f>
        <v>0</v>
      </c>
      <c r="GU90" s="6">
        <f t="shared" ref="GU90:HA90" si="232">SUM(GU79, -GU86)</f>
        <v>0</v>
      </c>
      <c r="GV90" s="6">
        <f t="shared" si="232"/>
        <v>0</v>
      </c>
      <c r="GW90" s="6">
        <f t="shared" si="232"/>
        <v>0</v>
      </c>
      <c r="GX90" s="6">
        <f t="shared" si="232"/>
        <v>0</v>
      </c>
      <c r="GY90" s="6">
        <f t="shared" si="232"/>
        <v>0</v>
      </c>
      <c r="GZ90" s="6">
        <f t="shared" si="232"/>
        <v>0</v>
      </c>
      <c r="HA90" s="6">
        <f t="shared" si="232"/>
        <v>0</v>
      </c>
      <c r="HC90" s="6">
        <f>SUM(HC79, -HC86,)</f>
        <v>0</v>
      </c>
      <c r="HD90" s="6">
        <f>SUM(HD79, -HD86,)</f>
        <v>0</v>
      </c>
      <c r="HE90" s="6">
        <f t="shared" ref="HE90:HH90" si="233">SUM(HE79, -HE86)</f>
        <v>0</v>
      </c>
      <c r="HF90" s="6">
        <f t="shared" si="233"/>
        <v>0</v>
      </c>
      <c r="HG90" s="6">
        <f t="shared" si="233"/>
        <v>0</v>
      </c>
      <c r="HH90" s="6">
        <f t="shared" si="233"/>
        <v>0</v>
      </c>
      <c r="HI90" s="6">
        <f>SUM(HI79, -HI86,)</f>
        <v>0</v>
      </c>
      <c r="HJ90" s="6">
        <f>SUM(HJ79, -HJ86,)</f>
        <v>0</v>
      </c>
      <c r="HK90" s="6">
        <f t="shared" ref="HK90:HN90" si="234">SUM(HK79, -HK86)</f>
        <v>0</v>
      </c>
      <c r="HL90" s="6">
        <f t="shared" si="234"/>
        <v>0</v>
      </c>
      <c r="HM90" s="6">
        <f t="shared" si="234"/>
        <v>0</v>
      </c>
      <c r="HN90" s="6">
        <f t="shared" si="234"/>
        <v>0</v>
      </c>
      <c r="HO90" s="6">
        <f>SUM(HO79, -HO86,)</f>
        <v>0</v>
      </c>
      <c r="HP90" s="6">
        <f>SUM(HP79, -HP86,)</f>
        <v>0</v>
      </c>
      <c r="HQ90" s="6">
        <f t="shared" ref="HQ90:HT90" si="235">SUM(HQ79, -HQ86)</f>
        <v>0</v>
      </c>
      <c r="HR90" s="6">
        <f t="shared" si="235"/>
        <v>0</v>
      </c>
      <c r="HS90" s="6">
        <f t="shared" si="235"/>
        <v>0</v>
      </c>
      <c r="HT90" s="6">
        <f t="shared" si="235"/>
        <v>0</v>
      </c>
      <c r="HU90" s="6">
        <f>SUM(HU79, -HU86,)</f>
        <v>0</v>
      </c>
      <c r="HV90" s="6">
        <f>SUM(HV79, -HV86,)</f>
        <v>0</v>
      </c>
      <c r="HW90" s="6">
        <f t="shared" ref="HW90:HZ90" si="236">SUM(HW79, -HW86)</f>
        <v>0</v>
      </c>
      <c r="HX90" s="6">
        <f t="shared" si="236"/>
        <v>0</v>
      </c>
      <c r="HY90" s="6">
        <f t="shared" si="236"/>
        <v>0</v>
      </c>
      <c r="HZ90" s="6">
        <f t="shared" si="236"/>
        <v>0</v>
      </c>
      <c r="IA90" s="6">
        <f>SUM(IA79, -IA86,)</f>
        <v>0</v>
      </c>
      <c r="IB90" s="6">
        <f>SUM(IB79, -IB86,)</f>
        <v>0</v>
      </c>
      <c r="IC90" s="6">
        <f t="shared" ref="IC90:IF90" si="237">SUM(IC79, -IC86)</f>
        <v>0</v>
      </c>
      <c r="ID90" s="6">
        <f t="shared" si="237"/>
        <v>0</v>
      </c>
      <c r="IE90" s="6">
        <f t="shared" si="237"/>
        <v>0</v>
      </c>
      <c r="IF90" s="6">
        <f t="shared" si="237"/>
        <v>0</v>
      </c>
      <c r="IG90" s="6">
        <f>SUM(IG79, -IG86,)</f>
        <v>0</v>
      </c>
      <c r="IH90" s="6">
        <f>SUM(IH79, -IH86,)</f>
        <v>0</v>
      </c>
      <c r="II90" s="6">
        <f t="shared" ref="II90:IL90" si="238">SUM(II79, -II86)</f>
        <v>0</v>
      </c>
      <c r="IJ90" s="6">
        <f t="shared" si="238"/>
        <v>0</v>
      </c>
      <c r="IK90" s="6">
        <f t="shared" si="238"/>
        <v>0</v>
      </c>
      <c r="IL90" s="6">
        <f t="shared" si="238"/>
        <v>0</v>
      </c>
      <c r="IM90" s="6">
        <f>SUM(IM79, -IM86,)</f>
        <v>0</v>
      </c>
      <c r="IN90" s="6">
        <f>SUM(IN79, -IN86,)</f>
        <v>0</v>
      </c>
      <c r="IO90" s="6">
        <f t="shared" ref="IO90:IR90" si="239">SUM(IO79, -IO86)</f>
        <v>0</v>
      </c>
      <c r="IP90" s="6">
        <f t="shared" si="239"/>
        <v>0</v>
      </c>
      <c r="IQ90" s="6">
        <f t="shared" si="239"/>
        <v>0</v>
      </c>
      <c r="IR90" s="6">
        <f t="shared" si="239"/>
        <v>0</v>
      </c>
      <c r="IS90" s="6">
        <f>SUM(IS79, -IS86,)</f>
        <v>0</v>
      </c>
      <c r="IT90" s="6">
        <f>SUM(IT79, -IT86,)</f>
        <v>0</v>
      </c>
      <c r="IU90" s="6">
        <f t="shared" ref="IU90:IX90" si="240">SUM(IU79, -IU86)</f>
        <v>0</v>
      </c>
      <c r="IV90" s="6">
        <f t="shared" si="240"/>
        <v>0</v>
      </c>
      <c r="IW90" s="6">
        <f t="shared" si="240"/>
        <v>0</v>
      </c>
      <c r="IX90" s="6">
        <f t="shared" si="240"/>
        <v>0</v>
      </c>
      <c r="IY90" s="6">
        <f>SUM(IY79, -IY86,)</f>
        <v>0</v>
      </c>
      <c r="IZ90" s="6">
        <f>SUM(IZ79, -IZ86,)</f>
        <v>0</v>
      </c>
      <c r="JA90" s="6">
        <f t="shared" ref="JA90:JD90" si="241">SUM(JA79, -JA86)</f>
        <v>0</v>
      </c>
      <c r="JB90" s="6">
        <f t="shared" si="241"/>
        <v>0</v>
      </c>
      <c r="JC90" s="6">
        <f t="shared" si="241"/>
        <v>0</v>
      </c>
      <c r="JD90" s="6">
        <f t="shared" si="241"/>
        <v>0</v>
      </c>
      <c r="JE90" s="6">
        <f>SUM(JE79, -JE86,)</f>
        <v>0</v>
      </c>
      <c r="JF90" s="6">
        <f>SUM(JF79, -JF86,)</f>
        <v>0</v>
      </c>
      <c r="JG90" s="6">
        <f t="shared" ref="JG90:JJ90" si="242">SUM(JG79, -JG86)</f>
        <v>0</v>
      </c>
      <c r="JH90" s="6">
        <f t="shared" si="242"/>
        <v>0</v>
      </c>
      <c r="JI90" s="6">
        <f t="shared" si="242"/>
        <v>0</v>
      </c>
      <c r="JJ90" s="6">
        <f t="shared" si="242"/>
        <v>0</v>
      </c>
      <c r="JK90" s="6">
        <f>SUM(JK79, -JK86,)</f>
        <v>0</v>
      </c>
      <c r="JL90" s="6">
        <f>SUM(JL79, -JL86,)</f>
        <v>0</v>
      </c>
      <c r="JM90" s="6">
        <f t="shared" ref="JM90:JS90" si="243">SUM(JM79, -JM86)</f>
        <v>0</v>
      </c>
      <c r="JN90" s="6">
        <f t="shared" si="243"/>
        <v>0</v>
      </c>
      <c r="JO90" s="6">
        <f t="shared" si="243"/>
        <v>0</v>
      </c>
      <c r="JP90" s="6">
        <f t="shared" si="243"/>
        <v>0</v>
      </c>
      <c r="JQ90" s="6">
        <f t="shared" si="243"/>
        <v>0</v>
      </c>
      <c r="JR90" s="6">
        <f t="shared" si="243"/>
        <v>0</v>
      </c>
      <c r="JS90" s="6">
        <f t="shared" si="243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261" t="s">
        <v>54</v>
      </c>
      <c r="CI91" s="118" t="s">
        <v>68</v>
      </c>
      <c r="CJ91" s="261" t="s">
        <v>54</v>
      </c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21">
        <f>SUM(CH51, -CH54)</f>
        <v>0.1275</v>
      </c>
      <c r="CI92" s="117">
        <f>SUM(CI52, -CI54)</f>
        <v>0.14460000000000001</v>
      </c>
      <c r="CJ92" s="121">
        <f>SUM(CJ52, -CJ54)</f>
        <v>0.1381</v>
      </c>
      <c r="CK92" s="6">
        <f>SUM(CK79, -CK85)</f>
        <v>0</v>
      </c>
      <c r="CL92" s="6">
        <f>SUM(CL79, -CL85)</f>
        <v>0</v>
      </c>
      <c r="CM92" s="6">
        <f>SUM(CM79, -CM85)</f>
        <v>0</v>
      </c>
      <c r="CN92" s="6">
        <f>SUM(CN79, -CN85,)</f>
        <v>0</v>
      </c>
      <c r="CO92" s="6">
        <f>SUM(CO80, -CO86)</f>
        <v>0</v>
      </c>
      <c r="CP92" s="6">
        <f>SUM(CP79, -CP85)</f>
        <v>0</v>
      </c>
      <c r="CQ92" s="6">
        <f>SUM(CQ79, -CQ85)</f>
        <v>0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15" t="s">
        <v>57</v>
      </c>
      <c r="CI93" s="124" t="s">
        <v>63</v>
      </c>
      <c r="CJ93" s="123" t="s">
        <v>45</v>
      </c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>SUM(BU54, -BU56)</f>
        <v>0.1968</v>
      </c>
      <c r="BV94" s="147">
        <f>SUM(BV54, -BV56)</f>
        <v>0.19769999999999999</v>
      </c>
      <c r="BW94" s="121">
        <f>SUM(BW54, -BW56)</f>
        <v>0.17959999999999998</v>
      </c>
      <c r="BX94" s="180">
        <f>SUM(BX54, -BX56)</f>
        <v>0.1862</v>
      </c>
      <c r="BY94" s="225">
        <f>SUM(BY54, -BY56)</f>
        <v>0.19790000000000002</v>
      </c>
      <c r="BZ94" s="15">
        <f>SUM(BZ54, -BZ56)</f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17">
        <f>SUM(CH57, -CH58)</f>
        <v>0.12350000000000001</v>
      </c>
      <c r="CI94" s="117">
        <f>SUM(CI53, -CI57)</f>
        <v>0.13539999999999999</v>
      </c>
      <c r="CJ94" s="209">
        <f>SUM(CJ56, -CJ58)</f>
        <v>0.12529999999999999</v>
      </c>
      <c r="CK94" s="6">
        <f>SUM(CK79, -CK84)</f>
        <v>0</v>
      </c>
      <c r="CL94" s="6">
        <f>SUM(CL80, -CL86)</f>
        <v>0</v>
      </c>
      <c r="CM94" s="6">
        <f>SUM(CM80, -CM86)</f>
        <v>0</v>
      </c>
      <c r="CN94" s="6">
        <f>SUM(CN80, -CN86)</f>
        <v>0</v>
      </c>
      <c r="CO94" s="6">
        <f>SUM(CO79, -CO85)</f>
        <v>0</v>
      </c>
      <c r="CP94" s="6">
        <f>SUM(CP80, -CP86)</f>
        <v>0</v>
      </c>
      <c r="CQ94" s="6">
        <f>SUM(CQ79, -CQ84)</f>
        <v>0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18" t="s">
        <v>68</v>
      </c>
      <c r="CI95" s="115" t="s">
        <v>57</v>
      </c>
      <c r="CJ95" s="124" t="s">
        <v>47</v>
      </c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17">
        <f>SUM(CH52, -CH54)</f>
        <v>0.12239999999999999</v>
      </c>
      <c r="CI96" s="117">
        <f>SUM(CI57, -CI58)</f>
        <v>0.12110000000000001</v>
      </c>
      <c r="CJ96" s="121">
        <f>SUM(CJ53, -CJ56)</f>
        <v>0.12429999999999999</v>
      </c>
      <c r="CK96" s="6">
        <f>SUM(CK85, -CK92,)</f>
        <v>0</v>
      </c>
      <c r="CL96" s="6">
        <f>SUM(CL85, -CL92,)</f>
        <v>0</v>
      </c>
      <c r="CM96" s="6">
        <f t="shared" ref="CM96:CP96" si="244">SUM(CM85, -CM92)</f>
        <v>0</v>
      </c>
      <c r="CN96" s="6">
        <f t="shared" si="244"/>
        <v>0</v>
      </c>
      <c r="CO96" s="6">
        <f t="shared" si="244"/>
        <v>0</v>
      </c>
      <c r="CP96" s="6">
        <f t="shared" si="244"/>
        <v>0</v>
      </c>
      <c r="CQ96" s="6">
        <f>SUM(CQ85, -CQ92,)</f>
        <v>0</v>
      </c>
      <c r="CR96" s="6">
        <f>SUM(CR85, -CR92,)</f>
        <v>0</v>
      </c>
      <c r="CS96" s="6">
        <f t="shared" ref="CS96:CV96" si="245">SUM(CS85, -CS92)</f>
        <v>0</v>
      </c>
      <c r="CT96" s="6">
        <f t="shared" si="245"/>
        <v>0</v>
      </c>
      <c r="CU96" s="6">
        <f t="shared" si="245"/>
        <v>0</v>
      </c>
      <c r="CV96" s="6">
        <f t="shared" si="245"/>
        <v>0</v>
      </c>
      <c r="CW96" s="6">
        <f>SUM(CW85, -CW92,)</f>
        <v>0</v>
      </c>
      <c r="CX96" s="6">
        <f>SUM(CX85, -CX92,)</f>
        <v>0</v>
      </c>
      <c r="CY96" s="6">
        <f t="shared" ref="CY96:DB96" si="246">SUM(CY85, -CY92)</f>
        <v>0</v>
      </c>
      <c r="CZ96" s="6">
        <f t="shared" si="246"/>
        <v>0</v>
      </c>
      <c r="DA96" s="6">
        <f t="shared" si="246"/>
        <v>0</v>
      </c>
      <c r="DB96" s="6">
        <f t="shared" si="246"/>
        <v>0</v>
      </c>
      <c r="DC96" s="6">
        <f>SUM(DC85, -DC92,)</f>
        <v>0</v>
      </c>
      <c r="DD96" s="6">
        <f>SUM(DD85, -DD92,)</f>
        <v>0</v>
      </c>
      <c r="DE96" s="6">
        <f t="shared" ref="DE96:DH96" si="247">SUM(DE85, -DE92)</f>
        <v>0</v>
      </c>
      <c r="DF96" s="6">
        <f t="shared" si="247"/>
        <v>0</v>
      </c>
      <c r="DG96" s="6">
        <f t="shared" si="247"/>
        <v>0</v>
      </c>
      <c r="DH96" s="6">
        <f t="shared" si="247"/>
        <v>0</v>
      </c>
      <c r="DI96" s="6">
        <f>SUM(DI85, -DI92,)</f>
        <v>0</v>
      </c>
      <c r="DJ96" s="6">
        <f>SUM(DJ85, -DJ92,)</f>
        <v>0</v>
      </c>
      <c r="DK96" s="6">
        <f t="shared" ref="DK96:DN96" si="248">SUM(DK85, -DK92)</f>
        <v>0</v>
      </c>
      <c r="DL96" s="6">
        <f t="shared" si="248"/>
        <v>0</v>
      </c>
      <c r="DM96" s="6">
        <f t="shared" si="248"/>
        <v>0</v>
      </c>
      <c r="DN96" s="6">
        <f t="shared" si="248"/>
        <v>0</v>
      </c>
      <c r="DO96" s="6">
        <f>SUM(DO85, -DO92,)</f>
        <v>0</v>
      </c>
      <c r="DP96" s="6">
        <f>SUM(DP85, -DP92,)</f>
        <v>0</v>
      </c>
      <c r="DQ96" s="6">
        <f t="shared" ref="DQ96:DT96" si="249">SUM(DQ85, -DQ92)</f>
        <v>0</v>
      </c>
      <c r="DR96" s="6">
        <f t="shared" si="249"/>
        <v>0</v>
      </c>
      <c r="DS96" s="6">
        <f t="shared" si="249"/>
        <v>0</v>
      </c>
      <c r="DT96" s="6">
        <f t="shared" si="249"/>
        <v>0</v>
      </c>
      <c r="DU96" s="6">
        <f>SUM(DU85, -DU92,)</f>
        <v>0</v>
      </c>
      <c r="DV96" s="6">
        <f>SUM(DV85, -DV92,)</f>
        <v>0</v>
      </c>
      <c r="DW96" s="6">
        <f t="shared" ref="DW96:DZ96" si="250">SUM(DW85, -DW92)</f>
        <v>0</v>
      </c>
      <c r="DX96" s="6">
        <f t="shared" si="250"/>
        <v>0</v>
      </c>
      <c r="DY96" s="6">
        <f t="shared" si="250"/>
        <v>0</v>
      </c>
      <c r="DZ96" s="6">
        <f t="shared" si="250"/>
        <v>0</v>
      </c>
      <c r="EA96" s="6">
        <f>SUM(EA85, -EA92,)</f>
        <v>0</v>
      </c>
      <c r="EB96" s="6">
        <f>SUM(EB85, -EB92,)</f>
        <v>0</v>
      </c>
      <c r="EC96" s="6">
        <f t="shared" ref="EC96:EI96" si="251">SUM(EC85, -EC92)</f>
        <v>0</v>
      </c>
      <c r="ED96" s="6">
        <f t="shared" si="251"/>
        <v>0</v>
      </c>
      <c r="EE96" s="6">
        <f t="shared" si="251"/>
        <v>0</v>
      </c>
      <c r="EF96" s="6">
        <f t="shared" si="251"/>
        <v>0</v>
      </c>
      <c r="EG96" s="6">
        <f t="shared" si="251"/>
        <v>0</v>
      </c>
      <c r="EH96" s="6">
        <f t="shared" si="251"/>
        <v>0</v>
      </c>
      <c r="EI96" s="6">
        <f t="shared" si="251"/>
        <v>0</v>
      </c>
      <c r="EK96" s="6">
        <f>SUM(EK85, -EK92,)</f>
        <v>0</v>
      </c>
      <c r="EL96" s="6">
        <f>SUM(EL85, -EL92,)</f>
        <v>0</v>
      </c>
      <c r="EM96" s="6">
        <f t="shared" ref="EM96:EP96" si="252">SUM(EM85, -EM92)</f>
        <v>0</v>
      </c>
      <c r="EN96" s="6">
        <f t="shared" si="252"/>
        <v>0</v>
      </c>
      <c r="EO96" s="6">
        <f t="shared" si="252"/>
        <v>0</v>
      </c>
      <c r="EP96" s="6">
        <f t="shared" si="252"/>
        <v>0</v>
      </c>
      <c r="EQ96" s="6">
        <f>SUM(EQ85, -EQ92,)</f>
        <v>0</v>
      </c>
      <c r="ER96" s="6">
        <f>SUM(ER85, -ER92,)</f>
        <v>0</v>
      </c>
      <c r="ES96" s="6">
        <f t="shared" ref="ES96:EV96" si="253">SUM(ES85, -ES92)</f>
        <v>0</v>
      </c>
      <c r="ET96" s="6">
        <f t="shared" si="253"/>
        <v>0</v>
      </c>
      <c r="EU96" s="6">
        <f t="shared" si="253"/>
        <v>0</v>
      </c>
      <c r="EV96" s="6">
        <f t="shared" si="253"/>
        <v>0</v>
      </c>
      <c r="EW96" s="6">
        <f>SUM(EW85, -EW92,)</f>
        <v>0</v>
      </c>
      <c r="EX96" s="6">
        <f>SUM(EX85, -EX92,)</f>
        <v>0</v>
      </c>
      <c r="EY96" s="6">
        <f t="shared" ref="EY96:FB96" si="254">SUM(EY85, -EY92)</f>
        <v>0</v>
      </c>
      <c r="EZ96" s="6">
        <f t="shared" si="254"/>
        <v>0</v>
      </c>
      <c r="FA96" s="6">
        <f t="shared" si="254"/>
        <v>0</v>
      </c>
      <c r="FB96" s="6">
        <f t="shared" si="254"/>
        <v>0</v>
      </c>
      <c r="FC96" s="6">
        <f>SUM(FC85, -FC92,)</f>
        <v>0</v>
      </c>
      <c r="FD96" s="6">
        <f>SUM(FD85, -FD92,)</f>
        <v>0</v>
      </c>
      <c r="FE96" s="6">
        <f t="shared" ref="FE96:FH96" si="255">SUM(FE85, -FE92)</f>
        <v>0</v>
      </c>
      <c r="FF96" s="6">
        <f t="shared" si="255"/>
        <v>0</v>
      </c>
      <c r="FG96" s="6">
        <f t="shared" si="255"/>
        <v>0</v>
      </c>
      <c r="FH96" s="6">
        <f t="shared" si="255"/>
        <v>0</v>
      </c>
      <c r="FI96" s="6">
        <f>SUM(FI85, -FI92,)</f>
        <v>0</v>
      </c>
      <c r="FJ96" s="6">
        <f>SUM(FJ85, -FJ92,)</f>
        <v>0</v>
      </c>
      <c r="FK96" s="6">
        <f t="shared" ref="FK96:FN96" si="256">SUM(FK85, -FK92)</f>
        <v>0</v>
      </c>
      <c r="FL96" s="6">
        <f t="shared" si="256"/>
        <v>0</v>
      </c>
      <c r="FM96" s="6">
        <f t="shared" si="256"/>
        <v>0</v>
      </c>
      <c r="FN96" s="6">
        <f t="shared" si="256"/>
        <v>0</v>
      </c>
      <c r="FO96" s="6">
        <f>SUM(FO85, -FO92,)</f>
        <v>0</v>
      </c>
      <c r="FP96" s="6">
        <f>SUM(FP85, -FP92,)</f>
        <v>0</v>
      </c>
      <c r="FQ96" s="6">
        <f t="shared" ref="FQ96:FT96" si="257">SUM(FQ85, -FQ92)</f>
        <v>0</v>
      </c>
      <c r="FR96" s="6">
        <f t="shared" si="257"/>
        <v>0</v>
      </c>
      <c r="FS96" s="6">
        <f t="shared" si="257"/>
        <v>0</v>
      </c>
      <c r="FT96" s="6">
        <f t="shared" si="257"/>
        <v>0</v>
      </c>
      <c r="FU96" s="6">
        <f>SUM(FU85, -FU92,)</f>
        <v>0</v>
      </c>
      <c r="FV96" s="6">
        <f>SUM(FV85, -FV92,)</f>
        <v>0</v>
      </c>
      <c r="FW96" s="6">
        <f t="shared" ref="FW96:FZ96" si="258">SUM(FW85, -FW92)</f>
        <v>0</v>
      </c>
      <c r="FX96" s="6">
        <f t="shared" si="258"/>
        <v>0</v>
      </c>
      <c r="FY96" s="6">
        <f t="shared" si="258"/>
        <v>0</v>
      </c>
      <c r="FZ96" s="6">
        <f t="shared" si="258"/>
        <v>0</v>
      </c>
      <c r="GA96" s="6">
        <f>SUM(GA85, -GA92,)</f>
        <v>0</v>
      </c>
      <c r="GB96" s="6">
        <f>SUM(GB85, -GB92,)</f>
        <v>0</v>
      </c>
      <c r="GC96" s="6">
        <f t="shared" ref="GC96:GF96" si="259">SUM(GC85, -GC92)</f>
        <v>0</v>
      </c>
      <c r="GD96" s="6">
        <f t="shared" si="259"/>
        <v>0</v>
      </c>
      <c r="GE96" s="6">
        <f t="shared" si="259"/>
        <v>0</v>
      </c>
      <c r="GF96" s="6">
        <f t="shared" si="259"/>
        <v>0</v>
      </c>
      <c r="GG96" s="6">
        <f>SUM(GG85, -GG92,)</f>
        <v>0</v>
      </c>
      <c r="GH96" s="6">
        <f>SUM(GH85, -GH92,)</f>
        <v>0</v>
      </c>
      <c r="GI96" s="6">
        <f t="shared" ref="GI96:GL96" si="260">SUM(GI85, -GI92)</f>
        <v>0</v>
      </c>
      <c r="GJ96" s="6">
        <f t="shared" si="260"/>
        <v>0</v>
      </c>
      <c r="GK96" s="6">
        <f t="shared" si="260"/>
        <v>0</v>
      </c>
      <c r="GL96" s="6">
        <f t="shared" si="260"/>
        <v>0</v>
      </c>
      <c r="GM96" s="6">
        <f>SUM(GM85, -GM92,)</f>
        <v>0</v>
      </c>
      <c r="GN96" s="6">
        <f>SUM(GN85, -GN92,)</f>
        <v>0</v>
      </c>
      <c r="GO96" s="6">
        <f t="shared" ref="GO96:GR96" si="261">SUM(GO85, -GO92)</f>
        <v>0</v>
      </c>
      <c r="GP96" s="6">
        <f t="shared" si="261"/>
        <v>0</v>
      </c>
      <c r="GQ96" s="6">
        <f t="shared" si="261"/>
        <v>0</v>
      </c>
      <c r="GR96" s="6">
        <f t="shared" si="261"/>
        <v>0</v>
      </c>
      <c r="GS96" s="6">
        <f>SUM(GS85, -GS92,)</f>
        <v>0</v>
      </c>
      <c r="GT96" s="6">
        <f>SUM(GT85, -GT92,)</f>
        <v>0</v>
      </c>
      <c r="GU96" s="6">
        <f t="shared" ref="GU96:HA96" si="262">SUM(GU85, -GU92)</f>
        <v>0</v>
      </c>
      <c r="GV96" s="6">
        <f t="shared" si="262"/>
        <v>0</v>
      </c>
      <c r="GW96" s="6">
        <f t="shared" si="262"/>
        <v>0</v>
      </c>
      <c r="GX96" s="6">
        <f t="shared" si="262"/>
        <v>0</v>
      </c>
      <c r="GY96" s="6">
        <f t="shared" si="262"/>
        <v>0</v>
      </c>
      <c r="GZ96" s="6">
        <f t="shared" si="262"/>
        <v>0</v>
      </c>
      <c r="HA96" s="6">
        <f t="shared" si="262"/>
        <v>0</v>
      </c>
      <c r="HC96" s="6">
        <f>SUM(HC85, -HC92,)</f>
        <v>0</v>
      </c>
      <c r="HD96" s="6">
        <f>SUM(HD85, -HD92,)</f>
        <v>0</v>
      </c>
      <c r="HE96" s="6">
        <f t="shared" ref="HE96:HH96" si="263">SUM(HE85, -HE92)</f>
        <v>0</v>
      </c>
      <c r="HF96" s="6">
        <f t="shared" si="263"/>
        <v>0</v>
      </c>
      <c r="HG96" s="6">
        <f t="shared" si="263"/>
        <v>0</v>
      </c>
      <c r="HH96" s="6">
        <f t="shared" si="263"/>
        <v>0</v>
      </c>
      <c r="HI96" s="6">
        <f>SUM(HI85, -HI92,)</f>
        <v>0</v>
      </c>
      <c r="HJ96" s="6">
        <f>SUM(HJ85, -HJ92,)</f>
        <v>0</v>
      </c>
      <c r="HK96" s="6">
        <f t="shared" ref="HK96:HN96" si="264">SUM(HK85, -HK92)</f>
        <v>0</v>
      </c>
      <c r="HL96" s="6">
        <f t="shared" si="264"/>
        <v>0</v>
      </c>
      <c r="HM96" s="6">
        <f t="shared" si="264"/>
        <v>0</v>
      </c>
      <c r="HN96" s="6">
        <f t="shared" si="264"/>
        <v>0</v>
      </c>
      <c r="HO96" s="6">
        <f>SUM(HO85, -HO92,)</f>
        <v>0</v>
      </c>
      <c r="HP96" s="6">
        <f>SUM(HP85, -HP92,)</f>
        <v>0</v>
      </c>
      <c r="HQ96" s="6">
        <f t="shared" ref="HQ96:HT96" si="265">SUM(HQ85, -HQ92)</f>
        <v>0</v>
      </c>
      <c r="HR96" s="6">
        <f t="shared" si="265"/>
        <v>0</v>
      </c>
      <c r="HS96" s="6">
        <f t="shared" si="265"/>
        <v>0</v>
      </c>
      <c r="HT96" s="6">
        <f t="shared" si="265"/>
        <v>0</v>
      </c>
      <c r="HU96" s="6">
        <f>SUM(HU85, -HU92,)</f>
        <v>0</v>
      </c>
      <c r="HV96" s="6">
        <f>SUM(HV85, -HV92,)</f>
        <v>0</v>
      </c>
      <c r="HW96" s="6">
        <f t="shared" ref="HW96:HZ96" si="266">SUM(HW85, -HW92)</f>
        <v>0</v>
      </c>
      <c r="HX96" s="6">
        <f t="shared" si="266"/>
        <v>0</v>
      </c>
      <c r="HY96" s="6">
        <f t="shared" si="266"/>
        <v>0</v>
      </c>
      <c r="HZ96" s="6">
        <f t="shared" si="266"/>
        <v>0</v>
      </c>
      <c r="IA96" s="6">
        <f>SUM(IA85, -IA92,)</f>
        <v>0</v>
      </c>
      <c r="IB96" s="6">
        <f>SUM(IB85, -IB92,)</f>
        <v>0</v>
      </c>
      <c r="IC96" s="6">
        <f t="shared" ref="IC96:IF96" si="267">SUM(IC85, -IC92)</f>
        <v>0</v>
      </c>
      <c r="ID96" s="6">
        <f t="shared" si="267"/>
        <v>0</v>
      </c>
      <c r="IE96" s="6">
        <f t="shared" si="267"/>
        <v>0</v>
      </c>
      <c r="IF96" s="6">
        <f t="shared" si="267"/>
        <v>0</v>
      </c>
      <c r="IG96" s="6">
        <f>SUM(IG85, -IG92,)</f>
        <v>0</v>
      </c>
      <c r="IH96" s="6">
        <f>SUM(IH85, -IH92,)</f>
        <v>0</v>
      </c>
      <c r="II96" s="6">
        <f t="shared" ref="II96:IL96" si="268">SUM(II85, -II92)</f>
        <v>0</v>
      </c>
      <c r="IJ96" s="6">
        <f t="shared" si="268"/>
        <v>0</v>
      </c>
      <c r="IK96" s="6">
        <f t="shared" si="268"/>
        <v>0</v>
      </c>
      <c r="IL96" s="6">
        <f t="shared" si="268"/>
        <v>0</v>
      </c>
      <c r="IM96" s="6">
        <f>SUM(IM85, -IM92,)</f>
        <v>0</v>
      </c>
      <c r="IN96" s="6">
        <f>SUM(IN85, -IN92,)</f>
        <v>0</v>
      </c>
      <c r="IO96" s="6">
        <f t="shared" ref="IO96:IR96" si="269">SUM(IO85, -IO92)</f>
        <v>0</v>
      </c>
      <c r="IP96" s="6">
        <f t="shared" si="269"/>
        <v>0</v>
      </c>
      <c r="IQ96" s="6">
        <f t="shared" si="269"/>
        <v>0</v>
      </c>
      <c r="IR96" s="6">
        <f t="shared" si="269"/>
        <v>0</v>
      </c>
      <c r="IS96" s="6">
        <f>SUM(IS85, -IS92,)</f>
        <v>0</v>
      </c>
      <c r="IT96" s="6">
        <f>SUM(IT85, -IT92,)</f>
        <v>0</v>
      </c>
      <c r="IU96" s="6">
        <f t="shared" ref="IU96:IX96" si="270">SUM(IU85, -IU92)</f>
        <v>0</v>
      </c>
      <c r="IV96" s="6">
        <f t="shared" si="270"/>
        <v>0</v>
      </c>
      <c r="IW96" s="6">
        <f t="shared" si="270"/>
        <v>0</v>
      </c>
      <c r="IX96" s="6">
        <f t="shared" si="270"/>
        <v>0</v>
      </c>
      <c r="IY96" s="6">
        <f>SUM(IY85, -IY92,)</f>
        <v>0</v>
      </c>
      <c r="IZ96" s="6">
        <f>SUM(IZ85, -IZ92,)</f>
        <v>0</v>
      </c>
      <c r="JA96" s="6">
        <f t="shared" ref="JA96:JD96" si="271">SUM(JA85, -JA92)</f>
        <v>0</v>
      </c>
      <c r="JB96" s="6">
        <f t="shared" si="271"/>
        <v>0</v>
      </c>
      <c r="JC96" s="6">
        <f t="shared" si="271"/>
        <v>0</v>
      </c>
      <c r="JD96" s="6">
        <f t="shared" si="271"/>
        <v>0</v>
      </c>
      <c r="JE96" s="6">
        <f>SUM(JE85, -JE92,)</f>
        <v>0</v>
      </c>
      <c r="JF96" s="6">
        <f>SUM(JF85, -JF92,)</f>
        <v>0</v>
      </c>
      <c r="JG96" s="6">
        <f t="shared" ref="JG96:JJ96" si="272">SUM(JG85, -JG92)</f>
        <v>0</v>
      </c>
      <c r="JH96" s="6">
        <f t="shared" si="272"/>
        <v>0</v>
      </c>
      <c r="JI96" s="6">
        <f t="shared" si="272"/>
        <v>0</v>
      </c>
      <c r="JJ96" s="6">
        <f t="shared" si="272"/>
        <v>0</v>
      </c>
      <c r="JK96" s="6">
        <f>SUM(JK85, -JK92,)</f>
        <v>0</v>
      </c>
      <c r="JL96" s="6">
        <f>SUM(JL85, -JL92,)</f>
        <v>0</v>
      </c>
      <c r="JM96" s="6">
        <f t="shared" ref="JM96:JS96" si="273">SUM(JM85, -JM92)</f>
        <v>0</v>
      </c>
      <c r="JN96" s="6">
        <f t="shared" si="273"/>
        <v>0</v>
      </c>
      <c r="JO96" s="6">
        <f t="shared" si="273"/>
        <v>0</v>
      </c>
      <c r="JP96" s="6">
        <f t="shared" si="273"/>
        <v>0</v>
      </c>
      <c r="JQ96" s="6">
        <f t="shared" si="273"/>
        <v>0</v>
      </c>
      <c r="JR96" s="6">
        <f t="shared" si="273"/>
        <v>0</v>
      </c>
      <c r="JS96" s="6">
        <f t="shared" si="273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24" t="s">
        <v>47</v>
      </c>
      <c r="CI97" s="189" t="s">
        <v>53</v>
      </c>
      <c r="CJ97" s="118" t="s">
        <v>65</v>
      </c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21">
        <f>SUM(CH53, -CH56)</f>
        <v>0.1137</v>
      </c>
      <c r="CI98" s="209">
        <f>SUM(CI51, -CI53)</f>
        <v>0.11400000000000002</v>
      </c>
      <c r="CJ98" s="121">
        <f>SUM(CJ51, -CJ53)</f>
        <v>0.1147</v>
      </c>
      <c r="CK98" s="6">
        <f>SUM(CK85, -CK91)</f>
        <v>0</v>
      </c>
      <c r="CL98" s="6">
        <f>SUM(CL85, -CL91)</f>
        <v>0</v>
      </c>
      <c r="CM98" s="6">
        <f>SUM(CM85, -CM91)</f>
        <v>0</v>
      </c>
      <c r="CN98" s="6">
        <f>SUM(CN85, -CN91,)</f>
        <v>0</v>
      </c>
      <c r="CO98" s="6">
        <f>SUM(CO86, -CO92)</f>
        <v>0</v>
      </c>
      <c r="CP98" s="6">
        <f>SUM(CP85, -CP91)</f>
        <v>0</v>
      </c>
      <c r="CQ98" s="6">
        <f>SUM(CQ85, -CQ91)</f>
        <v>0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169" t="s">
        <v>67</v>
      </c>
      <c r="CI99" s="124" t="s">
        <v>47</v>
      </c>
      <c r="CJ99" s="115" t="s">
        <v>57</v>
      </c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>SUM(BS56, -BS58)</f>
        <v>0.1308</v>
      </c>
      <c r="BT100" s="117">
        <f>SUM(BT56, -BT58)</f>
        <v>0.11999999999999998</v>
      </c>
      <c r="BU100" s="179">
        <f>SUM(BU56, -BU58)</f>
        <v>0.13389999999999999</v>
      </c>
      <c r="BV100" s="149">
        <f>SUM(BV56, -BV58)</f>
        <v>0.14529999999999998</v>
      </c>
      <c r="BW100" s="119">
        <f>SUM(BW56, -BW58)</f>
        <v>0.15360000000000001</v>
      </c>
      <c r="BX100" s="179">
        <f>SUM(BX56, -BX58)</f>
        <v>0.15440000000000001</v>
      </c>
      <c r="BY100" s="226">
        <f>SUM(BY56, -BY58)</f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209">
        <f>SUM(CH54, -CH57)</f>
        <v>0.1033</v>
      </c>
      <c r="CI100" s="121">
        <f>SUM(CI53, -CI56)</f>
        <v>0.1048</v>
      </c>
      <c r="CJ100" s="117">
        <f>SUM(CJ57, -CJ58)</f>
        <v>0.1081</v>
      </c>
      <c r="CK100" s="6">
        <f>SUM(CK85, -CK90)</f>
        <v>0</v>
      </c>
      <c r="CL100" s="6">
        <f>SUM(CL86, -CL92)</f>
        <v>0</v>
      </c>
      <c r="CM100" s="6">
        <f>SUM(CM86, -CM92)</f>
        <v>0</v>
      </c>
      <c r="CN100" s="6">
        <f>SUM(CN86, -CN92)</f>
        <v>0</v>
      </c>
      <c r="CO100" s="6">
        <f>SUM(CO85, -CO91)</f>
        <v>0</v>
      </c>
      <c r="CP100" s="6">
        <f>SUM(CP86, -CP92)</f>
        <v>0</v>
      </c>
      <c r="CQ100" s="6">
        <f>SUM(CQ85, -CQ90)</f>
        <v>0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89" t="s">
        <v>53</v>
      </c>
      <c r="CI101" s="118" t="s">
        <v>65</v>
      </c>
      <c r="CJ101" s="169" t="s">
        <v>67</v>
      </c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>SUM(BL57, -BL58)</f>
        <v>0.11630000000000001</v>
      </c>
      <c r="BM102" s="117">
        <f>SUM(BM57, -BM58)</f>
        <v>0.11269999999999999</v>
      </c>
      <c r="BN102" s="177">
        <f>SUM(BN57, -BN58)</f>
        <v>0.11739999999999999</v>
      </c>
      <c r="BO102" s="119">
        <f>SUM(BO57, -BO58)</f>
        <v>0.1109</v>
      </c>
      <c r="BP102" s="119">
        <f>SUM(BP57, -BP58)</f>
        <v>0.11410000000000001</v>
      </c>
      <c r="BQ102" s="119">
        <f>SUM(BQ57, -BQ58)</f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209">
        <f>SUM(CH51, -CH53)</f>
        <v>9.35E-2</v>
      </c>
      <c r="CI102" s="121">
        <f>SUM(CI52, -CI53)</f>
        <v>9.6600000000000019E-2</v>
      </c>
      <c r="CJ102" s="209">
        <f>SUM(CJ54, -CJ57)</f>
        <v>9.2099999999999987E-2</v>
      </c>
      <c r="CK102" s="6">
        <f>SUM(CK91, -CK98,)</f>
        <v>0</v>
      </c>
      <c r="CL102" s="6">
        <f>SUM(CL91, -CL98,)</f>
        <v>0</v>
      </c>
      <c r="CM102" s="6">
        <f t="shared" ref="CM102:CP102" si="274">SUM(CM91, -CM98)</f>
        <v>0</v>
      </c>
      <c r="CN102" s="6">
        <f t="shared" si="274"/>
        <v>0</v>
      </c>
      <c r="CO102" s="6">
        <f t="shared" si="274"/>
        <v>0</v>
      </c>
      <c r="CP102" s="6">
        <f t="shared" si="274"/>
        <v>0</v>
      </c>
      <c r="CQ102" s="6">
        <f>SUM(CQ91, -CQ98,)</f>
        <v>0</v>
      </c>
      <c r="CR102" s="6">
        <f>SUM(CR91, -CR98,)</f>
        <v>0</v>
      </c>
      <c r="CS102" s="6">
        <f t="shared" ref="CS102:CV102" si="275">SUM(CS91, -CS98)</f>
        <v>0</v>
      </c>
      <c r="CT102" s="6">
        <f t="shared" si="275"/>
        <v>0</v>
      </c>
      <c r="CU102" s="6">
        <f t="shared" si="275"/>
        <v>0</v>
      </c>
      <c r="CV102" s="6">
        <f t="shared" si="275"/>
        <v>0</v>
      </c>
      <c r="CW102" s="6">
        <f>SUM(CW91, -CW98,)</f>
        <v>0</v>
      </c>
      <c r="CX102" s="6">
        <f>SUM(CX91, -CX98,)</f>
        <v>0</v>
      </c>
      <c r="CY102" s="6">
        <f t="shared" ref="CY102:DB102" si="276">SUM(CY91, -CY98)</f>
        <v>0</v>
      </c>
      <c r="CZ102" s="6">
        <f t="shared" si="276"/>
        <v>0</v>
      </c>
      <c r="DA102" s="6">
        <f t="shared" si="276"/>
        <v>0</v>
      </c>
      <c r="DB102" s="6">
        <f t="shared" si="276"/>
        <v>0</v>
      </c>
      <c r="DC102" s="6">
        <f>SUM(DC91, -DC98,)</f>
        <v>0</v>
      </c>
      <c r="DD102" s="6">
        <f>SUM(DD91, -DD98,)</f>
        <v>0</v>
      </c>
      <c r="DE102" s="6">
        <f t="shared" ref="DE102:DH102" si="277">SUM(DE91, -DE98)</f>
        <v>0</v>
      </c>
      <c r="DF102" s="6">
        <f t="shared" si="277"/>
        <v>0</v>
      </c>
      <c r="DG102" s="6">
        <f t="shared" si="277"/>
        <v>0</v>
      </c>
      <c r="DH102" s="6">
        <f t="shared" si="277"/>
        <v>0</v>
      </c>
      <c r="DI102" s="6">
        <f>SUM(DI91, -DI98,)</f>
        <v>0</v>
      </c>
      <c r="DJ102" s="6">
        <f>SUM(DJ91, -DJ98,)</f>
        <v>0</v>
      </c>
      <c r="DK102" s="6">
        <f t="shared" ref="DK102:DN102" si="278">SUM(DK91, -DK98)</f>
        <v>0</v>
      </c>
      <c r="DL102" s="6">
        <f t="shared" si="278"/>
        <v>0</v>
      </c>
      <c r="DM102" s="6">
        <f t="shared" si="278"/>
        <v>0</v>
      </c>
      <c r="DN102" s="6">
        <f t="shared" si="278"/>
        <v>0</v>
      </c>
      <c r="DO102" s="6">
        <f>SUM(DO91, -DO98,)</f>
        <v>0</v>
      </c>
      <c r="DP102" s="6">
        <f>SUM(DP91, -DP98,)</f>
        <v>0</v>
      </c>
      <c r="DQ102" s="6">
        <f t="shared" ref="DQ102:DT102" si="279">SUM(DQ91, -DQ98)</f>
        <v>0</v>
      </c>
      <c r="DR102" s="6">
        <f t="shared" si="279"/>
        <v>0</v>
      </c>
      <c r="DS102" s="6">
        <f t="shared" si="279"/>
        <v>0</v>
      </c>
      <c r="DT102" s="6">
        <f t="shared" si="279"/>
        <v>0</v>
      </c>
      <c r="DU102" s="6">
        <f>SUM(DU91, -DU98,)</f>
        <v>0</v>
      </c>
      <c r="DV102" s="6">
        <f>SUM(DV91, -DV98,)</f>
        <v>0</v>
      </c>
      <c r="DW102" s="6">
        <f t="shared" ref="DW102:DZ102" si="280">SUM(DW91, -DW98)</f>
        <v>0</v>
      </c>
      <c r="DX102" s="6">
        <f t="shared" si="280"/>
        <v>0</v>
      </c>
      <c r="DY102" s="6">
        <f t="shared" si="280"/>
        <v>0</v>
      </c>
      <c r="DZ102" s="6">
        <f t="shared" si="280"/>
        <v>0</v>
      </c>
      <c r="EA102" s="6">
        <f>SUM(EA91, -EA98,)</f>
        <v>0</v>
      </c>
      <c r="EB102" s="6">
        <f>SUM(EB91, -EB98,)</f>
        <v>0</v>
      </c>
      <c r="EC102" s="6">
        <f t="shared" ref="EC102:EI102" si="281">SUM(EC91, -EC98)</f>
        <v>0</v>
      </c>
      <c r="ED102" s="6">
        <f t="shared" si="281"/>
        <v>0</v>
      </c>
      <c r="EE102" s="6">
        <f t="shared" si="281"/>
        <v>0</v>
      </c>
      <c r="EF102" s="6">
        <f t="shared" si="281"/>
        <v>0</v>
      </c>
      <c r="EG102" s="6">
        <f t="shared" si="281"/>
        <v>0</v>
      </c>
      <c r="EH102" s="6">
        <f t="shared" si="281"/>
        <v>0</v>
      </c>
      <c r="EI102" s="6">
        <f t="shared" si="281"/>
        <v>0</v>
      </c>
      <c r="EK102" s="6">
        <f>SUM(EK91, -EK98,)</f>
        <v>0</v>
      </c>
      <c r="EL102" s="6">
        <f>SUM(EL91, -EL98,)</f>
        <v>0</v>
      </c>
      <c r="EM102" s="6">
        <f t="shared" ref="EM102:EP102" si="282">SUM(EM91, -EM98)</f>
        <v>0</v>
      </c>
      <c r="EN102" s="6">
        <f t="shared" si="282"/>
        <v>0</v>
      </c>
      <c r="EO102" s="6">
        <f t="shared" si="282"/>
        <v>0</v>
      </c>
      <c r="EP102" s="6">
        <f t="shared" si="282"/>
        <v>0</v>
      </c>
      <c r="EQ102" s="6">
        <f>SUM(EQ91, -EQ98,)</f>
        <v>0</v>
      </c>
      <c r="ER102" s="6">
        <f>SUM(ER91, -ER98,)</f>
        <v>0</v>
      </c>
      <c r="ES102" s="6">
        <f t="shared" ref="ES102:EV102" si="283">SUM(ES91, -ES98)</f>
        <v>0</v>
      </c>
      <c r="ET102" s="6">
        <f t="shared" si="283"/>
        <v>0</v>
      </c>
      <c r="EU102" s="6">
        <f t="shared" si="283"/>
        <v>0</v>
      </c>
      <c r="EV102" s="6">
        <f t="shared" si="283"/>
        <v>0</v>
      </c>
      <c r="EW102" s="6">
        <f>SUM(EW91, -EW98,)</f>
        <v>0</v>
      </c>
      <c r="EX102" s="6">
        <f>SUM(EX91, -EX98,)</f>
        <v>0</v>
      </c>
      <c r="EY102" s="6">
        <f t="shared" ref="EY102:FB102" si="284">SUM(EY91, -EY98)</f>
        <v>0</v>
      </c>
      <c r="EZ102" s="6">
        <f t="shared" si="284"/>
        <v>0</v>
      </c>
      <c r="FA102" s="6">
        <f t="shared" si="284"/>
        <v>0</v>
      </c>
      <c r="FB102" s="6">
        <f t="shared" si="284"/>
        <v>0</v>
      </c>
      <c r="FC102" s="6">
        <f>SUM(FC91, -FC98,)</f>
        <v>0</v>
      </c>
      <c r="FD102" s="6">
        <f>SUM(FD91, -FD98,)</f>
        <v>0</v>
      </c>
      <c r="FE102" s="6">
        <f t="shared" ref="FE102:FH102" si="285">SUM(FE91, -FE98)</f>
        <v>0</v>
      </c>
      <c r="FF102" s="6">
        <f t="shared" si="285"/>
        <v>0</v>
      </c>
      <c r="FG102" s="6">
        <f t="shared" si="285"/>
        <v>0</v>
      </c>
      <c r="FH102" s="6">
        <f t="shared" si="285"/>
        <v>0</v>
      </c>
      <c r="FI102" s="6">
        <f>SUM(FI91, -FI98,)</f>
        <v>0</v>
      </c>
      <c r="FJ102" s="6">
        <f>SUM(FJ91, -FJ98,)</f>
        <v>0</v>
      </c>
      <c r="FK102" s="6">
        <f t="shared" ref="FK102:FN102" si="286">SUM(FK91, -FK98)</f>
        <v>0</v>
      </c>
      <c r="FL102" s="6">
        <f t="shared" si="286"/>
        <v>0</v>
      </c>
      <c r="FM102" s="6">
        <f t="shared" si="286"/>
        <v>0</v>
      </c>
      <c r="FN102" s="6">
        <f t="shared" si="286"/>
        <v>0</v>
      </c>
      <c r="FO102" s="6">
        <f>SUM(FO91, -FO98,)</f>
        <v>0</v>
      </c>
      <c r="FP102" s="6">
        <f>SUM(FP91, -FP98,)</f>
        <v>0</v>
      </c>
      <c r="FQ102" s="6">
        <f t="shared" ref="FQ102:FT102" si="287">SUM(FQ91, -FQ98)</f>
        <v>0</v>
      </c>
      <c r="FR102" s="6">
        <f t="shared" si="287"/>
        <v>0</v>
      </c>
      <c r="FS102" s="6">
        <f t="shared" si="287"/>
        <v>0</v>
      </c>
      <c r="FT102" s="6">
        <f t="shared" si="287"/>
        <v>0</v>
      </c>
      <c r="FU102" s="6">
        <f>SUM(FU91, -FU98,)</f>
        <v>0</v>
      </c>
      <c r="FV102" s="6">
        <f>SUM(FV91, -FV98,)</f>
        <v>0</v>
      </c>
      <c r="FW102" s="6">
        <f t="shared" ref="FW102:FZ102" si="288">SUM(FW91, -FW98)</f>
        <v>0</v>
      </c>
      <c r="FX102" s="6">
        <f t="shared" si="288"/>
        <v>0</v>
      </c>
      <c r="FY102" s="6">
        <f t="shared" si="288"/>
        <v>0</v>
      </c>
      <c r="FZ102" s="6">
        <f t="shared" si="288"/>
        <v>0</v>
      </c>
      <c r="GA102" s="6">
        <f>SUM(GA91, -GA98,)</f>
        <v>0</v>
      </c>
      <c r="GB102" s="6">
        <f>SUM(GB91, -GB98,)</f>
        <v>0</v>
      </c>
      <c r="GC102" s="6">
        <f t="shared" ref="GC102:GF102" si="289">SUM(GC91, -GC98)</f>
        <v>0</v>
      </c>
      <c r="GD102" s="6">
        <f t="shared" si="289"/>
        <v>0</v>
      </c>
      <c r="GE102" s="6">
        <f t="shared" si="289"/>
        <v>0</v>
      </c>
      <c r="GF102" s="6">
        <f t="shared" si="289"/>
        <v>0</v>
      </c>
      <c r="GG102" s="6">
        <f>SUM(GG91, -GG98,)</f>
        <v>0</v>
      </c>
      <c r="GH102" s="6">
        <f>SUM(GH91, -GH98,)</f>
        <v>0</v>
      </c>
      <c r="GI102" s="6">
        <f t="shared" ref="GI102:GL102" si="290">SUM(GI91, -GI98)</f>
        <v>0</v>
      </c>
      <c r="GJ102" s="6">
        <f t="shared" si="290"/>
        <v>0</v>
      </c>
      <c r="GK102" s="6">
        <f t="shared" si="290"/>
        <v>0</v>
      </c>
      <c r="GL102" s="6">
        <f t="shared" si="290"/>
        <v>0</v>
      </c>
      <c r="GM102" s="6">
        <f>SUM(GM91, -GM98,)</f>
        <v>0</v>
      </c>
      <c r="GN102" s="6">
        <f>SUM(GN91, -GN98,)</f>
        <v>0</v>
      </c>
      <c r="GO102" s="6">
        <f t="shared" ref="GO102:GR102" si="291">SUM(GO91, -GO98)</f>
        <v>0</v>
      </c>
      <c r="GP102" s="6">
        <f t="shared" si="291"/>
        <v>0</v>
      </c>
      <c r="GQ102" s="6">
        <f t="shared" si="291"/>
        <v>0</v>
      </c>
      <c r="GR102" s="6">
        <f t="shared" si="291"/>
        <v>0</v>
      </c>
      <c r="GS102" s="6">
        <f>SUM(GS91, -GS98,)</f>
        <v>0</v>
      </c>
      <c r="GT102" s="6">
        <f>SUM(GT91, -GT98,)</f>
        <v>0</v>
      </c>
      <c r="GU102" s="6">
        <f t="shared" ref="GU102:HA102" si="292">SUM(GU91, -GU98)</f>
        <v>0</v>
      </c>
      <c r="GV102" s="6">
        <f t="shared" si="292"/>
        <v>0</v>
      </c>
      <c r="GW102" s="6">
        <f t="shared" si="292"/>
        <v>0</v>
      </c>
      <c r="GX102" s="6">
        <f t="shared" si="292"/>
        <v>0</v>
      </c>
      <c r="GY102" s="6">
        <f t="shared" si="292"/>
        <v>0</v>
      </c>
      <c r="GZ102" s="6">
        <f t="shared" si="292"/>
        <v>0</v>
      </c>
      <c r="HA102" s="6">
        <f t="shared" si="292"/>
        <v>0</v>
      </c>
      <c r="HC102" s="6">
        <f>SUM(HC91, -HC98,)</f>
        <v>0</v>
      </c>
      <c r="HD102" s="6">
        <f>SUM(HD91, -HD98,)</f>
        <v>0</v>
      </c>
      <c r="HE102" s="6">
        <f t="shared" ref="HE102:HH102" si="293">SUM(HE91, -HE98)</f>
        <v>0</v>
      </c>
      <c r="HF102" s="6">
        <f t="shared" si="293"/>
        <v>0</v>
      </c>
      <c r="HG102" s="6">
        <f t="shared" si="293"/>
        <v>0</v>
      </c>
      <c r="HH102" s="6">
        <f t="shared" si="293"/>
        <v>0</v>
      </c>
      <c r="HI102" s="6">
        <f>SUM(HI91, -HI98,)</f>
        <v>0</v>
      </c>
      <c r="HJ102" s="6">
        <f>SUM(HJ91, -HJ98,)</f>
        <v>0</v>
      </c>
      <c r="HK102" s="6">
        <f t="shared" ref="HK102:HN102" si="294">SUM(HK91, -HK98)</f>
        <v>0</v>
      </c>
      <c r="HL102" s="6">
        <f t="shared" si="294"/>
        <v>0</v>
      </c>
      <c r="HM102" s="6">
        <f t="shared" si="294"/>
        <v>0</v>
      </c>
      <c r="HN102" s="6">
        <f t="shared" si="294"/>
        <v>0</v>
      </c>
      <c r="HO102" s="6">
        <f>SUM(HO91, -HO98,)</f>
        <v>0</v>
      </c>
      <c r="HP102" s="6">
        <f>SUM(HP91, -HP98,)</f>
        <v>0</v>
      </c>
      <c r="HQ102" s="6">
        <f t="shared" ref="HQ102:HT102" si="295">SUM(HQ91, -HQ98)</f>
        <v>0</v>
      </c>
      <c r="HR102" s="6">
        <f t="shared" si="295"/>
        <v>0</v>
      </c>
      <c r="HS102" s="6">
        <f t="shared" si="295"/>
        <v>0</v>
      </c>
      <c r="HT102" s="6">
        <f t="shared" si="295"/>
        <v>0</v>
      </c>
      <c r="HU102" s="6">
        <f>SUM(HU91, -HU98,)</f>
        <v>0</v>
      </c>
      <c r="HV102" s="6">
        <f>SUM(HV91, -HV98,)</f>
        <v>0</v>
      </c>
      <c r="HW102" s="6">
        <f t="shared" ref="HW102:HZ102" si="296">SUM(HW91, -HW98)</f>
        <v>0</v>
      </c>
      <c r="HX102" s="6">
        <f t="shared" si="296"/>
        <v>0</v>
      </c>
      <c r="HY102" s="6">
        <f t="shared" si="296"/>
        <v>0</v>
      </c>
      <c r="HZ102" s="6">
        <f t="shared" si="296"/>
        <v>0</v>
      </c>
      <c r="IA102" s="6">
        <f>SUM(IA91, -IA98,)</f>
        <v>0</v>
      </c>
      <c r="IB102" s="6">
        <f>SUM(IB91, -IB98,)</f>
        <v>0</v>
      </c>
      <c r="IC102" s="6">
        <f t="shared" ref="IC102:IF102" si="297">SUM(IC91, -IC98)</f>
        <v>0</v>
      </c>
      <c r="ID102" s="6">
        <f t="shared" si="297"/>
        <v>0</v>
      </c>
      <c r="IE102" s="6">
        <f t="shared" si="297"/>
        <v>0</v>
      </c>
      <c r="IF102" s="6">
        <f t="shared" si="297"/>
        <v>0</v>
      </c>
      <c r="IG102" s="6">
        <f>SUM(IG91, -IG98,)</f>
        <v>0</v>
      </c>
      <c r="IH102" s="6">
        <f>SUM(IH91, -IH98,)</f>
        <v>0</v>
      </c>
      <c r="II102" s="6">
        <f t="shared" ref="II102:IL102" si="298">SUM(II91, -II98)</f>
        <v>0</v>
      </c>
      <c r="IJ102" s="6">
        <f t="shared" si="298"/>
        <v>0</v>
      </c>
      <c r="IK102" s="6">
        <f t="shared" si="298"/>
        <v>0</v>
      </c>
      <c r="IL102" s="6">
        <f t="shared" si="298"/>
        <v>0</v>
      </c>
      <c r="IM102" s="6">
        <f>SUM(IM91, -IM98,)</f>
        <v>0</v>
      </c>
      <c r="IN102" s="6">
        <f>SUM(IN91, -IN98,)</f>
        <v>0</v>
      </c>
      <c r="IO102" s="6">
        <f t="shared" ref="IO102:IR102" si="299">SUM(IO91, -IO98)</f>
        <v>0</v>
      </c>
      <c r="IP102" s="6">
        <f t="shared" si="299"/>
        <v>0</v>
      </c>
      <c r="IQ102" s="6">
        <f t="shared" si="299"/>
        <v>0</v>
      </c>
      <c r="IR102" s="6">
        <f t="shared" si="299"/>
        <v>0</v>
      </c>
      <c r="IS102" s="6">
        <f>SUM(IS91, -IS98,)</f>
        <v>0</v>
      </c>
      <c r="IT102" s="6">
        <f>SUM(IT91, -IT98,)</f>
        <v>0</v>
      </c>
      <c r="IU102" s="6">
        <f t="shared" ref="IU102:IX102" si="300">SUM(IU91, -IU98)</f>
        <v>0</v>
      </c>
      <c r="IV102" s="6">
        <f t="shared" si="300"/>
        <v>0</v>
      </c>
      <c r="IW102" s="6">
        <f t="shared" si="300"/>
        <v>0</v>
      </c>
      <c r="IX102" s="6">
        <f t="shared" si="300"/>
        <v>0</v>
      </c>
      <c r="IY102" s="6">
        <f>SUM(IY91, -IY98,)</f>
        <v>0</v>
      </c>
      <c r="IZ102" s="6">
        <f>SUM(IZ91, -IZ98,)</f>
        <v>0</v>
      </c>
      <c r="JA102" s="6">
        <f t="shared" ref="JA102:JD102" si="301">SUM(JA91, -JA98)</f>
        <v>0</v>
      </c>
      <c r="JB102" s="6">
        <f t="shared" si="301"/>
        <v>0</v>
      </c>
      <c r="JC102" s="6">
        <f t="shared" si="301"/>
        <v>0</v>
      </c>
      <c r="JD102" s="6">
        <f t="shared" si="301"/>
        <v>0</v>
      </c>
      <c r="JE102" s="6">
        <f>SUM(JE91, -JE98,)</f>
        <v>0</v>
      </c>
      <c r="JF102" s="6">
        <f>SUM(JF91, -JF98,)</f>
        <v>0</v>
      </c>
      <c r="JG102" s="6">
        <f t="shared" ref="JG102:JJ102" si="302">SUM(JG91, -JG98)</f>
        <v>0</v>
      </c>
      <c r="JH102" s="6">
        <f t="shared" si="302"/>
        <v>0</v>
      </c>
      <c r="JI102" s="6">
        <f t="shared" si="302"/>
        <v>0</v>
      </c>
      <c r="JJ102" s="6">
        <f t="shared" si="302"/>
        <v>0</v>
      </c>
      <c r="JK102" s="6">
        <f>SUM(JK91, -JK98,)</f>
        <v>0</v>
      </c>
      <c r="JL102" s="6">
        <f>SUM(JL91, -JL98,)</f>
        <v>0</v>
      </c>
      <c r="JM102" s="6">
        <f t="shared" ref="JM102:JS102" si="303">SUM(JM91, -JM98)</f>
        <v>0</v>
      </c>
      <c r="JN102" s="6">
        <f t="shared" si="303"/>
        <v>0</v>
      </c>
      <c r="JO102" s="6">
        <f t="shared" si="303"/>
        <v>0</v>
      </c>
      <c r="JP102" s="6">
        <f t="shared" si="303"/>
        <v>0</v>
      </c>
      <c r="JQ102" s="6">
        <f t="shared" si="303"/>
        <v>0</v>
      </c>
      <c r="JR102" s="6">
        <f t="shared" si="303"/>
        <v>0</v>
      </c>
      <c r="JS102" s="6">
        <f t="shared" si="303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18" t="s">
        <v>65</v>
      </c>
      <c r="CI103" s="169" t="s">
        <v>67</v>
      </c>
      <c r="CJ103" s="189" t="s">
        <v>53</v>
      </c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04">SUM(BE56, -BE58)</f>
        <v>0.1037</v>
      </c>
      <c r="BF104" s="167">
        <f t="shared" si="304"/>
        <v>0.1012</v>
      </c>
      <c r="BG104" s="209">
        <f t="shared" si="304"/>
        <v>0.10639999999999999</v>
      </c>
      <c r="BH104" s="179">
        <f t="shared" si="304"/>
        <v>0.1026</v>
      </c>
      <c r="BI104" s="149">
        <f t="shared" si="304"/>
        <v>0.10390000000000001</v>
      </c>
      <c r="BJ104" s="119">
        <f t="shared" si="304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21">
        <f>SUM(CH52, -CH53)</f>
        <v>8.8400000000000006E-2</v>
      </c>
      <c r="CI104" s="209">
        <f>SUM(CI54, -CI57)</f>
        <v>8.7399999999999992E-2</v>
      </c>
      <c r="CJ104" s="209">
        <f>SUM(CJ52, -CJ53)</f>
        <v>8.8700000000000001E-2</v>
      </c>
      <c r="CK104" s="6">
        <f>SUM(CK91, -CK97)</f>
        <v>0</v>
      </c>
      <c r="CL104" s="6">
        <f>SUM(CL91, -CL97)</f>
        <v>0</v>
      </c>
      <c r="CM104" s="6">
        <f>SUM(CM91, -CM97)</f>
        <v>0</v>
      </c>
      <c r="CN104" s="6">
        <f>SUM(CN91, -CN97,)</f>
        <v>0</v>
      </c>
      <c r="CO104" s="6">
        <f>SUM(CO92, -CO98)</f>
        <v>0</v>
      </c>
      <c r="CP104" s="6">
        <f>SUM(CP91, -CP97)</f>
        <v>0</v>
      </c>
      <c r="CQ104" s="6">
        <f>SUM(CQ91, -CQ97)</f>
        <v>0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169" t="s">
        <v>48</v>
      </c>
      <c r="CI105" s="120" t="s">
        <v>39</v>
      </c>
      <c r="CJ105" s="169" t="s">
        <v>48</v>
      </c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21">
        <f>SUM(CH54, -CH56)</f>
        <v>7.9700000000000007E-2</v>
      </c>
      <c r="CI106" s="117">
        <f>SUM(CI55, -CI57)</f>
        <v>7.1899999999999992E-2</v>
      </c>
      <c r="CJ106" s="121">
        <f>SUM(CJ54, -CJ56)</f>
        <v>7.4899999999999994E-2</v>
      </c>
      <c r="CK106" s="6">
        <f>SUM(CK91, -CK96)</f>
        <v>0</v>
      </c>
      <c r="CL106" s="6">
        <f>SUM(CL92, -CL98)</f>
        <v>0</v>
      </c>
      <c r="CM106" s="6">
        <f>SUM(CM92, -CM98)</f>
        <v>0</v>
      </c>
      <c r="CN106" s="6">
        <f>SUM(CN92, -CN98)</f>
        <v>0</v>
      </c>
      <c r="CO106" s="6">
        <f>SUM(CO91, -CO97)</f>
        <v>0</v>
      </c>
      <c r="CP106" s="6">
        <f>SUM(CP92, -CP98)</f>
        <v>0</v>
      </c>
      <c r="CQ106" s="6">
        <f>SUM(CQ91, -CQ96)</f>
        <v>0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20" t="s">
        <v>39</v>
      </c>
      <c r="CI107" s="124" t="s">
        <v>40</v>
      </c>
      <c r="CJ107" s="120" t="s">
        <v>39</v>
      </c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17">
        <f>SUM(CH55, -CH57)</f>
        <v>6.9199999999999998E-2</v>
      </c>
      <c r="CI108" s="121">
        <f>SUM(CI53, -CI55)</f>
        <v>6.3500000000000001E-2</v>
      </c>
      <c r="CJ108" s="117">
        <f>SUM(CJ55, -CJ57)</f>
        <v>7.0899999999999991E-2</v>
      </c>
      <c r="CK108" s="6">
        <f>SUM(CK97, -CK104,)</f>
        <v>0</v>
      </c>
      <c r="CL108" s="6">
        <f>SUM(CL97, -CL104,)</f>
        <v>0</v>
      </c>
      <c r="CM108" s="6">
        <f t="shared" ref="CM108:CP108" si="305">SUM(CM97, -CM104)</f>
        <v>0</v>
      </c>
      <c r="CN108" s="6">
        <f t="shared" si="305"/>
        <v>0</v>
      </c>
      <c r="CO108" s="6">
        <f t="shared" si="305"/>
        <v>0</v>
      </c>
      <c r="CP108" s="6">
        <f t="shared" si="305"/>
        <v>0</v>
      </c>
      <c r="CQ108" s="6">
        <f>SUM(CQ97, -CQ104,)</f>
        <v>0</v>
      </c>
      <c r="CR108" s="6">
        <f>SUM(CR97, -CR104,)</f>
        <v>0</v>
      </c>
      <c r="CS108" s="6">
        <f t="shared" ref="CS108:CV108" si="306">SUM(CS97, -CS104)</f>
        <v>0</v>
      </c>
      <c r="CT108" s="6">
        <f t="shared" si="306"/>
        <v>0</v>
      </c>
      <c r="CU108" s="6">
        <f t="shared" si="306"/>
        <v>0</v>
      </c>
      <c r="CV108" s="6">
        <f t="shared" si="306"/>
        <v>0</v>
      </c>
      <c r="CW108" s="6">
        <f>SUM(CW97, -CW104,)</f>
        <v>0</v>
      </c>
      <c r="CX108" s="6">
        <f>SUM(CX97, -CX104,)</f>
        <v>0</v>
      </c>
      <c r="CY108" s="6">
        <f t="shared" ref="CY108:DB108" si="307">SUM(CY97, -CY104)</f>
        <v>0</v>
      </c>
      <c r="CZ108" s="6">
        <f t="shared" si="307"/>
        <v>0</v>
      </c>
      <c r="DA108" s="6">
        <f t="shared" si="307"/>
        <v>0</v>
      </c>
      <c r="DB108" s="6">
        <f t="shared" si="307"/>
        <v>0</v>
      </c>
      <c r="DC108" s="6">
        <f>SUM(DC97, -DC104,)</f>
        <v>0</v>
      </c>
      <c r="DD108" s="6">
        <f>SUM(DD97, -DD104,)</f>
        <v>0</v>
      </c>
      <c r="DE108" s="6">
        <f t="shared" ref="DE108:DH108" si="308">SUM(DE97, -DE104)</f>
        <v>0</v>
      </c>
      <c r="DF108" s="6">
        <f t="shared" si="308"/>
        <v>0</v>
      </c>
      <c r="DG108" s="6">
        <f t="shared" si="308"/>
        <v>0</v>
      </c>
      <c r="DH108" s="6">
        <f t="shared" si="308"/>
        <v>0</v>
      </c>
      <c r="DI108" s="6">
        <f>SUM(DI97, -DI104,)</f>
        <v>0</v>
      </c>
      <c r="DJ108" s="6">
        <f>SUM(DJ97, -DJ104,)</f>
        <v>0</v>
      </c>
      <c r="DK108" s="6">
        <f t="shared" ref="DK108:DN108" si="309">SUM(DK97, -DK104)</f>
        <v>0</v>
      </c>
      <c r="DL108" s="6">
        <f t="shared" si="309"/>
        <v>0</v>
      </c>
      <c r="DM108" s="6">
        <f t="shared" si="309"/>
        <v>0</v>
      </c>
      <c r="DN108" s="6">
        <f t="shared" si="309"/>
        <v>0</v>
      </c>
      <c r="DO108" s="6">
        <f>SUM(DO97, -DO104,)</f>
        <v>0</v>
      </c>
      <c r="DP108" s="6">
        <f>SUM(DP97, -DP104,)</f>
        <v>0</v>
      </c>
      <c r="DQ108" s="6">
        <f t="shared" ref="DQ108:DT108" si="310">SUM(DQ97, -DQ104)</f>
        <v>0</v>
      </c>
      <c r="DR108" s="6">
        <f t="shared" si="310"/>
        <v>0</v>
      </c>
      <c r="DS108" s="6">
        <f t="shared" si="310"/>
        <v>0</v>
      </c>
      <c r="DT108" s="6">
        <f t="shared" si="310"/>
        <v>0</v>
      </c>
      <c r="DU108" s="6">
        <f>SUM(DU97, -DU104,)</f>
        <v>0</v>
      </c>
      <c r="DV108" s="6">
        <f>SUM(DV97, -DV104,)</f>
        <v>0</v>
      </c>
      <c r="DW108" s="6">
        <f t="shared" ref="DW108:DZ108" si="311">SUM(DW97, -DW104)</f>
        <v>0</v>
      </c>
      <c r="DX108" s="6">
        <f t="shared" si="311"/>
        <v>0</v>
      </c>
      <c r="DY108" s="6">
        <f t="shared" si="311"/>
        <v>0</v>
      </c>
      <c r="DZ108" s="6">
        <f t="shared" si="311"/>
        <v>0</v>
      </c>
      <c r="EA108" s="6">
        <f>SUM(EA97, -EA104,)</f>
        <v>0</v>
      </c>
      <c r="EB108" s="6">
        <f>SUM(EB97, -EB104,)</f>
        <v>0</v>
      </c>
      <c r="EC108" s="6">
        <f t="shared" ref="EC108:EI108" si="312">SUM(EC97, -EC104)</f>
        <v>0</v>
      </c>
      <c r="ED108" s="6">
        <f t="shared" si="312"/>
        <v>0</v>
      </c>
      <c r="EE108" s="6">
        <f t="shared" si="312"/>
        <v>0</v>
      </c>
      <c r="EF108" s="6">
        <f t="shared" si="312"/>
        <v>0</v>
      </c>
      <c r="EG108" s="6">
        <f t="shared" si="312"/>
        <v>0</v>
      </c>
      <c r="EH108" s="6">
        <f t="shared" si="312"/>
        <v>0</v>
      </c>
      <c r="EI108" s="6">
        <f t="shared" si="312"/>
        <v>0</v>
      </c>
      <c r="EK108" s="6">
        <f>SUM(EK97, -EK104,)</f>
        <v>0</v>
      </c>
      <c r="EL108" s="6">
        <f>SUM(EL97, -EL104,)</f>
        <v>0</v>
      </c>
      <c r="EM108" s="6">
        <f t="shared" ref="EM108:EP108" si="313">SUM(EM97, -EM104)</f>
        <v>0</v>
      </c>
      <c r="EN108" s="6">
        <f t="shared" si="313"/>
        <v>0</v>
      </c>
      <c r="EO108" s="6">
        <f t="shared" si="313"/>
        <v>0</v>
      </c>
      <c r="EP108" s="6">
        <f t="shared" si="313"/>
        <v>0</v>
      </c>
      <c r="EQ108" s="6">
        <f>SUM(EQ97, -EQ104,)</f>
        <v>0</v>
      </c>
      <c r="ER108" s="6">
        <f>SUM(ER97, -ER104,)</f>
        <v>0</v>
      </c>
      <c r="ES108" s="6">
        <f t="shared" ref="ES108:EV108" si="314">SUM(ES97, -ES104)</f>
        <v>0</v>
      </c>
      <c r="ET108" s="6">
        <f t="shared" si="314"/>
        <v>0</v>
      </c>
      <c r="EU108" s="6">
        <f t="shared" si="314"/>
        <v>0</v>
      </c>
      <c r="EV108" s="6">
        <f t="shared" si="314"/>
        <v>0</v>
      </c>
      <c r="EW108" s="6">
        <f>SUM(EW97, -EW104,)</f>
        <v>0</v>
      </c>
      <c r="EX108" s="6">
        <f>SUM(EX97, -EX104,)</f>
        <v>0</v>
      </c>
      <c r="EY108" s="6">
        <f t="shared" ref="EY108:FB108" si="315">SUM(EY97, -EY104)</f>
        <v>0</v>
      </c>
      <c r="EZ108" s="6">
        <f t="shared" si="315"/>
        <v>0</v>
      </c>
      <c r="FA108" s="6">
        <f t="shared" si="315"/>
        <v>0</v>
      </c>
      <c r="FB108" s="6">
        <f t="shared" si="315"/>
        <v>0</v>
      </c>
      <c r="FC108" s="6">
        <f>SUM(FC97, -FC104,)</f>
        <v>0</v>
      </c>
      <c r="FD108" s="6">
        <f>SUM(FD97, -FD104,)</f>
        <v>0</v>
      </c>
      <c r="FE108" s="6">
        <f t="shared" ref="FE108:FH108" si="316">SUM(FE97, -FE104)</f>
        <v>0</v>
      </c>
      <c r="FF108" s="6">
        <f t="shared" si="316"/>
        <v>0</v>
      </c>
      <c r="FG108" s="6">
        <f t="shared" si="316"/>
        <v>0</v>
      </c>
      <c r="FH108" s="6">
        <f t="shared" si="316"/>
        <v>0</v>
      </c>
      <c r="FI108" s="6">
        <f>SUM(FI97, -FI104,)</f>
        <v>0</v>
      </c>
      <c r="FJ108" s="6">
        <f>SUM(FJ97, -FJ104,)</f>
        <v>0</v>
      </c>
      <c r="FK108" s="6">
        <f t="shared" ref="FK108:FN108" si="317">SUM(FK97, -FK104)</f>
        <v>0</v>
      </c>
      <c r="FL108" s="6">
        <f t="shared" si="317"/>
        <v>0</v>
      </c>
      <c r="FM108" s="6">
        <f t="shared" si="317"/>
        <v>0</v>
      </c>
      <c r="FN108" s="6">
        <f t="shared" si="317"/>
        <v>0</v>
      </c>
      <c r="FO108" s="6">
        <f>SUM(FO97, -FO104,)</f>
        <v>0</v>
      </c>
      <c r="FP108" s="6">
        <f>SUM(FP97, -FP104,)</f>
        <v>0</v>
      </c>
      <c r="FQ108" s="6">
        <f t="shared" ref="FQ108:FT108" si="318">SUM(FQ97, -FQ104)</f>
        <v>0</v>
      </c>
      <c r="FR108" s="6">
        <f t="shared" si="318"/>
        <v>0</v>
      </c>
      <c r="FS108" s="6">
        <f t="shared" si="318"/>
        <v>0</v>
      </c>
      <c r="FT108" s="6">
        <f t="shared" si="318"/>
        <v>0</v>
      </c>
      <c r="FU108" s="6">
        <f>SUM(FU97, -FU104,)</f>
        <v>0</v>
      </c>
      <c r="FV108" s="6">
        <f>SUM(FV97, -FV104,)</f>
        <v>0</v>
      </c>
      <c r="FW108" s="6">
        <f t="shared" ref="FW108:FZ108" si="319">SUM(FW97, -FW104)</f>
        <v>0</v>
      </c>
      <c r="FX108" s="6">
        <f t="shared" si="319"/>
        <v>0</v>
      </c>
      <c r="FY108" s="6">
        <f t="shared" si="319"/>
        <v>0</v>
      </c>
      <c r="FZ108" s="6">
        <f t="shared" si="319"/>
        <v>0</v>
      </c>
      <c r="GA108" s="6">
        <f>SUM(GA97, -GA104,)</f>
        <v>0</v>
      </c>
      <c r="GB108" s="6">
        <f>SUM(GB97, -GB104,)</f>
        <v>0</v>
      </c>
      <c r="GC108" s="6">
        <f t="shared" ref="GC108:GF108" si="320">SUM(GC97, -GC104)</f>
        <v>0</v>
      </c>
      <c r="GD108" s="6">
        <f t="shared" si="320"/>
        <v>0</v>
      </c>
      <c r="GE108" s="6">
        <f t="shared" si="320"/>
        <v>0</v>
      </c>
      <c r="GF108" s="6">
        <f t="shared" si="320"/>
        <v>0</v>
      </c>
      <c r="GG108" s="6">
        <f>SUM(GG97, -GG104,)</f>
        <v>0</v>
      </c>
      <c r="GH108" s="6">
        <f>SUM(GH97, -GH104,)</f>
        <v>0</v>
      </c>
      <c r="GI108" s="6">
        <f t="shared" ref="GI108:GL108" si="321">SUM(GI97, -GI104)</f>
        <v>0</v>
      </c>
      <c r="GJ108" s="6">
        <f t="shared" si="321"/>
        <v>0</v>
      </c>
      <c r="GK108" s="6">
        <f t="shared" si="321"/>
        <v>0</v>
      </c>
      <c r="GL108" s="6">
        <f t="shared" si="321"/>
        <v>0</v>
      </c>
      <c r="GM108" s="6">
        <f>SUM(GM97, -GM104,)</f>
        <v>0</v>
      </c>
      <c r="GN108" s="6">
        <f>SUM(GN97, -GN104,)</f>
        <v>0</v>
      </c>
      <c r="GO108" s="6">
        <f t="shared" ref="GO108:GR108" si="322">SUM(GO97, -GO104)</f>
        <v>0</v>
      </c>
      <c r="GP108" s="6">
        <f t="shared" si="322"/>
        <v>0</v>
      </c>
      <c r="GQ108" s="6">
        <f t="shared" si="322"/>
        <v>0</v>
      </c>
      <c r="GR108" s="6">
        <f t="shared" si="322"/>
        <v>0</v>
      </c>
      <c r="GS108" s="6">
        <f>SUM(GS97, -GS104,)</f>
        <v>0</v>
      </c>
      <c r="GT108" s="6">
        <f>SUM(GT97, -GT104,)</f>
        <v>0</v>
      </c>
      <c r="GU108" s="6">
        <f t="shared" ref="GU108:HA108" si="323">SUM(GU97, -GU104)</f>
        <v>0</v>
      </c>
      <c r="GV108" s="6">
        <f t="shared" si="323"/>
        <v>0</v>
      </c>
      <c r="GW108" s="6">
        <f t="shared" si="323"/>
        <v>0</v>
      </c>
      <c r="GX108" s="6">
        <f t="shared" si="323"/>
        <v>0</v>
      </c>
      <c r="GY108" s="6">
        <f t="shared" si="323"/>
        <v>0</v>
      </c>
      <c r="GZ108" s="6">
        <f t="shared" si="323"/>
        <v>0</v>
      </c>
      <c r="HA108" s="6">
        <f t="shared" si="323"/>
        <v>0</v>
      </c>
      <c r="HC108" s="6">
        <f>SUM(HC97, -HC104,)</f>
        <v>0</v>
      </c>
      <c r="HD108" s="6">
        <f>SUM(HD97, -HD104,)</f>
        <v>0</v>
      </c>
      <c r="HE108" s="6">
        <f t="shared" ref="HE108:HH108" si="324">SUM(HE97, -HE104)</f>
        <v>0</v>
      </c>
      <c r="HF108" s="6">
        <f t="shared" si="324"/>
        <v>0</v>
      </c>
      <c r="HG108" s="6">
        <f t="shared" si="324"/>
        <v>0</v>
      </c>
      <c r="HH108" s="6">
        <f t="shared" si="324"/>
        <v>0</v>
      </c>
      <c r="HI108" s="6">
        <f>SUM(HI97, -HI104,)</f>
        <v>0</v>
      </c>
      <c r="HJ108" s="6">
        <f>SUM(HJ97, -HJ104,)</f>
        <v>0</v>
      </c>
      <c r="HK108" s="6">
        <f t="shared" ref="HK108:HN108" si="325">SUM(HK97, -HK104)</f>
        <v>0</v>
      </c>
      <c r="HL108" s="6">
        <f t="shared" si="325"/>
        <v>0</v>
      </c>
      <c r="HM108" s="6">
        <f t="shared" si="325"/>
        <v>0</v>
      </c>
      <c r="HN108" s="6">
        <f t="shared" si="325"/>
        <v>0</v>
      </c>
      <c r="HO108" s="6">
        <f>SUM(HO97, -HO104,)</f>
        <v>0</v>
      </c>
      <c r="HP108" s="6">
        <f>SUM(HP97, -HP104,)</f>
        <v>0</v>
      </c>
      <c r="HQ108" s="6">
        <f t="shared" ref="HQ108:HT108" si="326">SUM(HQ97, -HQ104)</f>
        <v>0</v>
      </c>
      <c r="HR108" s="6">
        <f t="shared" si="326"/>
        <v>0</v>
      </c>
      <c r="HS108" s="6">
        <f t="shared" si="326"/>
        <v>0</v>
      </c>
      <c r="HT108" s="6">
        <f t="shared" si="326"/>
        <v>0</v>
      </c>
      <c r="HU108" s="6">
        <f>SUM(HU97, -HU104,)</f>
        <v>0</v>
      </c>
      <c r="HV108" s="6">
        <f>SUM(HV97, -HV104,)</f>
        <v>0</v>
      </c>
      <c r="HW108" s="6">
        <f t="shared" ref="HW108:HZ108" si="327">SUM(HW97, -HW104)</f>
        <v>0</v>
      </c>
      <c r="HX108" s="6">
        <f t="shared" si="327"/>
        <v>0</v>
      </c>
      <c r="HY108" s="6">
        <f t="shared" si="327"/>
        <v>0</v>
      </c>
      <c r="HZ108" s="6">
        <f t="shared" si="327"/>
        <v>0</v>
      </c>
      <c r="IA108" s="6">
        <f>SUM(IA97, -IA104,)</f>
        <v>0</v>
      </c>
      <c r="IB108" s="6">
        <f>SUM(IB97, -IB104,)</f>
        <v>0</v>
      </c>
      <c r="IC108" s="6">
        <f t="shared" ref="IC108:IF108" si="328">SUM(IC97, -IC104)</f>
        <v>0</v>
      </c>
      <c r="ID108" s="6">
        <f t="shared" si="328"/>
        <v>0</v>
      </c>
      <c r="IE108" s="6">
        <f t="shared" si="328"/>
        <v>0</v>
      </c>
      <c r="IF108" s="6">
        <f t="shared" si="328"/>
        <v>0</v>
      </c>
      <c r="IG108" s="6">
        <f>SUM(IG97, -IG104,)</f>
        <v>0</v>
      </c>
      <c r="IH108" s="6">
        <f>SUM(IH97, -IH104,)</f>
        <v>0</v>
      </c>
      <c r="II108" s="6">
        <f t="shared" ref="II108:IL108" si="329">SUM(II97, -II104)</f>
        <v>0</v>
      </c>
      <c r="IJ108" s="6">
        <f t="shared" si="329"/>
        <v>0</v>
      </c>
      <c r="IK108" s="6">
        <f t="shared" si="329"/>
        <v>0</v>
      </c>
      <c r="IL108" s="6">
        <f t="shared" si="329"/>
        <v>0</v>
      </c>
      <c r="IM108" s="6">
        <f>SUM(IM97, -IM104,)</f>
        <v>0</v>
      </c>
      <c r="IN108" s="6">
        <f>SUM(IN97, -IN104,)</f>
        <v>0</v>
      </c>
      <c r="IO108" s="6">
        <f t="shared" ref="IO108:IR108" si="330">SUM(IO97, -IO104)</f>
        <v>0</v>
      </c>
      <c r="IP108" s="6">
        <f t="shared" si="330"/>
        <v>0</v>
      </c>
      <c r="IQ108" s="6">
        <f t="shared" si="330"/>
        <v>0</v>
      </c>
      <c r="IR108" s="6">
        <f t="shared" si="330"/>
        <v>0</v>
      </c>
      <c r="IS108" s="6">
        <f>SUM(IS97, -IS104,)</f>
        <v>0</v>
      </c>
      <c r="IT108" s="6">
        <f>SUM(IT97, -IT104,)</f>
        <v>0</v>
      </c>
      <c r="IU108" s="6">
        <f t="shared" ref="IU108:IX108" si="331">SUM(IU97, -IU104)</f>
        <v>0</v>
      </c>
      <c r="IV108" s="6">
        <f t="shared" si="331"/>
        <v>0</v>
      </c>
      <c r="IW108" s="6">
        <f t="shared" si="331"/>
        <v>0</v>
      </c>
      <c r="IX108" s="6">
        <f t="shared" si="331"/>
        <v>0</v>
      </c>
      <c r="IY108" s="6">
        <f>SUM(IY97, -IY104,)</f>
        <v>0</v>
      </c>
      <c r="IZ108" s="6">
        <f>SUM(IZ97, -IZ104,)</f>
        <v>0</v>
      </c>
      <c r="JA108" s="6">
        <f t="shared" ref="JA108:JD108" si="332">SUM(JA97, -JA104)</f>
        <v>0</v>
      </c>
      <c r="JB108" s="6">
        <f t="shared" si="332"/>
        <v>0</v>
      </c>
      <c r="JC108" s="6">
        <f t="shared" si="332"/>
        <v>0</v>
      </c>
      <c r="JD108" s="6">
        <f t="shared" si="332"/>
        <v>0</v>
      </c>
      <c r="JE108" s="6">
        <f>SUM(JE97, -JE104,)</f>
        <v>0</v>
      </c>
      <c r="JF108" s="6">
        <f>SUM(JF97, -JF104,)</f>
        <v>0</v>
      </c>
      <c r="JG108" s="6">
        <f t="shared" ref="JG108:JJ108" si="333">SUM(JG97, -JG104)</f>
        <v>0</v>
      </c>
      <c r="JH108" s="6">
        <f t="shared" si="333"/>
        <v>0</v>
      </c>
      <c r="JI108" s="6">
        <f t="shared" si="333"/>
        <v>0</v>
      </c>
      <c r="JJ108" s="6">
        <f t="shared" si="333"/>
        <v>0</v>
      </c>
      <c r="JK108" s="6">
        <f>SUM(JK97, -JK104,)</f>
        <v>0</v>
      </c>
      <c r="JL108" s="6">
        <f>SUM(JL97, -JL104,)</f>
        <v>0</v>
      </c>
      <c r="JM108" s="6">
        <f t="shared" ref="JM108:JS108" si="334">SUM(JM97, -JM104)</f>
        <v>0</v>
      </c>
      <c r="JN108" s="6">
        <f t="shared" si="334"/>
        <v>0</v>
      </c>
      <c r="JO108" s="6">
        <f t="shared" si="334"/>
        <v>0</v>
      </c>
      <c r="JP108" s="6">
        <f t="shared" si="334"/>
        <v>0</v>
      </c>
      <c r="JQ108" s="6">
        <f t="shared" si="334"/>
        <v>0</v>
      </c>
      <c r="JR108" s="6">
        <f t="shared" si="334"/>
        <v>0</v>
      </c>
      <c r="JS108" s="6">
        <f t="shared" si="334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24" t="s">
        <v>40</v>
      </c>
      <c r="CI109" s="169" t="s">
        <v>48</v>
      </c>
      <c r="CJ109" s="124" t="s">
        <v>40</v>
      </c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21">
        <f>SUM(CH53, -CH55)</f>
        <v>6.8099999999999994E-2</v>
      </c>
      <c r="CI110" s="121">
        <f>SUM(CI54, -CI56)</f>
        <v>5.6800000000000003E-2</v>
      </c>
      <c r="CJ110" s="121">
        <f>SUM(CJ53, -CJ55)</f>
        <v>7.0599999999999996E-2</v>
      </c>
      <c r="CK110" s="6">
        <f>SUM(CK97, -CK103)</f>
        <v>0</v>
      </c>
      <c r="CL110" s="6">
        <f>SUM(CL97, -CL103)</f>
        <v>0</v>
      </c>
      <c r="CM110" s="6">
        <f>SUM(CM97, -CM103)</f>
        <v>0</v>
      </c>
      <c r="CN110" s="6">
        <f>SUM(CN97, -CN103,)</f>
        <v>0</v>
      </c>
      <c r="CO110" s="6">
        <f>SUM(CO98, -CO104)</f>
        <v>0</v>
      </c>
      <c r="CP110" s="6">
        <f>SUM(CP97, -CP103)</f>
        <v>0</v>
      </c>
      <c r="CQ110" s="6">
        <f>SUM(CQ97, -CQ103)</f>
        <v>0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20" t="s">
        <v>36</v>
      </c>
      <c r="CI111" s="124" t="s">
        <v>64</v>
      </c>
      <c r="CJ111" s="120" t="s">
        <v>36</v>
      </c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17">
        <f>SUM(CH55, -CH56)</f>
        <v>4.5600000000000002E-2</v>
      </c>
      <c r="CI112" s="121">
        <f>SUM(CI53, -CI54)</f>
        <v>4.8000000000000001E-2</v>
      </c>
      <c r="CJ112" s="117">
        <f>SUM(CJ55, -CJ56)</f>
        <v>5.3699999999999998E-2</v>
      </c>
      <c r="CK112" s="6">
        <f>SUM(CK97, -CK102)</f>
        <v>0</v>
      </c>
      <c r="CL112" s="6">
        <f>SUM(CL98, -CL104)</f>
        <v>0</v>
      </c>
      <c r="CM112" s="6">
        <f>SUM(CM98, -CM104)</f>
        <v>0</v>
      </c>
      <c r="CN112" s="6">
        <f>SUM(CN98, -CN104)</f>
        <v>0</v>
      </c>
      <c r="CO112" s="6">
        <f>SUM(CO97, -CO103)</f>
        <v>0</v>
      </c>
      <c r="CP112" s="6">
        <f>SUM(CP98, -CP104)</f>
        <v>0</v>
      </c>
      <c r="CQ112" s="6">
        <f>SUM(CQ97, -CQ102)</f>
        <v>0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169" t="s">
        <v>41</v>
      </c>
      <c r="CI113" s="120" t="s">
        <v>36</v>
      </c>
      <c r="CJ113" s="124" t="s">
        <v>64</v>
      </c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35">SUM(BE55, -BE57)</f>
        <v>4.1400000000000006E-2</v>
      </c>
      <c r="BF114" s="145">
        <f t="shared" si="335"/>
        <v>3.209999999999999E-2</v>
      </c>
      <c r="BG114" s="117">
        <f t="shared" si="335"/>
        <v>3.8699999999999998E-2</v>
      </c>
      <c r="BH114" s="274">
        <f t="shared" si="335"/>
        <v>3.3799999999999997E-2</v>
      </c>
      <c r="BI114" s="247">
        <f t="shared" si="335"/>
        <v>3.5799999999999998E-2</v>
      </c>
      <c r="BJ114" s="248">
        <f t="shared" si="335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21">
        <f>SUM(CH54, -CH55)</f>
        <v>3.4099999999999998E-2</v>
      </c>
      <c r="CI114" s="117">
        <f>SUM(CI55, -CI56)</f>
        <v>4.1300000000000003E-2</v>
      </c>
      <c r="CJ114" s="121">
        <f>SUM(CJ53, -CJ54)</f>
        <v>4.9399999999999999E-2</v>
      </c>
      <c r="CK114" s="6">
        <f>SUM(CK99, -CK104)</f>
        <v>0</v>
      </c>
      <c r="CL114" s="6">
        <f>SUM(CL100, -CL106)</f>
        <v>0</v>
      </c>
      <c r="CM114" s="6">
        <f>SUM(CM100, -CM106)</f>
        <v>0</v>
      </c>
      <c r="CN114" s="6">
        <f>SUM(CN100, -CN106)</f>
        <v>0</v>
      </c>
      <c r="CO114" s="6">
        <f>SUM(CO99, -CO105)</f>
        <v>0</v>
      </c>
      <c r="CP114" s="6">
        <f>SUM(CP100, -CP106)</f>
        <v>0</v>
      </c>
      <c r="CQ114" s="6">
        <f>SUM(CQ99, -CQ104)</f>
        <v>0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24" t="s">
        <v>64</v>
      </c>
      <c r="CI115" s="123" t="s">
        <v>46</v>
      </c>
      <c r="CJ115" s="118" t="s">
        <v>55</v>
      </c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21">
        <f>SUM(CH53, -CH54)</f>
        <v>3.4000000000000002E-2</v>
      </c>
      <c r="CI116" s="248">
        <f>SUM(CI56, -CI57)</f>
        <v>3.0599999999999995E-2</v>
      </c>
      <c r="CJ116" s="119">
        <f>SUM(CJ51, -CJ52)</f>
        <v>2.5999999999999995E-2</v>
      </c>
      <c r="CK116" s="6">
        <f>SUM(CK105, -CK112,)</f>
        <v>0</v>
      </c>
      <c r="CL116" s="6">
        <f>SUM(CL105, -CL112,)</f>
        <v>0</v>
      </c>
      <c r="CM116" s="6">
        <f t="shared" ref="CM116:CP116" si="336">SUM(CM105, -CM112)</f>
        <v>0</v>
      </c>
      <c r="CN116" s="6">
        <f t="shared" si="336"/>
        <v>0</v>
      </c>
      <c r="CO116" s="6">
        <f t="shared" si="336"/>
        <v>0</v>
      </c>
      <c r="CP116" s="6">
        <f t="shared" si="336"/>
        <v>0</v>
      </c>
      <c r="CQ116" s="6">
        <f>SUM(CQ105, -CQ112,)</f>
        <v>0</v>
      </c>
      <c r="CR116" s="6">
        <f>SUM(CR105, -CR112,)</f>
        <v>0</v>
      </c>
      <c r="CS116" s="6">
        <f t="shared" ref="CS116:CV116" si="337">SUM(CS105, -CS112)</f>
        <v>0</v>
      </c>
      <c r="CT116" s="6">
        <f t="shared" si="337"/>
        <v>0</v>
      </c>
      <c r="CU116" s="6">
        <f t="shared" si="337"/>
        <v>0</v>
      </c>
      <c r="CV116" s="6">
        <f t="shared" si="337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38">SUM(CY105, -CY112)</f>
        <v>0</v>
      </c>
      <c r="CZ116" s="6">
        <f t="shared" si="338"/>
        <v>0</v>
      </c>
      <c r="DA116" s="6">
        <f t="shared" si="338"/>
        <v>0</v>
      </c>
      <c r="DB116" s="6">
        <f t="shared" si="338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39">SUM(DE105, -DE112)</f>
        <v>0</v>
      </c>
      <c r="DF116" s="6">
        <f t="shared" si="339"/>
        <v>0</v>
      </c>
      <c r="DG116" s="6">
        <f t="shared" si="339"/>
        <v>0</v>
      </c>
      <c r="DH116" s="6">
        <f t="shared" si="339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40">SUM(DK105, -DK112)</f>
        <v>0</v>
      </c>
      <c r="DL116" s="6">
        <f t="shared" si="340"/>
        <v>0</v>
      </c>
      <c r="DM116" s="6">
        <f t="shared" si="340"/>
        <v>0</v>
      </c>
      <c r="DN116" s="6">
        <f t="shared" si="340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41">SUM(DQ105, -DQ112)</f>
        <v>0</v>
      </c>
      <c r="DR116" s="6">
        <f t="shared" si="341"/>
        <v>0</v>
      </c>
      <c r="DS116" s="6">
        <f t="shared" si="341"/>
        <v>0</v>
      </c>
      <c r="DT116" s="6">
        <f t="shared" si="341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42">SUM(DW105, -DW112)</f>
        <v>0</v>
      </c>
      <c r="DX116" s="6">
        <f t="shared" si="342"/>
        <v>0</v>
      </c>
      <c r="DY116" s="6">
        <f t="shared" si="342"/>
        <v>0</v>
      </c>
      <c r="DZ116" s="6">
        <f t="shared" si="342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43">SUM(EC105, -EC112)</f>
        <v>0</v>
      </c>
      <c r="ED116" s="6">
        <f t="shared" si="343"/>
        <v>0</v>
      </c>
      <c r="EE116" s="6">
        <f t="shared" si="343"/>
        <v>0</v>
      </c>
      <c r="EF116" s="6">
        <f t="shared" si="343"/>
        <v>0</v>
      </c>
      <c r="EG116" s="6">
        <f t="shared" si="343"/>
        <v>0</v>
      </c>
      <c r="EH116" s="6">
        <f t="shared" si="343"/>
        <v>0</v>
      </c>
      <c r="EI116" s="6">
        <f t="shared" si="343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44">SUM(EM105, -EM112)</f>
        <v>0</v>
      </c>
      <c r="EN116" s="6">
        <f t="shared" si="344"/>
        <v>0</v>
      </c>
      <c r="EO116" s="6">
        <f t="shared" si="344"/>
        <v>0</v>
      </c>
      <c r="EP116" s="6">
        <f t="shared" si="344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45">SUM(ES105, -ES112)</f>
        <v>0</v>
      </c>
      <c r="ET116" s="6">
        <f t="shared" si="345"/>
        <v>0</v>
      </c>
      <c r="EU116" s="6">
        <f t="shared" si="345"/>
        <v>0</v>
      </c>
      <c r="EV116" s="6">
        <f t="shared" si="345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46">SUM(EY105, -EY112)</f>
        <v>0</v>
      </c>
      <c r="EZ116" s="6">
        <f t="shared" si="346"/>
        <v>0</v>
      </c>
      <c r="FA116" s="6">
        <f t="shared" si="346"/>
        <v>0</v>
      </c>
      <c r="FB116" s="6">
        <f t="shared" si="346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47">SUM(FE105, -FE112)</f>
        <v>0</v>
      </c>
      <c r="FF116" s="6">
        <f t="shared" si="347"/>
        <v>0</v>
      </c>
      <c r="FG116" s="6">
        <f t="shared" si="347"/>
        <v>0</v>
      </c>
      <c r="FH116" s="6">
        <f t="shared" si="347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48">SUM(FK105, -FK112)</f>
        <v>0</v>
      </c>
      <c r="FL116" s="6">
        <f t="shared" si="348"/>
        <v>0</v>
      </c>
      <c r="FM116" s="6">
        <f t="shared" si="348"/>
        <v>0</v>
      </c>
      <c r="FN116" s="6">
        <f t="shared" si="348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49">SUM(FQ105, -FQ112)</f>
        <v>0</v>
      </c>
      <c r="FR116" s="6">
        <f t="shared" si="349"/>
        <v>0</v>
      </c>
      <c r="FS116" s="6">
        <f t="shared" si="349"/>
        <v>0</v>
      </c>
      <c r="FT116" s="6">
        <f t="shared" si="349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50">SUM(FW105, -FW112)</f>
        <v>0</v>
      </c>
      <c r="FX116" s="6">
        <f t="shared" si="350"/>
        <v>0</v>
      </c>
      <c r="FY116" s="6">
        <f t="shared" si="350"/>
        <v>0</v>
      </c>
      <c r="FZ116" s="6">
        <f t="shared" si="350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51">SUM(GC105, -GC112)</f>
        <v>0</v>
      </c>
      <c r="GD116" s="6">
        <f t="shared" si="351"/>
        <v>0</v>
      </c>
      <c r="GE116" s="6">
        <f t="shared" si="351"/>
        <v>0</v>
      </c>
      <c r="GF116" s="6">
        <f t="shared" si="351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52">SUM(GI105, -GI112)</f>
        <v>0</v>
      </c>
      <c r="GJ116" s="6">
        <f t="shared" si="352"/>
        <v>0</v>
      </c>
      <c r="GK116" s="6">
        <f t="shared" si="352"/>
        <v>0</v>
      </c>
      <c r="GL116" s="6">
        <f t="shared" si="352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53">SUM(GO105, -GO112)</f>
        <v>0</v>
      </c>
      <c r="GP116" s="6">
        <f t="shared" si="353"/>
        <v>0</v>
      </c>
      <c r="GQ116" s="6">
        <f t="shared" si="353"/>
        <v>0</v>
      </c>
      <c r="GR116" s="6">
        <f t="shared" si="353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54">SUM(GU105, -GU112)</f>
        <v>0</v>
      </c>
      <c r="GV116" s="6">
        <f t="shared" si="354"/>
        <v>0</v>
      </c>
      <c r="GW116" s="6">
        <f t="shared" si="354"/>
        <v>0</v>
      </c>
      <c r="GX116" s="6">
        <f t="shared" si="354"/>
        <v>0</v>
      </c>
      <c r="GY116" s="6">
        <f t="shared" si="354"/>
        <v>0</v>
      </c>
      <c r="GZ116" s="6">
        <f t="shared" si="354"/>
        <v>0</v>
      </c>
      <c r="HA116" s="6">
        <f t="shared" si="354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55">SUM(HE105, -HE112)</f>
        <v>0</v>
      </c>
      <c r="HF116" s="6">
        <f t="shared" si="355"/>
        <v>0</v>
      </c>
      <c r="HG116" s="6">
        <f t="shared" si="355"/>
        <v>0</v>
      </c>
      <c r="HH116" s="6">
        <f t="shared" si="355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56">SUM(HK105, -HK112)</f>
        <v>0</v>
      </c>
      <c r="HL116" s="6">
        <f t="shared" si="356"/>
        <v>0</v>
      </c>
      <c r="HM116" s="6">
        <f t="shared" si="356"/>
        <v>0</v>
      </c>
      <c r="HN116" s="6">
        <f t="shared" si="356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57">SUM(HQ105, -HQ112)</f>
        <v>0</v>
      </c>
      <c r="HR116" s="6">
        <f t="shared" si="357"/>
        <v>0</v>
      </c>
      <c r="HS116" s="6">
        <f t="shared" si="357"/>
        <v>0</v>
      </c>
      <c r="HT116" s="6">
        <f t="shared" si="357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58">SUM(HW105, -HW112)</f>
        <v>0</v>
      </c>
      <c r="HX116" s="6">
        <f t="shared" si="358"/>
        <v>0</v>
      </c>
      <c r="HY116" s="6">
        <f t="shared" si="358"/>
        <v>0</v>
      </c>
      <c r="HZ116" s="6">
        <f t="shared" si="358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59">SUM(IC105, -IC112)</f>
        <v>0</v>
      </c>
      <c r="ID116" s="6">
        <f t="shared" si="359"/>
        <v>0</v>
      </c>
      <c r="IE116" s="6">
        <f t="shared" si="359"/>
        <v>0</v>
      </c>
      <c r="IF116" s="6">
        <f t="shared" si="359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60">SUM(II105, -II112)</f>
        <v>0</v>
      </c>
      <c r="IJ116" s="6">
        <f t="shared" si="360"/>
        <v>0</v>
      </c>
      <c r="IK116" s="6">
        <f t="shared" si="360"/>
        <v>0</v>
      </c>
      <c r="IL116" s="6">
        <f t="shared" si="360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61">SUM(IO105, -IO112)</f>
        <v>0</v>
      </c>
      <c r="IP116" s="6">
        <f t="shared" si="361"/>
        <v>0</v>
      </c>
      <c r="IQ116" s="6">
        <f t="shared" si="361"/>
        <v>0</v>
      </c>
      <c r="IR116" s="6">
        <f t="shared" si="361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62">SUM(IU105, -IU112)</f>
        <v>0</v>
      </c>
      <c r="IV116" s="6">
        <f t="shared" si="362"/>
        <v>0</v>
      </c>
      <c r="IW116" s="6">
        <f t="shared" si="362"/>
        <v>0</v>
      </c>
      <c r="IX116" s="6">
        <f t="shared" si="362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63">SUM(JA105, -JA112)</f>
        <v>0</v>
      </c>
      <c r="JB116" s="6">
        <f t="shared" si="363"/>
        <v>0</v>
      </c>
      <c r="JC116" s="6">
        <f t="shared" si="363"/>
        <v>0</v>
      </c>
      <c r="JD116" s="6">
        <f t="shared" si="363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64">SUM(JG105, -JG112)</f>
        <v>0</v>
      </c>
      <c r="JH116" s="6">
        <f t="shared" si="364"/>
        <v>0</v>
      </c>
      <c r="JI116" s="6">
        <f t="shared" si="364"/>
        <v>0</v>
      </c>
      <c r="JJ116" s="6">
        <f t="shared" si="364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65">SUM(JM105, -JM112)</f>
        <v>0</v>
      </c>
      <c r="JN116" s="6">
        <f t="shared" si="365"/>
        <v>0</v>
      </c>
      <c r="JO116" s="6">
        <f t="shared" si="365"/>
        <v>0</v>
      </c>
      <c r="JP116" s="6">
        <f t="shared" si="365"/>
        <v>0</v>
      </c>
      <c r="JQ116" s="6">
        <f t="shared" si="365"/>
        <v>0</v>
      </c>
      <c r="JR116" s="6">
        <f t="shared" si="365"/>
        <v>0</v>
      </c>
      <c r="JS116" s="6">
        <f t="shared" si="365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23" t="s">
        <v>46</v>
      </c>
      <c r="CI117" s="189" t="s">
        <v>55</v>
      </c>
      <c r="CJ117" s="169" t="s">
        <v>41</v>
      </c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8">
        <f>SUM(CH56, -CH57)</f>
        <v>2.3599999999999996E-2</v>
      </c>
      <c r="CI118" s="119">
        <f>SUM(CI51, -CI52)</f>
        <v>1.7399999999999999E-2</v>
      </c>
      <c r="CJ118" s="121">
        <f>SUM(CJ54, -CJ55)</f>
        <v>2.12E-2</v>
      </c>
      <c r="CK118" s="6">
        <f>SUM(CK105, -CK111)</f>
        <v>0</v>
      </c>
      <c r="CL118" s="6">
        <f>SUM(CL105, -CL111)</f>
        <v>0</v>
      </c>
      <c r="CM118" s="6">
        <f>SUM(CM105, -CM111)</f>
        <v>0</v>
      </c>
      <c r="CN118" s="6">
        <f>SUM(CN105, -CN111,)</f>
        <v>0</v>
      </c>
      <c r="CO118" s="6">
        <f>SUM(CO106, -CO112)</f>
        <v>0</v>
      </c>
      <c r="CP118" s="6">
        <f>SUM(CP105, -CP111)</f>
        <v>0</v>
      </c>
      <c r="CQ118" s="6">
        <f>SUM(CQ105, -CQ111)</f>
        <v>0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89" t="s">
        <v>55</v>
      </c>
      <c r="CI119" s="169" t="s">
        <v>41</v>
      </c>
      <c r="CJ119" s="123" t="s">
        <v>46</v>
      </c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66">SUM(AM56, -AM57)</f>
        <v>1.6199999999999992E-2</v>
      </c>
      <c r="AN120" s="247">
        <f t="shared" si="366"/>
        <v>1.1999999999999927E-3</v>
      </c>
      <c r="AO120" s="248">
        <f t="shared" si="366"/>
        <v>1.1200000000000002E-2</v>
      </c>
      <c r="AP120" s="274">
        <f t="shared" si="366"/>
        <v>5.3999999999999881E-3</v>
      </c>
      <c r="AQ120" s="247">
        <f t="shared" si="366"/>
        <v>8.3000000000000018E-3</v>
      </c>
      <c r="AR120" s="248">
        <f t="shared" si="366"/>
        <v>1.1000000000000038E-3</v>
      </c>
      <c r="AS120" s="274">
        <f t="shared" si="366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19">
        <f>SUM(CH51, -CH52)</f>
        <v>5.0999999999999934E-3</v>
      </c>
      <c r="CI120" s="121">
        <f>SUM(CI54, -CI55)</f>
        <v>1.55E-2</v>
      </c>
      <c r="CJ120" s="248">
        <f>SUM(CJ56, -CJ57)</f>
        <v>1.7199999999999993E-2</v>
      </c>
      <c r="CK120" s="6">
        <f>SUM(CK105, -CK110)</f>
        <v>0</v>
      </c>
      <c r="CL120" s="6">
        <f>SUM(CL106, -CL112)</f>
        <v>0</v>
      </c>
      <c r="CM120" s="6">
        <f>SUM(CM106, -CM112)</f>
        <v>0</v>
      </c>
      <c r="CN120" s="6">
        <f>SUM(CN106, -CN112)</f>
        <v>0</v>
      </c>
      <c r="CO120" s="6">
        <f>SUM(CO105, -CO111)</f>
        <v>0</v>
      </c>
      <c r="CP120" s="6">
        <f>SUM(CP106, -CP112)</f>
        <v>0</v>
      </c>
      <c r="CQ120" s="6">
        <f>SUM(CQ105, -CQ110)</f>
        <v>0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</row>
    <row r="123" spans="1:279" ht="15.75" thickBot="1" x14ac:dyDescent="0.3">
      <c r="BV123" s="49" t="s">
        <v>35</v>
      </c>
      <c r="BW123" s="49" t="s">
        <v>91</v>
      </c>
      <c r="BX123" s="49" t="s">
        <v>1</v>
      </c>
      <c r="BY123" s="50"/>
      <c r="BZ123" s="49"/>
      <c r="CA123" s="49" t="s">
        <v>4</v>
      </c>
      <c r="CB123" s="49" t="s">
        <v>5</v>
      </c>
      <c r="CC123" s="49" t="s">
        <v>6</v>
      </c>
      <c r="CD123" s="49" t="s">
        <v>7</v>
      </c>
      <c r="CE123" s="49" t="s">
        <v>8</v>
      </c>
      <c r="CF123" s="50"/>
      <c r="CG123" s="50"/>
      <c r="CH123" s="49" t="s">
        <v>11</v>
      </c>
      <c r="CI123" s="49" t="s">
        <v>12</v>
      </c>
      <c r="CJ123" s="49" t="s">
        <v>13</v>
      </c>
      <c r="CK123" s="49" t="s">
        <v>14</v>
      </c>
      <c r="CL123" s="49" t="s">
        <v>15</v>
      </c>
      <c r="CM123" s="50"/>
      <c r="CN123" s="50" t="s">
        <v>62</v>
      </c>
      <c r="CO123" s="49" t="s">
        <v>18</v>
      </c>
      <c r="CP123" s="49" t="s">
        <v>19</v>
      </c>
      <c r="CQ123" s="49" t="s">
        <v>20</v>
      </c>
      <c r="CR123" s="49" t="s">
        <v>21</v>
      </c>
      <c r="CS123" s="49" t="s">
        <v>22</v>
      </c>
      <c r="CT123" s="50"/>
      <c r="CU123" s="50"/>
      <c r="CV123" s="49" t="s">
        <v>25</v>
      </c>
      <c r="CW123" s="49" t="s">
        <v>26</v>
      </c>
      <c r="CX123" s="49" t="s">
        <v>27</v>
      </c>
      <c r="CY123" s="49" t="s">
        <v>28</v>
      </c>
      <c r="CZ123" s="50"/>
      <c r="DA123" s="50"/>
      <c r="DB123" s="50"/>
      <c r="DC123" s="50"/>
      <c r="DD123" s="50"/>
      <c r="DE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0" t="s">
        <v>87</v>
      </c>
    </row>
    <row r="124" spans="1:279" ht="15.75" thickBot="1" x14ac:dyDescent="0.3">
      <c r="BW124" t="s">
        <v>62</v>
      </c>
      <c r="BX124" s="91">
        <v>3.0800000000000001E-2</v>
      </c>
      <c r="BY124" s="15"/>
      <c r="BZ124" s="15"/>
      <c r="CA124" s="91">
        <v>3.7900000000000003E-2</v>
      </c>
      <c r="CB124" s="7">
        <v>4.0899999999999999E-2</v>
      </c>
      <c r="CC124" s="7">
        <v>8.9599999999999999E-2</v>
      </c>
      <c r="CD124" s="7">
        <v>9.9299999999999999E-2</v>
      </c>
      <c r="CE124" s="7">
        <v>9.8400000000000001E-2</v>
      </c>
      <c r="CF124" s="15" t="s">
        <v>62</v>
      </c>
      <c r="CG124" s="15"/>
      <c r="CH124" s="15" t="s">
        <v>62</v>
      </c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3" t="s">
        <v>32</v>
      </c>
      <c r="DD124" s="3" t="s">
        <v>33</v>
      </c>
      <c r="DE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X125" s="137">
        <v>1.77E-2</v>
      </c>
      <c r="BY125" s="6" t="s">
        <v>62</v>
      </c>
      <c r="BZ125" s="6"/>
      <c r="CA125" s="89">
        <v>2.9100000000000001E-2</v>
      </c>
      <c r="CB125" s="41">
        <v>3.6999999999999998E-2</v>
      </c>
      <c r="CC125" s="16">
        <v>3.5400000000000001E-2</v>
      </c>
      <c r="CD125" s="93">
        <v>3.0499999999999999E-2</v>
      </c>
      <c r="CE125" s="93">
        <v>4.5400000000000003E-2</v>
      </c>
      <c r="CF125" s="6"/>
      <c r="CG125" s="6" t="s">
        <v>62</v>
      </c>
      <c r="CH125" s="6"/>
      <c r="CI125" s="6"/>
      <c r="CJ125" s="6" t="s">
        <v>62</v>
      </c>
      <c r="CK125" s="6"/>
      <c r="CL125" s="6" t="s">
        <v>62</v>
      </c>
      <c r="CM125" s="6"/>
      <c r="CN125" s="6" t="s">
        <v>62</v>
      </c>
      <c r="CO125" s="6"/>
      <c r="CP125" s="6"/>
      <c r="CQ125" s="6" t="s">
        <v>62</v>
      </c>
      <c r="CR125" s="6"/>
      <c r="CS125" s="6" t="s">
        <v>62</v>
      </c>
      <c r="CT125" s="6"/>
      <c r="CU125" s="6" t="s">
        <v>62</v>
      </c>
      <c r="CV125" s="6"/>
      <c r="CW125" s="6"/>
      <c r="CX125" s="6" t="s">
        <v>62</v>
      </c>
      <c r="CY125" s="6"/>
      <c r="CZ125" s="6" t="s">
        <v>62</v>
      </c>
      <c r="DA125" s="6"/>
      <c r="DB125" s="6" t="s">
        <v>62</v>
      </c>
      <c r="DC125" s="52">
        <f>MIN(CZ87:CZ93,CZ95:CZ100,CZ102:CZ106,CZ108:CZ111,CZ113:CZ115,CZ117:CZ118,CZ120)</f>
        <v>0</v>
      </c>
      <c r="DD125" s="52">
        <f>AVERAGE(DA87:DA93,DA95:DA100,DA102:DA106,DA108:DA111,DA113:DA115,DA117:DA118,DA120)</f>
        <v>0</v>
      </c>
      <c r="DE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V126" t="s">
        <v>62</v>
      </c>
      <c r="BW126" t="s">
        <v>62</v>
      </c>
      <c r="BX126" s="89">
        <v>1.2699999999999999E-2</v>
      </c>
      <c r="BZ126" s="6"/>
      <c r="CA126" s="137">
        <v>2.3099999999999999E-2</v>
      </c>
      <c r="CB126" s="35">
        <v>1.49E-2</v>
      </c>
      <c r="CC126" s="41">
        <v>3.2399999999999998E-2</v>
      </c>
      <c r="CD126" s="16">
        <v>2.92E-2</v>
      </c>
      <c r="CE126" s="48">
        <v>2.1999999999999999E-2</v>
      </c>
      <c r="CF126" s="6"/>
      <c r="CH126" s="6"/>
      <c r="CI126" s="6"/>
      <c r="CK126" s="6"/>
      <c r="CM126" s="6"/>
      <c r="CO126" s="6"/>
      <c r="CP126" s="6"/>
      <c r="CR126" s="6"/>
      <c r="CT126" s="6"/>
      <c r="CV126" s="6"/>
      <c r="CW126" s="6"/>
      <c r="CY126" s="6"/>
      <c r="DA126" s="6"/>
      <c r="DB126" s="53"/>
      <c r="DC126" s="54"/>
      <c r="DD126" s="55" t="s">
        <v>73</v>
      </c>
      <c r="DE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V127" t="s">
        <v>62</v>
      </c>
      <c r="BX127" s="87">
        <v>4.7999999999999996E-3</v>
      </c>
      <c r="BY127" s="6" t="s">
        <v>62</v>
      </c>
      <c r="BZ127" s="6"/>
      <c r="CA127" s="87">
        <v>6.9999999999999999E-4</v>
      </c>
      <c r="CB127" s="16">
        <v>1.32E-2</v>
      </c>
      <c r="CC127" s="93">
        <v>2.2200000000000001E-2</v>
      </c>
      <c r="CD127" s="48">
        <v>2.0199999999999999E-2</v>
      </c>
      <c r="CE127" s="16">
        <v>1.9900000000000001E-2</v>
      </c>
      <c r="CF127" s="6"/>
      <c r="CG127" s="6" t="s">
        <v>62</v>
      </c>
      <c r="CH127" s="6"/>
      <c r="CI127" s="6"/>
      <c r="CJ127" s="6" t="s">
        <v>62</v>
      </c>
      <c r="CK127" s="6"/>
      <c r="CL127" s="6" t="s">
        <v>62</v>
      </c>
      <c r="CM127" s="6"/>
      <c r="CN127" s="6" t="s">
        <v>62</v>
      </c>
      <c r="CO127" s="6"/>
      <c r="CP127" s="6"/>
      <c r="CQ127" s="6" t="s">
        <v>62</v>
      </c>
      <c r="CR127" s="6"/>
      <c r="CS127" s="6" t="s">
        <v>62</v>
      </c>
      <c r="CT127" s="6"/>
      <c r="CU127" s="6" t="s">
        <v>62</v>
      </c>
      <c r="CV127" s="6"/>
      <c r="CW127" s="6"/>
      <c r="CX127" s="6" t="s">
        <v>62</v>
      </c>
      <c r="CY127" s="6"/>
      <c r="CZ127" s="6" t="s">
        <v>62</v>
      </c>
      <c r="DA127" s="6"/>
      <c r="DB127" s="6" t="s">
        <v>62</v>
      </c>
      <c r="DC127" s="55"/>
      <c r="DD127" s="55" t="s">
        <v>74</v>
      </c>
      <c r="DE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V128" t="s">
        <v>62</v>
      </c>
      <c r="BX128" s="88">
        <v>-2.3999999999999998E-3</v>
      </c>
      <c r="BY128" t="s">
        <v>62</v>
      </c>
      <c r="BZ128" s="6"/>
      <c r="CA128" s="90">
        <v>-6.4999999999999997E-3</v>
      </c>
      <c r="CB128" s="31">
        <v>-4.4999999999999997E-3</v>
      </c>
      <c r="CC128" s="48">
        <v>-1.8E-3</v>
      </c>
      <c r="CD128" s="22">
        <v>1.9300000000000001E-2</v>
      </c>
      <c r="CE128" s="22">
        <v>1.04E-2</v>
      </c>
      <c r="CF128" s="6"/>
      <c r="CG128" t="s">
        <v>62</v>
      </c>
      <c r="CH128" s="6"/>
      <c r="CI128" s="6"/>
      <c r="CJ128" t="s">
        <v>62</v>
      </c>
      <c r="CK128" s="6"/>
      <c r="CL128" t="s">
        <v>62</v>
      </c>
      <c r="CM128" s="6"/>
      <c r="CN128" t="s">
        <v>62</v>
      </c>
      <c r="CO128" s="6"/>
      <c r="CP128" s="6"/>
      <c r="CQ128" t="s">
        <v>62</v>
      </c>
      <c r="CR128" s="6"/>
      <c r="CS128" t="s">
        <v>62</v>
      </c>
      <c r="CT128" s="6"/>
      <c r="CU128" t="s">
        <v>62</v>
      </c>
      <c r="CV128" s="6"/>
      <c r="CW128" s="6"/>
      <c r="CX128" t="s">
        <v>62</v>
      </c>
      <c r="CY128" s="6"/>
      <c r="CZ128" t="s">
        <v>62</v>
      </c>
      <c r="DA128" s="6"/>
      <c r="DB128" s="53" t="s">
        <v>62</v>
      </c>
      <c r="DC128" s="3" t="s">
        <v>32</v>
      </c>
      <c r="DD128" s="3" t="s">
        <v>33</v>
      </c>
      <c r="DE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BV129" t="s">
        <v>62</v>
      </c>
      <c r="BX129" s="90">
        <v>-1.23E-2</v>
      </c>
      <c r="BY129" s="6"/>
      <c r="BZ129" s="6"/>
      <c r="CA129" s="88">
        <v>-9.7999999999999997E-3</v>
      </c>
      <c r="CB129" s="93">
        <v>-5.7999999999999996E-3</v>
      </c>
      <c r="CC129" s="22">
        <v>-4.1000000000000003E-3</v>
      </c>
      <c r="CD129" s="41">
        <v>-1.34E-2</v>
      </c>
      <c r="CE129" s="41">
        <v>8.5000000000000006E-3</v>
      </c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52">
        <f>MIN(CZ94,CZ101,CZ107,CZ112,CZ116,CZ119,CZ121,CZ122)</f>
        <v>0</v>
      </c>
      <c r="DD129" s="52">
        <f>AVERAGE(DA94,DA101,DA107,DA112,DA116,DA119,DA121,DA122)</f>
        <v>0</v>
      </c>
      <c r="DE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BV130" t="s">
        <v>62</v>
      </c>
      <c r="BX130" s="92">
        <v>-1.78E-2</v>
      </c>
      <c r="BY130" s="6"/>
      <c r="BZ130" s="6" t="s">
        <v>62</v>
      </c>
      <c r="CA130" s="92">
        <v>-2.47E-2</v>
      </c>
      <c r="CB130" s="48">
        <v>-4.6199999999999998E-2</v>
      </c>
      <c r="CC130" s="35">
        <v>-7.9299999999999995E-2</v>
      </c>
      <c r="CD130" s="31">
        <v>-8.5999999999999993E-2</v>
      </c>
      <c r="CE130" s="35">
        <v>-0.1022</v>
      </c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54"/>
      <c r="DD130" s="55" t="s">
        <v>75</v>
      </c>
      <c r="DE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BW131" t="s">
        <v>62</v>
      </c>
      <c r="BX131" s="86">
        <v>-3.3500000000000002E-2</v>
      </c>
      <c r="BY131" s="10" t="s">
        <v>62</v>
      </c>
      <c r="BZ131" s="10" t="s">
        <v>62</v>
      </c>
      <c r="CA131" s="86">
        <v>-4.9799999999999997E-2</v>
      </c>
      <c r="CB131" s="22">
        <v>-4.9500000000000002E-2</v>
      </c>
      <c r="CC131" s="31">
        <v>-9.4399999999999998E-2</v>
      </c>
      <c r="CD131" s="35">
        <v>-9.9099999999999994E-2</v>
      </c>
      <c r="CE131" s="31">
        <v>-0.1024</v>
      </c>
      <c r="CF131" s="10"/>
      <c r="CG131" s="6" t="s">
        <v>62</v>
      </c>
      <c r="CH131" s="10" t="s">
        <v>62</v>
      </c>
      <c r="CI131" s="10"/>
      <c r="CJ131" s="10" t="s">
        <v>62</v>
      </c>
      <c r="CK131" s="10"/>
      <c r="CL131" s="10" t="s">
        <v>62</v>
      </c>
      <c r="CM131" s="10"/>
      <c r="CN131" s="10" t="s">
        <v>62</v>
      </c>
      <c r="CO131" s="10" t="s">
        <v>62</v>
      </c>
      <c r="CP131" s="10"/>
      <c r="CQ131" s="10" t="s">
        <v>62</v>
      </c>
      <c r="CR131" s="10"/>
      <c r="CS131" s="10" t="s">
        <v>62</v>
      </c>
      <c r="CT131" s="10"/>
      <c r="CU131" s="10" t="s">
        <v>62</v>
      </c>
      <c r="CV131" s="10"/>
      <c r="CW131" s="10"/>
      <c r="CX131" s="10" t="s">
        <v>62</v>
      </c>
      <c r="CY131" s="10"/>
      <c r="CZ131" s="10" t="s">
        <v>62</v>
      </c>
      <c r="DA131" s="10"/>
      <c r="DB131" s="10" t="s">
        <v>62</v>
      </c>
      <c r="DC131" s="63"/>
      <c r="DD131" s="63" t="s">
        <v>76</v>
      </c>
      <c r="DE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7" customFormat="1" ht="15.75" thickBot="1" x14ac:dyDescent="0.3">
      <c r="A132" s="296"/>
      <c r="BS132" s="282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2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253"/>
      <c r="BW133" s="70">
        <v>43135</v>
      </c>
      <c r="BX133" s="299"/>
      <c r="BY133" s="253"/>
      <c r="BZ133" s="70">
        <v>43136</v>
      </c>
      <c r="CA133" s="255"/>
      <c r="CB133" s="253"/>
      <c r="CC133" s="70">
        <v>43137</v>
      </c>
      <c r="CD133" s="304"/>
      <c r="CE133" s="253"/>
      <c r="CF133" s="70">
        <v>43138</v>
      </c>
      <c r="CG133" s="254"/>
      <c r="CH133" s="72"/>
      <c r="CI133" s="70">
        <v>43108</v>
      </c>
      <c r="CJ133" s="73"/>
      <c r="CK133" s="74"/>
      <c r="CL133" s="75">
        <v>43142</v>
      </c>
      <c r="CM133" s="76"/>
      <c r="CN133" s="74"/>
      <c r="CO133" s="75">
        <v>43143</v>
      </c>
      <c r="CP133" s="76"/>
      <c r="CQ133" s="74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267" t="s">
        <v>78</v>
      </c>
      <c r="CI134" s="56" t="s">
        <v>79</v>
      </c>
      <c r="CJ134" s="56" t="s">
        <v>80</v>
      </c>
      <c r="CK134" s="56" t="s">
        <v>78</v>
      </c>
      <c r="CL134" s="56" t="s">
        <v>79</v>
      </c>
      <c r="CM134" s="56" t="s">
        <v>80</v>
      </c>
      <c r="CN134" s="56" t="s">
        <v>78</v>
      </c>
      <c r="CO134" s="56" t="s">
        <v>79</v>
      </c>
      <c r="CP134" s="56" t="s">
        <v>80</v>
      </c>
      <c r="CQ134" s="56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05" t="s">
        <v>81</v>
      </c>
      <c r="CI135" s="55" t="s">
        <v>82</v>
      </c>
      <c r="CJ135" s="55" t="s">
        <v>83</v>
      </c>
      <c r="CK135" s="55" t="s">
        <v>81</v>
      </c>
      <c r="CL135" s="55" t="s">
        <v>82</v>
      </c>
      <c r="CM135" s="55" t="s">
        <v>83</v>
      </c>
      <c r="CN135" s="55" t="s">
        <v>81</v>
      </c>
      <c r="CO135" s="55" t="s">
        <v>82</v>
      </c>
      <c r="CP135" s="55" t="s">
        <v>83</v>
      </c>
      <c r="CQ135" s="5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08">
        <v>0.1009</v>
      </c>
      <c r="CI136" s="7">
        <v>0.1012</v>
      </c>
      <c r="CJ136" s="7">
        <v>9.8400000000000001E-2</v>
      </c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09">
        <v>3.4200000000000001E-2</v>
      </c>
      <c r="CI137" s="16">
        <v>3.5099999999999999E-2</v>
      </c>
      <c r="CJ137" s="93">
        <v>4.5400000000000003E-2</v>
      </c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10">
        <v>3.0499999999999999E-2</v>
      </c>
      <c r="CI138" s="93">
        <v>3.4200000000000001E-2</v>
      </c>
      <c r="CJ138" s="48">
        <v>2.1999999999999999E-2</v>
      </c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06">
        <v>2.6200000000000001E-2</v>
      </c>
      <c r="CI139" s="22">
        <v>3.1399999999999997E-2</v>
      </c>
      <c r="CJ139" s="16">
        <v>1.9900000000000001E-2</v>
      </c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13">
        <v>1.52E-2</v>
      </c>
      <c r="CI140" s="48">
        <v>2.3800000000000002E-2</v>
      </c>
      <c r="CJ140" s="22">
        <v>1.04E-2</v>
      </c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07">
        <v>-1.78E-2</v>
      </c>
      <c r="CI141" s="41">
        <v>-1.3899999999999999E-2</v>
      </c>
      <c r="CJ141" s="41">
        <v>8.5000000000000006E-3</v>
      </c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12">
        <v>-8.6800000000000002E-2</v>
      </c>
      <c r="CI142" s="35">
        <v>-0.1051</v>
      </c>
      <c r="CJ142" s="35">
        <v>-0.1022</v>
      </c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11">
        <v>-0.1024</v>
      </c>
      <c r="CI143" s="31">
        <v>-0.1067</v>
      </c>
      <c r="CJ143" s="31">
        <v>-0.1024</v>
      </c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11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7">
        <v>1.23E-2</v>
      </c>
      <c r="CI145" s="268">
        <v>1.6199999999999999E-2</v>
      </c>
      <c r="CJ145" s="205">
        <v>2.24E-2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44">
        <v>-1.6400000000000001E-2</v>
      </c>
      <c r="CI146" s="215">
        <v>-1.83E-2</v>
      </c>
      <c r="CJ146" s="211">
        <v>-2.1000000000000001E-2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J147" s="205">
        <v>2.1899999999999999E-2</v>
      </c>
      <c r="CK147" t="s">
        <v>62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I148" t="s">
        <v>62</v>
      </c>
      <c r="CJ148" s="222">
        <v>-1.6400000000000001E-2</v>
      </c>
      <c r="CM148" s="59"/>
      <c r="CP148" s="59"/>
      <c r="CQ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3"/>
      <c r="BV149" s="191"/>
      <c r="BW149" s="298"/>
      <c r="BX149" s="293"/>
      <c r="BY149" s="191"/>
      <c r="BZ149" s="298"/>
      <c r="CA149" s="293"/>
      <c r="CB149" s="191"/>
      <c r="CC149" s="298"/>
      <c r="CD149" s="293"/>
      <c r="CE149" s="262">
        <v>0.67449999999999999</v>
      </c>
      <c r="CF149" s="258">
        <v>0.67630000000000001</v>
      </c>
      <c r="CG149" s="263">
        <v>0.67490000000000006</v>
      </c>
      <c r="CH149" s="258">
        <v>0.70850000000000002</v>
      </c>
      <c r="CI149" s="258">
        <v>0.70809999999999995</v>
      </c>
      <c r="CJ149" s="258">
        <v>0.70879999999999999</v>
      </c>
      <c r="CK149" s="50"/>
      <c r="CL149" s="50"/>
      <c r="CM149" s="192"/>
      <c r="CN149" s="50"/>
      <c r="CO149" s="50"/>
      <c r="CP149" s="192"/>
      <c r="CQ149" s="50"/>
      <c r="CR149" s="50"/>
      <c r="CS149" s="192"/>
      <c r="CT149" s="50"/>
      <c r="CU149" s="50"/>
      <c r="CV149" s="192"/>
      <c r="CW149" s="50"/>
      <c r="CX149" s="50"/>
      <c r="CY149" s="192"/>
      <c r="CZ149" s="50"/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20" t="s">
        <v>40</v>
      </c>
      <c r="CI150" s="120" t="s">
        <v>40</v>
      </c>
      <c r="CJ150" s="120" t="s">
        <v>40</v>
      </c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>SUM(BS136, -BS143)</f>
        <v>3.2199999999999999E-2</v>
      </c>
      <c r="BT151" s="121">
        <f>SUM(BT136, -BT143)</f>
        <v>4.6799999999999994E-2</v>
      </c>
      <c r="BU151" s="180">
        <f>SUM(BU136, -BU143)</f>
        <v>6.4299999999999996E-2</v>
      </c>
      <c r="BV151" s="147">
        <f>SUM(BV136, -BV143)</f>
        <v>8.9200000000000002E-2</v>
      </c>
      <c r="BW151" s="121">
        <f>SUM(BW136, -BW143)</f>
        <v>8.8700000000000001E-2</v>
      </c>
      <c r="BX151" s="180">
        <f>SUM(BX136, -BX143)</f>
        <v>8.77E-2</v>
      </c>
      <c r="BY151" s="225">
        <f>SUM(BY136, -BY143)</f>
        <v>8.2400000000000001E-2</v>
      </c>
      <c r="BZ151" s="15">
        <f>SUM(BZ136, -BZ143)</f>
        <v>9.1600000000000001E-2</v>
      </c>
      <c r="CA151" s="152">
        <f>SUM(CA136, -CA143)</f>
        <v>9.0400000000000008E-2</v>
      </c>
      <c r="CB151" s="147">
        <f>SUM(CB136, -CB143)</f>
        <v>0.15129999999999999</v>
      </c>
      <c r="CC151" s="121">
        <f>SUM(CC136, -CC143)</f>
        <v>0.15250000000000002</v>
      </c>
      <c r="CD151" s="180">
        <f>SUM(CD136, -CD143)</f>
        <v>0.184</v>
      </c>
      <c r="CE151" s="147">
        <f>SUM(CE136, -CE143)</f>
        <v>0.1986</v>
      </c>
      <c r="CF151" s="121">
        <f>SUM(CF136, -CF143)</f>
        <v>0.18729999999999999</v>
      </c>
      <c r="CG151" s="180">
        <f>SUM(CG136, -CG143)</f>
        <v>0.19839999999999999</v>
      </c>
      <c r="CH151" s="121">
        <f>SUM(CH136, -CH143)</f>
        <v>0.20330000000000001</v>
      </c>
      <c r="CI151" s="121">
        <f>SUM(CI136, -CI143)</f>
        <v>0.2079</v>
      </c>
      <c r="CJ151" s="121">
        <f>SUM(CJ136, -CJ143)</f>
        <v>0.20080000000000001</v>
      </c>
      <c r="CK151" s="6">
        <f>SUM(CK136, -CK143,)</f>
        <v>0</v>
      </c>
      <c r="CL151" s="6">
        <f>SUM(CL136, -CL143,)</f>
        <v>0</v>
      </c>
      <c r="CM151" s="6">
        <f>SUM(CM136, -CM143)</f>
        <v>0</v>
      </c>
      <c r="CN151" s="6">
        <f>SUM(CN136, -CN143)</f>
        <v>0</v>
      </c>
      <c r="CO151" s="6">
        <f>SUM(CO136, -CO143)</f>
        <v>0</v>
      </c>
      <c r="CP151" s="6">
        <f>SUM(CP136, -CP143)</f>
        <v>0</v>
      </c>
      <c r="CQ151" s="6">
        <f>SUM(CQ136, -CQ143,)</f>
        <v>0</v>
      </c>
      <c r="CR151" s="6">
        <f>SUM(CR136, -CR143,)</f>
        <v>0</v>
      </c>
      <c r="CS151" s="6">
        <f>SUM(CS136, -CS143)</f>
        <v>0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67">SUM(EC136, -EC143)</f>
        <v>0</v>
      </c>
      <c r="ED151" s="6">
        <f t="shared" si="367"/>
        <v>0</v>
      </c>
      <c r="EE151" s="6">
        <f t="shared" si="367"/>
        <v>0</v>
      </c>
      <c r="EF151" s="6">
        <f t="shared" si="367"/>
        <v>0</v>
      </c>
      <c r="EG151" s="6">
        <f t="shared" si="367"/>
        <v>0</v>
      </c>
      <c r="EH151" s="6">
        <f t="shared" si="367"/>
        <v>0</v>
      </c>
      <c r="EI151" s="6">
        <f t="shared" si="367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68">SUM(GU136, -GU143)</f>
        <v>0</v>
      </c>
      <c r="GV151" s="6">
        <f t="shared" si="368"/>
        <v>0</v>
      </c>
      <c r="GW151" s="6">
        <f t="shared" si="368"/>
        <v>0</v>
      </c>
      <c r="GX151" s="6">
        <f t="shared" si="368"/>
        <v>0</v>
      </c>
      <c r="GY151" s="6">
        <f t="shared" si="368"/>
        <v>0</v>
      </c>
      <c r="GZ151" s="6">
        <f t="shared" si="368"/>
        <v>0</v>
      </c>
      <c r="HA151" s="6">
        <f t="shared" si="368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20" t="s">
        <v>41</v>
      </c>
      <c r="CI152" s="120" t="s">
        <v>41</v>
      </c>
      <c r="CJ152" s="120" t="s">
        <v>41</v>
      </c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>SUM(BS137, -BS143)</f>
        <v>3.0700000000000002E-2</v>
      </c>
      <c r="BT153" s="121">
        <f>SUM(BT137, -BT143)</f>
        <v>0.04</v>
      </c>
      <c r="BU153" s="274">
        <f>SUM(BU137, -BU143)</f>
        <v>5.1200000000000002E-2</v>
      </c>
      <c r="BV153" s="145">
        <f>SUM(BV137, -BV143)</f>
        <v>7.3599999999999999E-2</v>
      </c>
      <c r="BW153" s="117">
        <f>SUM(BW137, -BW143)</f>
        <v>7.8399999999999997E-2</v>
      </c>
      <c r="BX153" s="177">
        <f>SUM(BX137, -BX143)</f>
        <v>7.8899999999999998E-2</v>
      </c>
      <c r="BY153" s="227">
        <f>SUM(BY137, -BY143)</f>
        <v>7.8299999999999995E-2</v>
      </c>
      <c r="BZ153" s="94">
        <f>SUM(BZ137, -BZ143)</f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>SUM(CD136, -CD142)</f>
        <v>0.16889999999999999</v>
      </c>
      <c r="CE153" s="147">
        <f>SUM(CE136, -CE142)</f>
        <v>0.192</v>
      </c>
      <c r="CF153" s="121">
        <f>SUM(CF136, -CF142)</f>
        <v>0.17859999999999998</v>
      </c>
      <c r="CG153" s="180">
        <f>SUM(CG136, -CG142)</f>
        <v>0.18529999999999999</v>
      </c>
      <c r="CH153" s="121">
        <f>SUM(CH136, -CH142)</f>
        <v>0.18770000000000001</v>
      </c>
      <c r="CI153" s="121">
        <f>SUM(CI136, -CI142)</f>
        <v>0.20629999999999998</v>
      </c>
      <c r="CJ153" s="121">
        <f>SUM(CJ136, -CJ142)</f>
        <v>0.2006</v>
      </c>
      <c r="CK153" s="6">
        <f>SUM(CK136, -CK142)</f>
        <v>0</v>
      </c>
      <c r="CL153" s="6">
        <f>SUM(CL136, -CL142)</f>
        <v>0</v>
      </c>
      <c r="CM153" s="6">
        <f>SUM(CM136, -CM142)</f>
        <v>0</v>
      </c>
      <c r="CN153" s="6">
        <f>SUM(CN136, -CN142,)</f>
        <v>0</v>
      </c>
      <c r="CO153" s="6">
        <f>SUM(CO137, -CO143)</f>
        <v>0</v>
      </c>
      <c r="CP153" s="6">
        <f>SUM(CP136, -CP142)</f>
        <v>0</v>
      </c>
      <c r="CQ153" s="6">
        <f>SUM(CQ136, -CQ142)</f>
        <v>0</v>
      </c>
      <c r="CR153" s="6">
        <f>SUM(CR136, -CR142)</f>
        <v>0</v>
      </c>
      <c r="CS153" s="6">
        <f>SUM(CS136, -CS142)</f>
        <v>0</v>
      </c>
      <c r="CT153" s="6">
        <f>SUM(CT136, -CT142,)</f>
        <v>0</v>
      </c>
      <c r="CU153" s="6">
        <f>SUM(CU137, -CU143)</f>
        <v>0</v>
      </c>
      <c r="CV153" s="6">
        <f>SUM(CV136, -CV142)</f>
        <v>0</v>
      </c>
      <c r="CW153" s="6">
        <f>SUM(CW136, -CW142)</f>
        <v>0</v>
      </c>
      <c r="CX153" s="6">
        <f>SUM(CX136, -CX142)</f>
        <v>0</v>
      </c>
      <c r="CY153" s="6">
        <f>SUM(CY136, -CY142)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22" t="s">
        <v>84</v>
      </c>
      <c r="CI154" s="123" t="s">
        <v>47</v>
      </c>
      <c r="CJ154" s="122" t="s">
        <v>84</v>
      </c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>SUM(CD137, -CD143)</f>
        <v>0.1298</v>
      </c>
      <c r="CE155" s="147">
        <f>SUM(CE137, -CE143)</f>
        <v>0.1429</v>
      </c>
      <c r="CF155" s="116">
        <f>SUM(CF137, -CF143)</f>
        <v>0.126</v>
      </c>
      <c r="CG155" s="176">
        <f>SUM(CG137, -CG143)</f>
        <v>0.12959999999999999</v>
      </c>
      <c r="CH155" s="117">
        <f>SUM(CH137, -CH143)</f>
        <v>0.1366</v>
      </c>
      <c r="CI155" s="121">
        <f>SUM(CI137, -CI143)</f>
        <v>0.14180000000000001</v>
      </c>
      <c r="CJ155" s="117">
        <f>SUM(CJ137, -CJ143)</f>
        <v>0.14780000000000001</v>
      </c>
      <c r="CK155" s="6">
        <f>SUM(CK136, -CK141)</f>
        <v>0</v>
      </c>
      <c r="CL155" s="6">
        <f>SUM(CL137, -CL143)</f>
        <v>0</v>
      </c>
      <c r="CM155" s="6">
        <f>SUM(CM137, -CM143)</f>
        <v>0</v>
      </c>
      <c r="CN155" s="6">
        <f>SUM(CN137, -CN143)</f>
        <v>0</v>
      </c>
      <c r="CO155" s="6">
        <f>SUM(CO136, -CO142)</f>
        <v>0</v>
      </c>
      <c r="CP155" s="6">
        <f>SUM(CP137, -CP143)</f>
        <v>0</v>
      </c>
      <c r="CQ155" s="6">
        <f>SUM(CQ136, -CQ141)</f>
        <v>0</v>
      </c>
      <c r="CR155" s="6">
        <f>SUM(CR137, -CR143)</f>
        <v>0</v>
      </c>
      <c r="CS155" s="6">
        <f>SUM(CS137, -CS143)</f>
        <v>0</v>
      </c>
      <c r="CT155" s="6">
        <f>SUM(CT137, -CT143)</f>
        <v>0</v>
      </c>
      <c r="CU155" s="6">
        <f>SUM(CU136, -CU142)</f>
        <v>0</v>
      </c>
      <c r="CV155" s="6">
        <f>SUM(CV137, -CV143)</f>
        <v>0</v>
      </c>
      <c r="CW155" s="6">
        <f>SUM(CW136, -CW141)</f>
        <v>0</v>
      </c>
      <c r="CX155" s="6">
        <f>SUM(CX137, -CX143)</f>
        <v>0</v>
      </c>
      <c r="CY155" s="6">
        <f>SUM(CY137,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23" t="s">
        <v>47</v>
      </c>
      <c r="CI156" s="122" t="s">
        <v>84</v>
      </c>
      <c r="CJ156" s="122" t="s">
        <v>59</v>
      </c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21">
        <f>SUM(CH138, -CH143)</f>
        <v>0.13290000000000002</v>
      </c>
      <c r="CI157" s="117">
        <f>SUM(CI138, -CI143)</f>
        <v>0.1409</v>
      </c>
      <c r="CJ157" s="116">
        <f>SUM(CJ137, -CJ142)</f>
        <v>0.14760000000000001</v>
      </c>
      <c r="CK157" s="6">
        <f>SUM(CK142, -CK153,)</f>
        <v>0</v>
      </c>
      <c r="CL157" s="6">
        <f>SUM(CL142, -CL153,)</f>
        <v>0</v>
      </c>
      <c r="CM157" s="6">
        <f>SUM(CM142, -CM153)</f>
        <v>0</v>
      </c>
      <c r="CN157" s="6">
        <f>SUM(CN142, -CN153)</f>
        <v>0</v>
      </c>
      <c r="CO157" s="6">
        <f>SUM(CO142, -CO153)</f>
        <v>0</v>
      </c>
      <c r="CP157" s="6">
        <f>SUM(CP142, -CP153)</f>
        <v>0</v>
      </c>
      <c r="CQ157" s="6">
        <f>SUM(CQ142, -CQ153,)</f>
        <v>0</v>
      </c>
      <c r="CR157" s="6">
        <f>SUM(CR142, -CR153,)</f>
        <v>0</v>
      </c>
      <c r="CS157" s="6">
        <f>SUM(CS142, -CS153)</f>
        <v>0</v>
      </c>
      <c r="CT157" s="6">
        <f>SUM(CT142, -CT153)</f>
        <v>0</v>
      </c>
      <c r="CU157" s="6">
        <f>SUM(CU142, -CU153)</f>
        <v>0</v>
      </c>
      <c r="CV157" s="6">
        <f>SUM(CV142, -CV153)</f>
        <v>0</v>
      </c>
      <c r="CW157" s="6">
        <f>SUM(CW142, -CW153,)</f>
        <v>0</v>
      </c>
      <c r="CX157" s="6">
        <f>SUM(CX142, -CX153,)</f>
        <v>0</v>
      </c>
      <c r="CY157" s="6">
        <f>SUM(CY142,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69">SUM(EC142, -EC153)</f>
        <v>0</v>
      </c>
      <c r="ED157" s="6">
        <f t="shared" si="369"/>
        <v>0</v>
      </c>
      <c r="EE157" s="6">
        <f t="shared" si="369"/>
        <v>0</v>
      </c>
      <c r="EF157" s="6">
        <f t="shared" si="369"/>
        <v>0</v>
      </c>
      <c r="EG157" s="6">
        <f t="shared" si="369"/>
        <v>0</v>
      </c>
      <c r="EH157" s="6">
        <f t="shared" si="369"/>
        <v>0</v>
      </c>
      <c r="EI157" s="6">
        <f t="shared" si="369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70">SUM(GU142, -GU153)</f>
        <v>0</v>
      </c>
      <c r="GV157" s="6">
        <f t="shared" si="370"/>
        <v>0</v>
      </c>
      <c r="GW157" s="6">
        <f t="shared" si="370"/>
        <v>0</v>
      </c>
      <c r="GX157" s="6">
        <f t="shared" si="370"/>
        <v>0</v>
      </c>
      <c r="GY157" s="6">
        <f t="shared" si="370"/>
        <v>0</v>
      </c>
      <c r="GZ157" s="6">
        <f t="shared" si="370"/>
        <v>0</v>
      </c>
      <c r="HA157" s="6">
        <f t="shared" si="370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15" t="s">
        <v>63</v>
      </c>
      <c r="CI158" s="123" t="s">
        <v>48</v>
      </c>
      <c r="CJ158" s="115" t="s">
        <v>63</v>
      </c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17">
        <f>SUM(CH139, -CH143)</f>
        <v>0.12859999999999999</v>
      </c>
      <c r="CI159" s="121">
        <f>SUM(CI137, -CI142)</f>
        <v>0.14019999999999999</v>
      </c>
      <c r="CJ159" s="117">
        <f>SUM(CJ138, -CJ143)</f>
        <v>0.12440000000000001</v>
      </c>
      <c r="CK159" s="6">
        <f>SUM(CK142, -CK152)</f>
        <v>0</v>
      </c>
      <c r="CL159" s="6">
        <f>SUM(CL142, -CL152)</f>
        <v>0</v>
      </c>
      <c r="CM159" s="6">
        <f>SUM(CM142, -CM152)</f>
        <v>0</v>
      </c>
      <c r="CN159" s="6">
        <f>SUM(CN142, -CN152,)</f>
        <v>0</v>
      </c>
      <c r="CO159" s="6">
        <f>SUM(CO143, -CO153)</f>
        <v>0</v>
      </c>
      <c r="CP159" s="6">
        <f>SUM(CP142, -CP152)</f>
        <v>0</v>
      </c>
      <c r="CQ159" s="6">
        <f>SUM(CQ142, -CQ152)</f>
        <v>0</v>
      </c>
      <c r="CR159" s="6">
        <f>SUM(CR142, -CR152)</f>
        <v>0</v>
      </c>
      <c r="CS159" s="6">
        <f>SUM(CS142, -CS152)</f>
        <v>0</v>
      </c>
      <c r="CT159" s="6">
        <f>SUM(CT142, -CT152,)</f>
        <v>0</v>
      </c>
      <c r="CU159" s="6">
        <f>SUM(CU143, -CU153)</f>
        <v>0</v>
      </c>
      <c r="CV159" s="6">
        <f>SUM(CV142, -CV152)</f>
        <v>0</v>
      </c>
      <c r="CW159" s="6">
        <f>SUM(CW142, -CW152)</f>
        <v>0</v>
      </c>
      <c r="CX159" s="6">
        <f>SUM(CX142, -CX152)</f>
        <v>0</v>
      </c>
      <c r="CY159" s="6">
        <f>SUM(CY142,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22" t="s">
        <v>59</v>
      </c>
      <c r="CI160" s="122" t="s">
        <v>59</v>
      </c>
      <c r="CJ160" s="115" t="s">
        <v>67</v>
      </c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16">
        <f>SUM(CH137, -CH142)</f>
        <v>0.121</v>
      </c>
      <c r="CI161" s="116">
        <f>SUM(CI138, -CI142)</f>
        <v>0.13930000000000001</v>
      </c>
      <c r="CJ161" s="209">
        <f>SUM(CJ138, -CJ142)</f>
        <v>0.1242</v>
      </c>
      <c r="CK161" s="6">
        <f>SUM(CK142, -CK151)</f>
        <v>0</v>
      </c>
      <c r="CL161" s="6">
        <f>SUM(CL143, -CL153)</f>
        <v>0</v>
      </c>
      <c r="CM161" s="6">
        <f>SUM(CM143, -CM153)</f>
        <v>0</v>
      </c>
      <c r="CN161" s="6">
        <f>SUM(CN143, -CN153)</f>
        <v>0</v>
      </c>
      <c r="CO161" s="6">
        <f>SUM(CO142, -CO152)</f>
        <v>0</v>
      </c>
      <c r="CP161" s="6">
        <f>SUM(CP143, -CP153)</f>
        <v>0</v>
      </c>
      <c r="CQ161" s="6">
        <f>SUM(CQ142, -CQ151)</f>
        <v>0</v>
      </c>
      <c r="CR161" s="6">
        <f>SUM(CR143, -CR153)</f>
        <v>0</v>
      </c>
      <c r="CS161" s="6">
        <f>SUM(CS143, -CS153)</f>
        <v>0</v>
      </c>
      <c r="CT161" s="6">
        <f>SUM(CT143, -CT153)</f>
        <v>0</v>
      </c>
      <c r="CU161" s="6">
        <f>SUM(CU142, -CU152)</f>
        <v>0</v>
      </c>
      <c r="CV161" s="6">
        <f>SUM(CV143, -CV153)</f>
        <v>0</v>
      </c>
      <c r="CW161" s="6">
        <f>SUM(CW142,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20" t="s">
        <v>42</v>
      </c>
      <c r="CI162" s="189" t="s">
        <v>53</v>
      </c>
      <c r="CJ162" s="123" t="s">
        <v>47</v>
      </c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21">
        <f>SUM(CH136, -CH141)</f>
        <v>0.1187</v>
      </c>
      <c r="CI163" s="117">
        <f>SUM(CI139, -CI143)</f>
        <v>0.1381</v>
      </c>
      <c r="CJ163" s="121">
        <f>SUM(CJ139, -CJ143)</f>
        <v>0.12230000000000001</v>
      </c>
      <c r="CK163" s="6">
        <f>SUM(CK152, -CK159,)</f>
        <v>0</v>
      </c>
      <c r="CL163" s="6">
        <f>SUM(CL152, -CL159,)</f>
        <v>0</v>
      </c>
      <c r="CM163" s="6">
        <f t="shared" ref="CM163:CP163" si="371">SUM(CM152, -CM159)</f>
        <v>0</v>
      </c>
      <c r="CN163" s="6">
        <f t="shared" si="371"/>
        <v>0</v>
      </c>
      <c r="CO163" s="6">
        <f t="shared" si="371"/>
        <v>0</v>
      </c>
      <c r="CP163" s="6">
        <f t="shared" si="371"/>
        <v>0</v>
      </c>
      <c r="CQ163" s="6">
        <f>SUM(CQ152, -CQ159,)</f>
        <v>0</v>
      </c>
      <c r="CR163" s="6">
        <f>SUM(CR152, -CR159,)</f>
        <v>0</v>
      </c>
      <c r="CS163" s="6">
        <f t="shared" ref="CS163:CV163" si="372">SUM(CS152, -CS159)</f>
        <v>0</v>
      </c>
      <c r="CT163" s="6">
        <f t="shared" si="372"/>
        <v>0</v>
      </c>
      <c r="CU163" s="6">
        <f t="shared" si="372"/>
        <v>0</v>
      </c>
      <c r="CV163" s="6">
        <f t="shared" si="372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73">SUM(CY152, -CY159)</f>
        <v>0</v>
      </c>
      <c r="CZ163" s="6">
        <f t="shared" si="373"/>
        <v>0</v>
      </c>
      <c r="DA163" s="6">
        <f t="shared" si="373"/>
        <v>0</v>
      </c>
      <c r="DB163" s="6">
        <f t="shared" si="373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74">SUM(DE152, -DE159)</f>
        <v>0</v>
      </c>
      <c r="DF163" s="6">
        <f t="shared" si="374"/>
        <v>0</v>
      </c>
      <c r="DG163" s="6">
        <f t="shared" si="374"/>
        <v>0</v>
      </c>
      <c r="DH163" s="6">
        <f t="shared" si="374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75">SUM(DK152, -DK159)</f>
        <v>0</v>
      </c>
      <c r="DL163" s="6">
        <f t="shared" si="375"/>
        <v>0</v>
      </c>
      <c r="DM163" s="6">
        <f t="shared" si="375"/>
        <v>0</v>
      </c>
      <c r="DN163" s="6">
        <f t="shared" si="375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376">SUM(DQ152, -DQ159)</f>
        <v>0</v>
      </c>
      <c r="DR163" s="6">
        <f t="shared" si="376"/>
        <v>0</v>
      </c>
      <c r="DS163" s="6">
        <f t="shared" si="376"/>
        <v>0</v>
      </c>
      <c r="DT163" s="6">
        <f t="shared" si="376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377">SUM(DW152, -DW159)</f>
        <v>0</v>
      </c>
      <c r="DX163" s="6">
        <f t="shared" si="377"/>
        <v>0</v>
      </c>
      <c r="DY163" s="6">
        <f t="shared" si="377"/>
        <v>0</v>
      </c>
      <c r="DZ163" s="6">
        <f t="shared" si="377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78">SUM(EC152, -EC159)</f>
        <v>0</v>
      </c>
      <c r="ED163" s="6">
        <f t="shared" si="378"/>
        <v>0</v>
      </c>
      <c r="EE163" s="6">
        <f t="shared" si="378"/>
        <v>0</v>
      </c>
      <c r="EF163" s="6">
        <f t="shared" si="378"/>
        <v>0</v>
      </c>
      <c r="EG163" s="6">
        <f t="shared" si="378"/>
        <v>0</v>
      </c>
      <c r="EH163" s="6">
        <f t="shared" si="378"/>
        <v>0</v>
      </c>
      <c r="EI163" s="6">
        <f t="shared" si="378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79">SUM(EM152, -EM159)</f>
        <v>0</v>
      </c>
      <c r="EN163" s="6">
        <f t="shared" si="379"/>
        <v>0</v>
      </c>
      <c r="EO163" s="6">
        <f t="shared" si="379"/>
        <v>0</v>
      </c>
      <c r="EP163" s="6">
        <f t="shared" si="379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80">SUM(ES152, -ES159)</f>
        <v>0</v>
      </c>
      <c r="ET163" s="6">
        <f t="shared" si="380"/>
        <v>0</v>
      </c>
      <c r="EU163" s="6">
        <f t="shared" si="380"/>
        <v>0</v>
      </c>
      <c r="EV163" s="6">
        <f t="shared" si="380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81">SUM(EY152, -EY159)</f>
        <v>0</v>
      </c>
      <c r="EZ163" s="6">
        <f t="shared" si="381"/>
        <v>0</v>
      </c>
      <c r="FA163" s="6">
        <f t="shared" si="381"/>
        <v>0</v>
      </c>
      <c r="FB163" s="6">
        <f t="shared" si="381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82">SUM(FE152, -FE159)</f>
        <v>0</v>
      </c>
      <c r="FF163" s="6">
        <f t="shared" si="382"/>
        <v>0</v>
      </c>
      <c r="FG163" s="6">
        <f t="shared" si="382"/>
        <v>0</v>
      </c>
      <c r="FH163" s="6">
        <f t="shared" si="382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83">SUM(FK152, -FK159)</f>
        <v>0</v>
      </c>
      <c r="FL163" s="6">
        <f t="shared" si="383"/>
        <v>0</v>
      </c>
      <c r="FM163" s="6">
        <f t="shared" si="383"/>
        <v>0</v>
      </c>
      <c r="FN163" s="6">
        <f t="shared" si="383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84">SUM(FQ152, -FQ159)</f>
        <v>0</v>
      </c>
      <c r="FR163" s="6">
        <f t="shared" si="384"/>
        <v>0</v>
      </c>
      <c r="FS163" s="6">
        <f t="shared" si="384"/>
        <v>0</v>
      </c>
      <c r="FT163" s="6">
        <f t="shared" si="384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385">SUM(FW152, -FW159)</f>
        <v>0</v>
      </c>
      <c r="FX163" s="6">
        <f t="shared" si="385"/>
        <v>0</v>
      </c>
      <c r="FY163" s="6">
        <f t="shared" si="385"/>
        <v>0</v>
      </c>
      <c r="FZ163" s="6">
        <f t="shared" si="385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386">SUM(GC152, -GC159)</f>
        <v>0</v>
      </c>
      <c r="GD163" s="6">
        <f t="shared" si="386"/>
        <v>0</v>
      </c>
      <c r="GE163" s="6">
        <f t="shared" si="386"/>
        <v>0</v>
      </c>
      <c r="GF163" s="6">
        <f t="shared" si="386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387">SUM(GI152, -GI159)</f>
        <v>0</v>
      </c>
      <c r="GJ163" s="6">
        <f t="shared" si="387"/>
        <v>0</v>
      </c>
      <c r="GK163" s="6">
        <f t="shared" si="387"/>
        <v>0</v>
      </c>
      <c r="GL163" s="6">
        <f t="shared" si="387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388">SUM(GO152, -GO159)</f>
        <v>0</v>
      </c>
      <c r="GP163" s="6">
        <f t="shared" si="388"/>
        <v>0</v>
      </c>
      <c r="GQ163" s="6">
        <f t="shared" si="388"/>
        <v>0</v>
      </c>
      <c r="GR163" s="6">
        <f t="shared" si="388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389">SUM(GU152, -GU159)</f>
        <v>0</v>
      </c>
      <c r="GV163" s="6">
        <f t="shared" si="389"/>
        <v>0</v>
      </c>
      <c r="GW163" s="6">
        <f t="shared" si="389"/>
        <v>0</v>
      </c>
      <c r="GX163" s="6">
        <f t="shared" si="389"/>
        <v>0</v>
      </c>
      <c r="GY163" s="6">
        <f t="shared" si="389"/>
        <v>0</v>
      </c>
      <c r="GZ163" s="6">
        <f t="shared" si="389"/>
        <v>0</v>
      </c>
      <c r="HA163" s="6">
        <f t="shared" si="389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89" t="s">
        <v>53</v>
      </c>
      <c r="CI164" s="261" t="s">
        <v>54</v>
      </c>
      <c r="CJ164" s="123" t="s">
        <v>48</v>
      </c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17">
        <f>SUM(CH140, -CH143)</f>
        <v>0.11760000000000001</v>
      </c>
      <c r="CI165" s="119">
        <f>SUM(CI139, -CI142)</f>
        <v>0.13650000000000001</v>
      </c>
      <c r="CJ165" s="121">
        <f>SUM(CJ139, -CJ142)</f>
        <v>0.1221</v>
      </c>
      <c r="CK165" s="6">
        <f>SUM(CK152, -CK158)</f>
        <v>0</v>
      </c>
      <c r="CL165" s="6">
        <f>SUM(CL152, -CL158)</f>
        <v>0</v>
      </c>
      <c r="CM165" s="6">
        <f>SUM(CM152, -CM158)</f>
        <v>0</v>
      </c>
      <c r="CN165" s="6">
        <f>SUM(CN152, -CN158,)</f>
        <v>0</v>
      </c>
      <c r="CO165" s="6">
        <f>SUM(CO153, -CO159)</f>
        <v>0</v>
      </c>
      <c r="CP165" s="6">
        <f>SUM(CP152, -CP158)</f>
        <v>0</v>
      </c>
      <c r="CQ165" s="6">
        <f>SUM(CQ152, -CQ158)</f>
        <v>0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23" t="s">
        <v>48</v>
      </c>
      <c r="CI166" s="115" t="s">
        <v>63</v>
      </c>
      <c r="CJ166" s="189" t="s">
        <v>53</v>
      </c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21">
        <f>SUM(CH138, -CH142)</f>
        <v>0.1173</v>
      </c>
      <c r="CI167" s="117">
        <f>SUM(CI140, -CI143)</f>
        <v>0.1305</v>
      </c>
      <c r="CJ167" s="117">
        <f>SUM(CJ140, -CJ143)</f>
        <v>0.11280000000000001</v>
      </c>
      <c r="CK167" s="6">
        <f>SUM(CK152, -CK157)</f>
        <v>0</v>
      </c>
      <c r="CL167" s="6">
        <f>SUM(CL153, -CL159)</f>
        <v>0</v>
      </c>
      <c r="CM167" s="6">
        <f>SUM(CM153, -CM159)</f>
        <v>0</v>
      </c>
      <c r="CN167" s="6">
        <f>SUM(CN153, -CN159)</f>
        <v>0</v>
      </c>
      <c r="CO167" s="6">
        <f>SUM(CO152, -CO158)</f>
        <v>0</v>
      </c>
      <c r="CP167" s="6">
        <f>SUM(CP153, -CP159)</f>
        <v>0</v>
      </c>
      <c r="CQ167" s="6">
        <f>SUM(CQ152, -CQ157)</f>
        <v>0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15" t="s">
        <v>67</v>
      </c>
      <c r="CI168" s="115" t="s">
        <v>67</v>
      </c>
      <c r="CJ168" s="261" t="s">
        <v>54</v>
      </c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209">
        <f>SUM(CH139, -CH142)</f>
        <v>0.113</v>
      </c>
      <c r="CI169" s="209">
        <f>SUM(CI140, -CI142)</f>
        <v>0.12890000000000001</v>
      </c>
      <c r="CJ169" s="119">
        <f>SUM(CJ140, -CJ142)</f>
        <v>0.11260000000000001</v>
      </c>
      <c r="CK169" s="6">
        <f>SUM(CK158, -CK165,)</f>
        <v>0</v>
      </c>
      <c r="CL169" s="6">
        <f>SUM(CL158, -CL165,)</f>
        <v>0</v>
      </c>
      <c r="CM169" s="6">
        <f t="shared" ref="CM169:CP169" si="390">SUM(CM158, -CM165)</f>
        <v>0</v>
      </c>
      <c r="CN169" s="6">
        <f t="shared" si="390"/>
        <v>0</v>
      </c>
      <c r="CO169" s="6">
        <f t="shared" si="390"/>
        <v>0</v>
      </c>
      <c r="CP169" s="6">
        <f t="shared" si="390"/>
        <v>0</v>
      </c>
      <c r="CQ169" s="6">
        <f>SUM(CQ158, -CQ165,)</f>
        <v>0</v>
      </c>
      <c r="CR169" s="6">
        <f>SUM(CR158, -CR165,)</f>
        <v>0</v>
      </c>
      <c r="CS169" s="6">
        <f t="shared" ref="CS169:CV169" si="391">SUM(CS158, -CS165)</f>
        <v>0</v>
      </c>
      <c r="CT169" s="6">
        <f t="shared" si="391"/>
        <v>0</v>
      </c>
      <c r="CU169" s="6">
        <f t="shared" si="391"/>
        <v>0</v>
      </c>
      <c r="CV169" s="6">
        <f t="shared" si="391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392">SUM(CY158, -CY165)</f>
        <v>0</v>
      </c>
      <c r="CZ169" s="6">
        <f t="shared" si="392"/>
        <v>0</v>
      </c>
      <c r="DA169" s="6">
        <f t="shared" si="392"/>
        <v>0</v>
      </c>
      <c r="DB169" s="6">
        <f t="shared" si="392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393">SUM(DE158, -DE165)</f>
        <v>0</v>
      </c>
      <c r="DF169" s="6">
        <f t="shared" si="393"/>
        <v>0</v>
      </c>
      <c r="DG169" s="6">
        <f t="shared" si="393"/>
        <v>0</v>
      </c>
      <c r="DH169" s="6">
        <f t="shared" si="393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394">SUM(DK158, -DK165)</f>
        <v>0</v>
      </c>
      <c r="DL169" s="6">
        <f t="shared" si="394"/>
        <v>0</v>
      </c>
      <c r="DM169" s="6">
        <f t="shared" si="394"/>
        <v>0</v>
      </c>
      <c r="DN169" s="6">
        <f t="shared" si="394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395">SUM(DQ158, -DQ165)</f>
        <v>0</v>
      </c>
      <c r="DR169" s="6">
        <f t="shared" si="395"/>
        <v>0</v>
      </c>
      <c r="DS169" s="6">
        <f t="shared" si="395"/>
        <v>0</v>
      </c>
      <c r="DT169" s="6">
        <f t="shared" si="395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396">SUM(DW158, -DW165)</f>
        <v>0</v>
      </c>
      <c r="DX169" s="6">
        <f t="shared" si="396"/>
        <v>0</v>
      </c>
      <c r="DY169" s="6">
        <f t="shared" si="396"/>
        <v>0</v>
      </c>
      <c r="DZ169" s="6">
        <f t="shared" si="396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397">SUM(EC158, -EC165)</f>
        <v>0</v>
      </c>
      <c r="ED169" s="6">
        <f t="shared" si="397"/>
        <v>0</v>
      </c>
      <c r="EE169" s="6">
        <f t="shared" si="397"/>
        <v>0</v>
      </c>
      <c r="EF169" s="6">
        <f t="shared" si="397"/>
        <v>0</v>
      </c>
      <c r="EG169" s="6">
        <f t="shared" si="397"/>
        <v>0</v>
      </c>
      <c r="EH169" s="6">
        <f t="shared" si="397"/>
        <v>0</v>
      </c>
      <c r="EI169" s="6">
        <f t="shared" si="397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398">SUM(EM158, -EM165)</f>
        <v>0</v>
      </c>
      <c r="EN169" s="6">
        <f t="shared" si="398"/>
        <v>0</v>
      </c>
      <c r="EO169" s="6">
        <f t="shared" si="398"/>
        <v>0</v>
      </c>
      <c r="EP169" s="6">
        <f t="shared" si="398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399">SUM(ES158, -ES165)</f>
        <v>0</v>
      </c>
      <c r="ET169" s="6">
        <f t="shared" si="399"/>
        <v>0</v>
      </c>
      <c r="EU169" s="6">
        <f t="shared" si="399"/>
        <v>0</v>
      </c>
      <c r="EV169" s="6">
        <f t="shared" si="399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00">SUM(EY158, -EY165)</f>
        <v>0</v>
      </c>
      <c r="EZ169" s="6">
        <f t="shared" si="400"/>
        <v>0</v>
      </c>
      <c r="FA169" s="6">
        <f t="shared" si="400"/>
        <v>0</v>
      </c>
      <c r="FB169" s="6">
        <f t="shared" si="400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01">SUM(FE158, -FE165)</f>
        <v>0</v>
      </c>
      <c r="FF169" s="6">
        <f t="shared" si="401"/>
        <v>0</v>
      </c>
      <c r="FG169" s="6">
        <f t="shared" si="401"/>
        <v>0</v>
      </c>
      <c r="FH169" s="6">
        <f t="shared" si="401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02">SUM(FK158, -FK165)</f>
        <v>0</v>
      </c>
      <c r="FL169" s="6">
        <f t="shared" si="402"/>
        <v>0</v>
      </c>
      <c r="FM169" s="6">
        <f t="shared" si="402"/>
        <v>0</v>
      </c>
      <c r="FN169" s="6">
        <f t="shared" si="402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03">SUM(FQ158, -FQ165)</f>
        <v>0</v>
      </c>
      <c r="FR169" s="6">
        <f t="shared" si="403"/>
        <v>0</v>
      </c>
      <c r="FS169" s="6">
        <f t="shared" si="403"/>
        <v>0</v>
      </c>
      <c r="FT169" s="6">
        <f t="shared" si="403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04">SUM(FW158, -FW165)</f>
        <v>0</v>
      </c>
      <c r="FX169" s="6">
        <f t="shared" si="404"/>
        <v>0</v>
      </c>
      <c r="FY169" s="6">
        <f t="shared" si="404"/>
        <v>0</v>
      </c>
      <c r="FZ169" s="6">
        <f t="shared" si="404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05">SUM(GC158, -GC165)</f>
        <v>0</v>
      </c>
      <c r="GD169" s="6">
        <f t="shared" si="405"/>
        <v>0</v>
      </c>
      <c r="GE169" s="6">
        <f t="shared" si="405"/>
        <v>0</v>
      </c>
      <c r="GF169" s="6">
        <f t="shared" si="405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06">SUM(GI158, -GI165)</f>
        <v>0</v>
      </c>
      <c r="GJ169" s="6">
        <f t="shared" si="406"/>
        <v>0</v>
      </c>
      <c r="GK169" s="6">
        <f t="shared" si="406"/>
        <v>0</v>
      </c>
      <c r="GL169" s="6">
        <f t="shared" si="406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07">SUM(GO158, -GO165)</f>
        <v>0</v>
      </c>
      <c r="GP169" s="6">
        <f t="shared" si="407"/>
        <v>0</v>
      </c>
      <c r="GQ169" s="6">
        <f t="shared" si="407"/>
        <v>0</v>
      </c>
      <c r="GR169" s="6">
        <f t="shared" si="407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08">SUM(GU158, -GU165)</f>
        <v>0</v>
      </c>
      <c r="GV169" s="6">
        <f t="shared" si="408"/>
        <v>0</v>
      </c>
      <c r="GW169" s="6">
        <f t="shared" si="408"/>
        <v>0</v>
      </c>
      <c r="GX169" s="6">
        <f t="shared" si="408"/>
        <v>0</v>
      </c>
      <c r="GY169" s="6">
        <f t="shared" si="408"/>
        <v>0</v>
      </c>
      <c r="GZ169" s="6">
        <f t="shared" si="408"/>
        <v>0</v>
      </c>
      <c r="HA169" s="6">
        <f t="shared" si="408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261" t="s">
        <v>54</v>
      </c>
      <c r="CI170" s="120" t="s">
        <v>42</v>
      </c>
      <c r="CJ170" s="118" t="s">
        <v>65</v>
      </c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19">
        <f>SUM(CH140, -CH142)</f>
        <v>0.10200000000000001</v>
      </c>
      <c r="CI171" s="121">
        <f>SUM(CI136, -CI141)</f>
        <v>0.11509999999999999</v>
      </c>
      <c r="CJ171" s="121">
        <f>SUM(CJ141, -CJ143)</f>
        <v>0.1109</v>
      </c>
      <c r="CK171" s="6">
        <f>SUM(CK158, -CK164)</f>
        <v>0</v>
      </c>
      <c r="CL171" s="6">
        <f>SUM(CL158, -CL164)</f>
        <v>0</v>
      </c>
      <c r="CM171" s="6">
        <f>SUM(CM158, -CM164)</f>
        <v>0</v>
      </c>
      <c r="CN171" s="6">
        <f>SUM(CN158, -CN164,)</f>
        <v>0</v>
      </c>
      <c r="CO171" s="6">
        <f>SUM(CO159, -CO165)</f>
        <v>0</v>
      </c>
      <c r="CP171" s="6">
        <f>SUM(CP158, -CP164)</f>
        <v>0</v>
      </c>
      <c r="CQ171" s="6">
        <f>SUM(CQ158, -CQ164)</f>
        <v>0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20" t="s">
        <v>37</v>
      </c>
      <c r="CI172" s="118" t="s">
        <v>65</v>
      </c>
      <c r="CJ172" s="118" t="s">
        <v>68</v>
      </c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21">
        <f>SUM(CH136, -CH140)</f>
        <v>8.5699999999999998E-2</v>
      </c>
      <c r="CI173" s="121">
        <f>SUM(CI141, -CI143)</f>
        <v>9.2800000000000007E-2</v>
      </c>
      <c r="CJ173" s="117">
        <f>SUM(CJ141, -CJ142)</f>
        <v>0.11069999999999999</v>
      </c>
      <c r="CK173" s="6">
        <f>SUM(CK158, -CK163)</f>
        <v>0</v>
      </c>
      <c r="CL173" s="6">
        <f>SUM(CL159, -CL165)</f>
        <v>0</v>
      </c>
      <c r="CM173" s="6">
        <f>SUM(CM159, -CM165)</f>
        <v>0</v>
      </c>
      <c r="CN173" s="6">
        <f>SUM(CN159, -CN165)</f>
        <v>0</v>
      </c>
      <c r="CO173" s="6">
        <f>SUM(CO158, -CO164)</f>
        <v>0</v>
      </c>
      <c r="CP173" s="6">
        <f>SUM(CP159, -CP165)</f>
        <v>0</v>
      </c>
      <c r="CQ173" s="6">
        <f>SUM(CQ158, -CQ163)</f>
        <v>0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18" t="s">
        <v>65</v>
      </c>
      <c r="CI174" s="118" t="s">
        <v>68</v>
      </c>
      <c r="CJ174" s="120" t="s">
        <v>42</v>
      </c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21">
        <f>SUM(CH141, -CH143)</f>
        <v>8.4600000000000009E-2</v>
      </c>
      <c r="CI175" s="117">
        <f>SUM(CI141, -CI142)</f>
        <v>9.1200000000000003E-2</v>
      </c>
      <c r="CJ175" s="121">
        <f>SUM(CJ136, -CJ141)</f>
        <v>8.9900000000000008E-2</v>
      </c>
      <c r="CK175" s="6">
        <f>SUM(CK164, -CK171,)</f>
        <v>0</v>
      </c>
      <c r="CL175" s="6">
        <f>SUM(CL164, -CL171,)</f>
        <v>0</v>
      </c>
      <c r="CM175" s="6">
        <f t="shared" ref="CM175:CP175" si="409">SUM(CM164, -CM171)</f>
        <v>0</v>
      </c>
      <c r="CN175" s="6">
        <f t="shared" si="409"/>
        <v>0</v>
      </c>
      <c r="CO175" s="6">
        <f t="shared" si="409"/>
        <v>0</v>
      </c>
      <c r="CP175" s="6">
        <f t="shared" si="409"/>
        <v>0</v>
      </c>
      <c r="CQ175" s="6">
        <f>SUM(CQ164, -CQ171,)</f>
        <v>0</v>
      </c>
      <c r="CR175" s="6">
        <f>SUM(CR164, -CR171,)</f>
        <v>0</v>
      </c>
      <c r="CS175" s="6">
        <f t="shared" ref="CS175:CV175" si="410">SUM(CS164, -CS171)</f>
        <v>0</v>
      </c>
      <c r="CT175" s="6">
        <f t="shared" si="410"/>
        <v>0</v>
      </c>
      <c r="CU175" s="6">
        <f t="shared" si="410"/>
        <v>0</v>
      </c>
      <c r="CV175" s="6">
        <f t="shared" si="410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11">SUM(CY164, -CY171)</f>
        <v>0</v>
      </c>
      <c r="CZ175" s="6">
        <f t="shared" si="411"/>
        <v>0</v>
      </c>
      <c r="DA175" s="6">
        <f t="shared" si="411"/>
        <v>0</v>
      </c>
      <c r="DB175" s="6">
        <f t="shared" si="411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12">SUM(DE164, -DE171)</f>
        <v>0</v>
      </c>
      <c r="DF175" s="6">
        <f t="shared" si="412"/>
        <v>0</v>
      </c>
      <c r="DG175" s="6">
        <f t="shared" si="412"/>
        <v>0</v>
      </c>
      <c r="DH175" s="6">
        <f t="shared" si="412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13">SUM(DK164, -DK171)</f>
        <v>0</v>
      </c>
      <c r="DL175" s="6">
        <f t="shared" si="413"/>
        <v>0</v>
      </c>
      <c r="DM175" s="6">
        <f t="shared" si="413"/>
        <v>0</v>
      </c>
      <c r="DN175" s="6">
        <f t="shared" si="413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14">SUM(DQ164, -DQ171)</f>
        <v>0</v>
      </c>
      <c r="DR175" s="6">
        <f t="shared" si="414"/>
        <v>0</v>
      </c>
      <c r="DS175" s="6">
        <f t="shared" si="414"/>
        <v>0</v>
      </c>
      <c r="DT175" s="6">
        <f t="shared" si="414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15">SUM(DW164, -DW171)</f>
        <v>0</v>
      </c>
      <c r="DX175" s="6">
        <f t="shared" si="415"/>
        <v>0</v>
      </c>
      <c r="DY175" s="6">
        <f t="shared" si="415"/>
        <v>0</v>
      </c>
      <c r="DZ175" s="6">
        <f t="shared" si="415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16">SUM(EC164, -EC171)</f>
        <v>0</v>
      </c>
      <c r="ED175" s="6">
        <f t="shared" si="416"/>
        <v>0</v>
      </c>
      <c r="EE175" s="6">
        <f t="shared" si="416"/>
        <v>0</v>
      </c>
      <c r="EF175" s="6">
        <f t="shared" si="416"/>
        <v>0</v>
      </c>
      <c r="EG175" s="6">
        <f t="shared" si="416"/>
        <v>0</v>
      </c>
      <c r="EH175" s="6">
        <f t="shared" si="416"/>
        <v>0</v>
      </c>
      <c r="EI175" s="6">
        <f t="shared" si="416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17">SUM(EM164, -EM171)</f>
        <v>0</v>
      </c>
      <c r="EN175" s="6">
        <f t="shared" si="417"/>
        <v>0</v>
      </c>
      <c r="EO175" s="6">
        <f t="shared" si="417"/>
        <v>0</v>
      </c>
      <c r="EP175" s="6">
        <f t="shared" si="417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18">SUM(ES164, -ES171)</f>
        <v>0</v>
      </c>
      <c r="ET175" s="6">
        <f t="shared" si="418"/>
        <v>0</v>
      </c>
      <c r="EU175" s="6">
        <f t="shared" si="418"/>
        <v>0</v>
      </c>
      <c r="EV175" s="6">
        <f t="shared" si="418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19">SUM(EY164, -EY171)</f>
        <v>0</v>
      </c>
      <c r="EZ175" s="6">
        <f t="shared" si="419"/>
        <v>0</v>
      </c>
      <c r="FA175" s="6">
        <f t="shared" si="419"/>
        <v>0</v>
      </c>
      <c r="FB175" s="6">
        <f t="shared" si="419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20">SUM(FE164, -FE171)</f>
        <v>0</v>
      </c>
      <c r="FF175" s="6">
        <f t="shared" si="420"/>
        <v>0</v>
      </c>
      <c r="FG175" s="6">
        <f t="shared" si="420"/>
        <v>0</v>
      </c>
      <c r="FH175" s="6">
        <f t="shared" si="420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21">SUM(FK164, -FK171)</f>
        <v>0</v>
      </c>
      <c r="FL175" s="6">
        <f t="shared" si="421"/>
        <v>0</v>
      </c>
      <c r="FM175" s="6">
        <f t="shared" si="421"/>
        <v>0</v>
      </c>
      <c r="FN175" s="6">
        <f t="shared" si="421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22">SUM(FQ164, -FQ171)</f>
        <v>0</v>
      </c>
      <c r="FR175" s="6">
        <f t="shared" si="422"/>
        <v>0</v>
      </c>
      <c r="FS175" s="6">
        <f t="shared" si="422"/>
        <v>0</v>
      </c>
      <c r="FT175" s="6">
        <f t="shared" si="422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23">SUM(FW164, -FW171)</f>
        <v>0</v>
      </c>
      <c r="FX175" s="6">
        <f t="shared" si="423"/>
        <v>0</v>
      </c>
      <c r="FY175" s="6">
        <f t="shared" si="423"/>
        <v>0</v>
      </c>
      <c r="FZ175" s="6">
        <f t="shared" si="423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24">SUM(GC164, -GC171)</f>
        <v>0</v>
      </c>
      <c r="GD175" s="6">
        <f t="shared" si="424"/>
        <v>0</v>
      </c>
      <c r="GE175" s="6">
        <f t="shared" si="424"/>
        <v>0</v>
      </c>
      <c r="GF175" s="6">
        <f t="shared" si="424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25">SUM(GI164, -GI171)</f>
        <v>0</v>
      </c>
      <c r="GJ175" s="6">
        <f t="shared" si="425"/>
        <v>0</v>
      </c>
      <c r="GK175" s="6">
        <f t="shared" si="425"/>
        <v>0</v>
      </c>
      <c r="GL175" s="6">
        <f t="shared" si="425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26">SUM(GO164, -GO171)</f>
        <v>0</v>
      </c>
      <c r="GP175" s="6">
        <f t="shared" si="426"/>
        <v>0</v>
      </c>
      <c r="GQ175" s="6">
        <f t="shared" si="426"/>
        <v>0</v>
      </c>
      <c r="GR175" s="6">
        <f t="shared" si="426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27">SUM(GU164, -GU171)</f>
        <v>0</v>
      </c>
      <c r="GV175" s="6">
        <f t="shared" si="427"/>
        <v>0</v>
      </c>
      <c r="GW175" s="6">
        <f t="shared" si="427"/>
        <v>0</v>
      </c>
      <c r="GX175" s="6">
        <f t="shared" si="427"/>
        <v>0</v>
      </c>
      <c r="GY175" s="6">
        <f t="shared" si="427"/>
        <v>0</v>
      </c>
      <c r="GZ175" s="6">
        <f t="shared" si="427"/>
        <v>0</v>
      </c>
      <c r="HA175" s="6">
        <f t="shared" si="427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20" t="s">
        <v>39</v>
      </c>
      <c r="CI176" s="120" t="s">
        <v>39</v>
      </c>
      <c r="CJ176" s="120" t="s">
        <v>37</v>
      </c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17">
        <f>SUM(CH136, -CH139)</f>
        <v>7.4700000000000003E-2</v>
      </c>
      <c r="CI177" s="117">
        <f>SUM(CI136, -CI140)</f>
        <v>7.7399999999999997E-2</v>
      </c>
      <c r="CJ177" s="121">
        <f>SUM(CJ136, -CJ140)</f>
        <v>8.7999999999999995E-2</v>
      </c>
      <c r="CK177" s="6">
        <f>SUM(CK164, -CK170)</f>
        <v>0</v>
      </c>
      <c r="CL177" s="6">
        <f>SUM(CL164, -CL170)</f>
        <v>0</v>
      </c>
      <c r="CM177" s="6">
        <f>SUM(CM164, -CM170)</f>
        <v>0</v>
      </c>
      <c r="CN177" s="6">
        <f>SUM(CN164, -CN170,)</f>
        <v>0</v>
      </c>
      <c r="CO177" s="6">
        <f>SUM(CO165, -CO171)</f>
        <v>0</v>
      </c>
      <c r="CP177" s="6">
        <f>SUM(CP164, -CP170)</f>
        <v>0</v>
      </c>
      <c r="CQ177" s="6">
        <f>SUM(CQ164, -CQ170)</f>
        <v>0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20" t="s">
        <v>36</v>
      </c>
      <c r="CI178" s="120" t="s">
        <v>37</v>
      </c>
      <c r="CJ178" s="120" t="s">
        <v>36</v>
      </c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17">
        <f>SUM(CH136, -CH138)</f>
        <v>7.0400000000000004E-2</v>
      </c>
      <c r="CI179" s="121">
        <f>SUM(CI136, -CI139)</f>
        <v>6.9800000000000001E-2</v>
      </c>
      <c r="CJ179" s="117">
        <f>SUM(CJ136, -CJ139)</f>
        <v>7.85E-2</v>
      </c>
      <c r="CK179" s="6">
        <f>SUM(CK164, -CK169)</f>
        <v>0</v>
      </c>
      <c r="CL179" s="6">
        <f>SUM(CL165, -CL171)</f>
        <v>0</v>
      </c>
      <c r="CM179" s="6">
        <f>SUM(CM165, -CM171)</f>
        <v>0</v>
      </c>
      <c r="CN179" s="6">
        <f>SUM(CN165, -CN171)</f>
        <v>0</v>
      </c>
      <c r="CO179" s="6">
        <f>SUM(CO164, -CO170)</f>
        <v>0</v>
      </c>
      <c r="CP179" s="6">
        <f>SUM(CP165, -CP171)</f>
        <v>0</v>
      </c>
      <c r="CQ179" s="6">
        <f>SUM(CQ164, -CQ169)</f>
        <v>0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18" t="s">
        <v>68</v>
      </c>
      <c r="CI180" s="120" t="s">
        <v>38</v>
      </c>
      <c r="CJ180" s="120" t="s">
        <v>39</v>
      </c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17">
        <f>SUM(CH141, -CH142)</f>
        <v>6.9000000000000006E-2</v>
      </c>
      <c r="CI181" s="119">
        <f>SUM(CI136, -CI138)</f>
        <v>6.7000000000000004E-2</v>
      </c>
      <c r="CJ181" s="117">
        <f>SUM(CJ136, -CJ138)</f>
        <v>7.6399999999999996E-2</v>
      </c>
      <c r="CK181" s="6">
        <f>SUM(CK170, -CK177,)</f>
        <v>0</v>
      </c>
      <c r="CL181" s="6">
        <f>SUM(CL170, -CL177,)</f>
        <v>0</v>
      </c>
      <c r="CM181" s="6">
        <f t="shared" ref="CM181:CP181" si="428">SUM(CM170, -CM177)</f>
        <v>0</v>
      </c>
      <c r="CN181" s="6">
        <f t="shared" si="428"/>
        <v>0</v>
      </c>
      <c r="CO181" s="6">
        <f t="shared" si="428"/>
        <v>0</v>
      </c>
      <c r="CP181" s="6">
        <f t="shared" si="428"/>
        <v>0</v>
      </c>
      <c r="CQ181" s="6">
        <f>SUM(CQ170, -CQ177,)</f>
        <v>0</v>
      </c>
      <c r="CR181" s="6">
        <f>SUM(CR170, -CR177,)</f>
        <v>0</v>
      </c>
      <c r="CS181" s="6">
        <f t="shared" ref="CS181:CV181" si="429">SUM(CS170, -CS177)</f>
        <v>0</v>
      </c>
      <c r="CT181" s="6">
        <f t="shared" si="429"/>
        <v>0</v>
      </c>
      <c r="CU181" s="6">
        <f t="shared" si="429"/>
        <v>0</v>
      </c>
      <c r="CV181" s="6">
        <f t="shared" si="429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30">SUM(CY170, -CY177)</f>
        <v>0</v>
      </c>
      <c r="CZ181" s="6">
        <f t="shared" si="430"/>
        <v>0</v>
      </c>
      <c r="DA181" s="6">
        <f t="shared" si="430"/>
        <v>0</v>
      </c>
      <c r="DB181" s="6">
        <f t="shared" si="430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31">SUM(DE170, -DE177)</f>
        <v>0</v>
      </c>
      <c r="DF181" s="6">
        <f t="shared" si="431"/>
        <v>0</v>
      </c>
      <c r="DG181" s="6">
        <f t="shared" si="431"/>
        <v>0</v>
      </c>
      <c r="DH181" s="6">
        <f t="shared" si="431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32">SUM(DK170, -DK177)</f>
        <v>0</v>
      </c>
      <c r="DL181" s="6">
        <f t="shared" si="432"/>
        <v>0</v>
      </c>
      <c r="DM181" s="6">
        <f t="shared" si="432"/>
        <v>0</v>
      </c>
      <c r="DN181" s="6">
        <f t="shared" si="432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33">SUM(DQ170, -DQ177)</f>
        <v>0</v>
      </c>
      <c r="DR181" s="6">
        <f t="shared" si="433"/>
        <v>0</v>
      </c>
      <c r="DS181" s="6">
        <f t="shared" si="433"/>
        <v>0</v>
      </c>
      <c r="DT181" s="6">
        <f t="shared" si="433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34">SUM(DW170, -DW177)</f>
        <v>0</v>
      </c>
      <c r="DX181" s="6">
        <f t="shared" si="434"/>
        <v>0</v>
      </c>
      <c r="DY181" s="6">
        <f t="shared" si="434"/>
        <v>0</v>
      </c>
      <c r="DZ181" s="6">
        <f t="shared" si="434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35">SUM(EC170, -EC177)</f>
        <v>0</v>
      </c>
      <c r="ED181" s="6">
        <f t="shared" si="435"/>
        <v>0</v>
      </c>
      <c r="EE181" s="6">
        <f t="shared" si="435"/>
        <v>0</v>
      </c>
      <c r="EF181" s="6">
        <f t="shared" si="435"/>
        <v>0</v>
      </c>
      <c r="EG181" s="6">
        <f t="shared" si="435"/>
        <v>0</v>
      </c>
      <c r="EH181" s="6">
        <f t="shared" si="435"/>
        <v>0</v>
      </c>
      <c r="EI181" s="6">
        <f t="shared" si="435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36">SUM(EM170, -EM177)</f>
        <v>0</v>
      </c>
      <c r="EN181" s="6">
        <f t="shared" si="436"/>
        <v>0</v>
      </c>
      <c r="EO181" s="6">
        <f t="shared" si="436"/>
        <v>0</v>
      </c>
      <c r="EP181" s="6">
        <f t="shared" si="436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37">SUM(ES170, -ES177)</f>
        <v>0</v>
      </c>
      <c r="ET181" s="6">
        <f t="shared" si="437"/>
        <v>0</v>
      </c>
      <c r="EU181" s="6">
        <f t="shared" si="437"/>
        <v>0</v>
      </c>
      <c r="EV181" s="6">
        <f t="shared" si="437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38">SUM(EY170, -EY177)</f>
        <v>0</v>
      </c>
      <c r="EZ181" s="6">
        <f t="shared" si="438"/>
        <v>0</v>
      </c>
      <c r="FA181" s="6">
        <f t="shared" si="438"/>
        <v>0</v>
      </c>
      <c r="FB181" s="6">
        <f t="shared" si="438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39">SUM(FE170, -FE177)</f>
        <v>0</v>
      </c>
      <c r="FF181" s="6">
        <f t="shared" si="439"/>
        <v>0</v>
      </c>
      <c r="FG181" s="6">
        <f t="shared" si="439"/>
        <v>0</v>
      </c>
      <c r="FH181" s="6">
        <f t="shared" si="439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40">SUM(FK170, -FK177)</f>
        <v>0</v>
      </c>
      <c r="FL181" s="6">
        <f t="shared" si="440"/>
        <v>0</v>
      </c>
      <c r="FM181" s="6">
        <f t="shared" si="440"/>
        <v>0</v>
      </c>
      <c r="FN181" s="6">
        <f t="shared" si="440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41">SUM(FQ170, -FQ177)</f>
        <v>0</v>
      </c>
      <c r="FR181" s="6">
        <f t="shared" si="441"/>
        <v>0</v>
      </c>
      <c r="FS181" s="6">
        <f t="shared" si="441"/>
        <v>0</v>
      </c>
      <c r="FT181" s="6">
        <f t="shared" si="441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42">SUM(FW170, -FW177)</f>
        <v>0</v>
      </c>
      <c r="FX181" s="6">
        <f t="shared" si="442"/>
        <v>0</v>
      </c>
      <c r="FY181" s="6">
        <f t="shared" si="442"/>
        <v>0</v>
      </c>
      <c r="FZ181" s="6">
        <f t="shared" si="442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43">SUM(GC170, -GC177)</f>
        <v>0</v>
      </c>
      <c r="GD181" s="6">
        <f t="shared" si="443"/>
        <v>0</v>
      </c>
      <c r="GE181" s="6">
        <f t="shared" si="443"/>
        <v>0</v>
      </c>
      <c r="GF181" s="6">
        <f t="shared" si="443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44">SUM(GI170, -GI177)</f>
        <v>0</v>
      </c>
      <c r="GJ181" s="6">
        <f t="shared" si="444"/>
        <v>0</v>
      </c>
      <c r="GK181" s="6">
        <f t="shared" si="444"/>
        <v>0</v>
      </c>
      <c r="GL181" s="6">
        <f t="shared" si="444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45">SUM(GO170, -GO177)</f>
        <v>0</v>
      </c>
      <c r="GP181" s="6">
        <f t="shared" si="445"/>
        <v>0</v>
      </c>
      <c r="GQ181" s="6">
        <f t="shared" si="445"/>
        <v>0</v>
      </c>
      <c r="GR181" s="6">
        <f t="shared" si="445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46">SUM(GU170, -GU177)</f>
        <v>0</v>
      </c>
      <c r="GV181" s="6">
        <f t="shared" si="446"/>
        <v>0</v>
      </c>
      <c r="GW181" s="6">
        <f t="shared" si="446"/>
        <v>0</v>
      </c>
      <c r="GX181" s="6">
        <f t="shared" si="446"/>
        <v>0</v>
      </c>
      <c r="GY181" s="6">
        <f t="shared" si="446"/>
        <v>0</v>
      </c>
      <c r="GZ181" s="6">
        <f t="shared" si="446"/>
        <v>0</v>
      </c>
      <c r="HA181" s="6">
        <f t="shared" si="446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20" t="s">
        <v>38</v>
      </c>
      <c r="CI182" s="120" t="s">
        <v>36</v>
      </c>
      <c r="CJ182" s="120" t="s">
        <v>38</v>
      </c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>SUM(CD136, -CD137)</f>
        <v>5.4199999999999998E-2</v>
      </c>
      <c r="CE183" s="145">
        <f>SUM(CE136, -CE137)</f>
        <v>5.57E-2</v>
      </c>
      <c r="CF183" s="119">
        <f>SUM(CF136, -CF137)</f>
        <v>6.1299999999999993E-2</v>
      </c>
      <c r="CG183" s="179">
        <f>SUM(CG136, -CG137)</f>
        <v>6.88E-2</v>
      </c>
      <c r="CH183" s="119">
        <f>SUM(CH136, -CH137)</f>
        <v>6.6700000000000009E-2</v>
      </c>
      <c r="CI183" s="117">
        <f>SUM(CI136, -CI137)</f>
        <v>6.6099999999999992E-2</v>
      </c>
      <c r="CJ183" s="119">
        <f>SUM(CJ136, -CJ137)</f>
        <v>5.2999999999999999E-2</v>
      </c>
      <c r="CK183" s="6">
        <f>SUM(CK170, -CK176)</f>
        <v>0</v>
      </c>
      <c r="CL183" s="6">
        <f>SUM(CL170, -CL176)</f>
        <v>0</v>
      </c>
      <c r="CM183" s="6">
        <f>SUM(CM170, -CM176)</f>
        <v>0</v>
      </c>
      <c r="CN183" s="6">
        <f>SUM(CN170, -CN176,)</f>
        <v>0</v>
      </c>
      <c r="CO183" s="6">
        <f>SUM(CO171, -CO177)</f>
        <v>0</v>
      </c>
      <c r="CP183" s="6">
        <f>SUM(CP170, -CP176)</f>
        <v>0</v>
      </c>
      <c r="CQ183" s="6">
        <f>SUM(CQ170, -CQ176)</f>
        <v>0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22" t="s">
        <v>60</v>
      </c>
      <c r="CI184" s="123" t="s">
        <v>49</v>
      </c>
      <c r="CJ184" s="122" t="s">
        <v>60</v>
      </c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>SUM(CC137, -CC141)</f>
        <v>3.7400000000000003E-2</v>
      </c>
      <c r="CD185" s="180">
        <f>SUM(CD137, -CD141)</f>
        <v>3.95E-2</v>
      </c>
      <c r="CE185" s="147">
        <f>SUM(CE137, -CE141)</f>
        <v>3.9199999999999999E-2</v>
      </c>
      <c r="CF185" s="121">
        <f>SUM(CF137, -CF141)</f>
        <v>5.1799999999999999E-2</v>
      </c>
      <c r="CG185" s="180">
        <f>SUM(CG137, -CG141)</f>
        <v>4.3900000000000002E-2</v>
      </c>
      <c r="CH185" s="121">
        <f>SUM(CH137, -CH141)</f>
        <v>5.2000000000000005E-2</v>
      </c>
      <c r="CI185" s="121">
        <f>SUM(CI137, -CI141)</f>
        <v>4.9000000000000002E-2</v>
      </c>
      <c r="CJ185" s="121">
        <f>SUM(CJ137, -CJ141)</f>
        <v>3.6900000000000002E-2</v>
      </c>
      <c r="CK185" s="6">
        <f>SUM(CK170, -CK175)</f>
        <v>0</v>
      </c>
      <c r="CL185" s="6">
        <f>SUM(CL171, -CL177)</f>
        <v>0</v>
      </c>
      <c r="CM185" s="6">
        <f>SUM(CM171, -CM177)</f>
        <v>0</v>
      </c>
      <c r="CN185" s="6">
        <f>SUM(CN171, -CN177)</f>
        <v>0</v>
      </c>
      <c r="CO185" s="6">
        <f>SUM(CO170, -CO176)</f>
        <v>0</v>
      </c>
      <c r="CP185" s="6">
        <f>SUM(CP171, -CP177)</f>
        <v>0</v>
      </c>
      <c r="CQ185" s="6">
        <f>SUM(CQ170, -CQ175)</f>
        <v>0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23" t="s">
        <v>49</v>
      </c>
      <c r="CI186" s="122" t="s">
        <v>60</v>
      </c>
      <c r="CJ186" s="122" t="s">
        <v>51</v>
      </c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21">
        <f>SUM(CH138, -CH141)</f>
        <v>4.8299999999999996E-2</v>
      </c>
      <c r="CI187" s="121">
        <f>SUM(CI138, -CI141)</f>
        <v>4.8100000000000004E-2</v>
      </c>
      <c r="CJ187" s="121">
        <f>SUM(CJ137, -CJ140)</f>
        <v>3.5000000000000003E-2</v>
      </c>
      <c r="CK187" s="6">
        <f>SUM(CK176, -CK183,)</f>
        <v>0</v>
      </c>
      <c r="CL187" s="6">
        <f>SUM(CL176, -CL183,)</f>
        <v>0</v>
      </c>
      <c r="CM187" s="6">
        <f t="shared" ref="CM187:CP187" si="447">SUM(CM176, -CM183)</f>
        <v>0</v>
      </c>
      <c r="CN187" s="6">
        <f t="shared" si="447"/>
        <v>0</v>
      </c>
      <c r="CO187" s="6">
        <f t="shared" si="447"/>
        <v>0</v>
      </c>
      <c r="CP187" s="6">
        <f t="shared" si="447"/>
        <v>0</v>
      </c>
      <c r="CQ187" s="6">
        <f>SUM(CQ176, -CQ183,)</f>
        <v>0</v>
      </c>
      <c r="CR187" s="6">
        <f>SUM(CR176, -CR183,)</f>
        <v>0</v>
      </c>
      <c r="CS187" s="6">
        <f t="shared" ref="CS187:CV187" si="448">SUM(CS176, -CS183)</f>
        <v>0</v>
      </c>
      <c r="CT187" s="6">
        <f t="shared" si="448"/>
        <v>0</v>
      </c>
      <c r="CU187" s="6">
        <f t="shared" si="448"/>
        <v>0</v>
      </c>
      <c r="CV187" s="6">
        <f t="shared" si="448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49">SUM(CY176, -CY183)</f>
        <v>0</v>
      </c>
      <c r="CZ187" s="6">
        <f t="shared" si="449"/>
        <v>0</v>
      </c>
      <c r="DA187" s="6">
        <f t="shared" si="449"/>
        <v>0</v>
      </c>
      <c r="DB187" s="6">
        <f t="shared" si="449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50">SUM(DE176, -DE183)</f>
        <v>0</v>
      </c>
      <c r="DF187" s="6">
        <f t="shared" si="450"/>
        <v>0</v>
      </c>
      <c r="DG187" s="6">
        <f t="shared" si="450"/>
        <v>0</v>
      </c>
      <c r="DH187" s="6">
        <f t="shared" si="450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51">SUM(DK176, -DK183)</f>
        <v>0</v>
      </c>
      <c r="DL187" s="6">
        <f t="shared" si="451"/>
        <v>0</v>
      </c>
      <c r="DM187" s="6">
        <f t="shared" si="451"/>
        <v>0</v>
      </c>
      <c r="DN187" s="6">
        <f t="shared" si="451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52">SUM(DQ176, -DQ183)</f>
        <v>0</v>
      </c>
      <c r="DR187" s="6">
        <f t="shared" si="452"/>
        <v>0</v>
      </c>
      <c r="DS187" s="6">
        <f t="shared" si="452"/>
        <v>0</v>
      </c>
      <c r="DT187" s="6">
        <f t="shared" si="452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53">SUM(DW176, -DW183)</f>
        <v>0</v>
      </c>
      <c r="DX187" s="6">
        <f t="shared" si="453"/>
        <v>0</v>
      </c>
      <c r="DY187" s="6">
        <f t="shared" si="453"/>
        <v>0</v>
      </c>
      <c r="DZ187" s="6">
        <f t="shared" si="453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54">SUM(EC176, -EC183)</f>
        <v>0</v>
      </c>
      <c r="ED187" s="6">
        <f t="shared" si="454"/>
        <v>0</v>
      </c>
      <c r="EE187" s="6">
        <f t="shared" si="454"/>
        <v>0</v>
      </c>
      <c r="EF187" s="6">
        <f t="shared" si="454"/>
        <v>0</v>
      </c>
      <c r="EG187" s="6">
        <f t="shared" si="454"/>
        <v>0</v>
      </c>
      <c r="EH187" s="6">
        <f t="shared" si="454"/>
        <v>0</v>
      </c>
      <c r="EI187" s="6">
        <f t="shared" si="454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55">SUM(EM176, -EM183)</f>
        <v>0</v>
      </c>
      <c r="EN187" s="6">
        <f t="shared" si="455"/>
        <v>0</v>
      </c>
      <c r="EO187" s="6">
        <f t="shared" si="455"/>
        <v>0</v>
      </c>
      <c r="EP187" s="6">
        <f t="shared" si="455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56">SUM(ES176, -ES183)</f>
        <v>0</v>
      </c>
      <c r="ET187" s="6">
        <f t="shared" si="456"/>
        <v>0</v>
      </c>
      <c r="EU187" s="6">
        <f t="shared" si="456"/>
        <v>0</v>
      </c>
      <c r="EV187" s="6">
        <f t="shared" si="456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57">SUM(EY176, -EY183)</f>
        <v>0</v>
      </c>
      <c r="EZ187" s="6">
        <f t="shared" si="457"/>
        <v>0</v>
      </c>
      <c r="FA187" s="6">
        <f t="shared" si="457"/>
        <v>0</v>
      </c>
      <c r="FB187" s="6">
        <f t="shared" si="457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58">SUM(FE176, -FE183)</f>
        <v>0</v>
      </c>
      <c r="FF187" s="6">
        <f t="shared" si="458"/>
        <v>0</v>
      </c>
      <c r="FG187" s="6">
        <f t="shared" si="458"/>
        <v>0</v>
      </c>
      <c r="FH187" s="6">
        <f t="shared" si="458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59">SUM(FK176, -FK183)</f>
        <v>0</v>
      </c>
      <c r="FL187" s="6">
        <f t="shared" si="459"/>
        <v>0</v>
      </c>
      <c r="FM187" s="6">
        <f t="shared" si="459"/>
        <v>0</v>
      </c>
      <c r="FN187" s="6">
        <f t="shared" si="459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60">SUM(FQ176, -FQ183)</f>
        <v>0</v>
      </c>
      <c r="FR187" s="6">
        <f t="shared" si="460"/>
        <v>0</v>
      </c>
      <c r="FS187" s="6">
        <f t="shared" si="460"/>
        <v>0</v>
      </c>
      <c r="FT187" s="6">
        <f t="shared" si="460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61">SUM(FW176, -FW183)</f>
        <v>0</v>
      </c>
      <c r="FX187" s="6">
        <f t="shared" si="461"/>
        <v>0</v>
      </c>
      <c r="FY187" s="6">
        <f t="shared" si="461"/>
        <v>0</v>
      </c>
      <c r="FZ187" s="6">
        <f t="shared" si="461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62">SUM(GC176, -GC183)</f>
        <v>0</v>
      </c>
      <c r="GD187" s="6">
        <f t="shared" si="462"/>
        <v>0</v>
      </c>
      <c r="GE187" s="6">
        <f t="shared" si="462"/>
        <v>0</v>
      </c>
      <c r="GF187" s="6">
        <f t="shared" si="462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63">SUM(GI176, -GI183)</f>
        <v>0</v>
      </c>
      <c r="GJ187" s="6">
        <f t="shared" si="463"/>
        <v>0</v>
      </c>
      <c r="GK187" s="6">
        <f t="shared" si="463"/>
        <v>0</v>
      </c>
      <c r="GL187" s="6">
        <f t="shared" si="463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64">SUM(GO176, -GO183)</f>
        <v>0</v>
      </c>
      <c r="GP187" s="6">
        <f t="shared" si="464"/>
        <v>0</v>
      </c>
      <c r="GQ187" s="6">
        <f t="shared" si="464"/>
        <v>0</v>
      </c>
      <c r="GR187" s="6">
        <f t="shared" si="464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65">SUM(GU176, -GU183)</f>
        <v>0</v>
      </c>
      <c r="GV187" s="6">
        <f t="shared" si="465"/>
        <v>0</v>
      </c>
      <c r="GW187" s="6">
        <f t="shared" si="465"/>
        <v>0</v>
      </c>
      <c r="GX187" s="6">
        <f t="shared" si="465"/>
        <v>0</v>
      </c>
      <c r="GY187" s="6">
        <f t="shared" si="465"/>
        <v>0</v>
      </c>
      <c r="GZ187" s="6">
        <f t="shared" si="465"/>
        <v>0</v>
      </c>
      <c r="HA187" s="6">
        <f t="shared" si="465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15" t="s">
        <v>70</v>
      </c>
      <c r="CI188" s="189" t="s">
        <v>55</v>
      </c>
      <c r="CJ188" s="122" t="s">
        <v>45</v>
      </c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21">
        <f>SUM(CH139, -CH141)</f>
        <v>4.3999999999999997E-2</v>
      </c>
      <c r="CI189" s="119">
        <f>SUM(CI139, -CI141)</f>
        <v>4.5299999999999993E-2</v>
      </c>
      <c r="CJ189" s="209">
        <f>SUM(CJ137, -CJ139)</f>
        <v>2.5500000000000002E-2</v>
      </c>
      <c r="CK189" s="6">
        <f>SUM(CK176, -CK182)</f>
        <v>0</v>
      </c>
      <c r="CL189" s="6">
        <f>SUM(CL176, -CL182)</f>
        <v>0</v>
      </c>
      <c r="CM189" s="6">
        <f>SUM(CM176, -CM182)</f>
        <v>0</v>
      </c>
      <c r="CN189" s="6">
        <f>SUM(CN176, -CN182,)</f>
        <v>0</v>
      </c>
      <c r="CO189" s="6">
        <f>SUM(CO177, -CO183)</f>
        <v>0</v>
      </c>
      <c r="CP189" s="6">
        <f>SUM(CP176, -CP182)</f>
        <v>0</v>
      </c>
      <c r="CQ189" s="6">
        <f>SUM(CQ176, -CQ182)</f>
        <v>0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89" t="s">
        <v>55</v>
      </c>
      <c r="CI190" s="115" t="s">
        <v>70</v>
      </c>
      <c r="CJ190" s="122" t="s">
        <v>57</v>
      </c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19">
        <f>SUM(CH140, -CH141)</f>
        <v>3.3000000000000002E-2</v>
      </c>
      <c r="CI191" s="121">
        <f>SUM(CI140, -CI141)</f>
        <v>3.7699999999999997E-2</v>
      </c>
      <c r="CJ191" s="117">
        <f>SUM(CJ137, -CJ138)</f>
        <v>2.3400000000000004E-2</v>
      </c>
      <c r="CK191" s="6">
        <f>SUM(CK176, -CK181)</f>
        <v>0</v>
      </c>
      <c r="CL191" s="6">
        <f>SUM(CL177, -CL183)</f>
        <v>0</v>
      </c>
      <c r="CM191" s="6">
        <f>SUM(CM177, -CM183)</f>
        <v>0</v>
      </c>
      <c r="CN191" s="6">
        <f>SUM(CN177, -CN183)</f>
        <v>0</v>
      </c>
      <c r="CO191" s="6">
        <f>SUM(CO176, -CO182)</f>
        <v>0</v>
      </c>
      <c r="CP191" s="6">
        <f>SUM(CP177, -CP183)</f>
        <v>0</v>
      </c>
      <c r="CQ191" s="6">
        <f>SUM(CQ176, -CQ181)</f>
        <v>0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22" t="s">
        <v>51</v>
      </c>
      <c r="CI192" s="123" t="s">
        <v>46</v>
      </c>
      <c r="CJ192" s="115" t="s">
        <v>70</v>
      </c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21">
        <f>SUM(CH137, -CH140)</f>
        <v>1.9000000000000003E-2</v>
      </c>
      <c r="CI193" s="248">
        <f>SUM(CI137, -CI140)</f>
        <v>1.1299999999999998E-2</v>
      </c>
      <c r="CJ193" s="121">
        <f>SUM(CJ138, -CJ141)</f>
        <v>1.3499999999999998E-2</v>
      </c>
      <c r="CK193" s="6">
        <f>SUM(CK182, -CK189,)</f>
        <v>0</v>
      </c>
      <c r="CL193" s="6">
        <f>SUM(CL182, -CL189,)</f>
        <v>0</v>
      </c>
      <c r="CM193" s="6">
        <f t="shared" ref="CM193:CP193" si="466">SUM(CM182, -CM189)</f>
        <v>0</v>
      </c>
      <c r="CN193" s="6">
        <f t="shared" si="466"/>
        <v>0</v>
      </c>
      <c r="CO193" s="6">
        <f t="shared" si="466"/>
        <v>0</v>
      </c>
      <c r="CP193" s="6">
        <f t="shared" si="466"/>
        <v>0</v>
      </c>
      <c r="CQ193" s="6">
        <f>SUM(CQ182, -CQ189,)</f>
        <v>0</v>
      </c>
      <c r="CR193" s="6">
        <f>SUM(CR182, -CR189,)</f>
        <v>0</v>
      </c>
      <c r="CS193" s="6">
        <f t="shared" ref="CS193:CV193" si="467">SUM(CS182, -CS189)</f>
        <v>0</v>
      </c>
      <c r="CT193" s="6">
        <f t="shared" si="467"/>
        <v>0</v>
      </c>
      <c r="CU193" s="6">
        <f t="shared" si="467"/>
        <v>0</v>
      </c>
      <c r="CV193" s="6">
        <f t="shared" si="467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468">SUM(CY182, -CY189)</f>
        <v>0</v>
      </c>
      <c r="CZ193" s="6">
        <f t="shared" si="468"/>
        <v>0</v>
      </c>
      <c r="DA193" s="6">
        <f t="shared" si="468"/>
        <v>0</v>
      </c>
      <c r="DB193" s="6">
        <f t="shared" si="468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469">SUM(DE182, -DE189)</f>
        <v>0</v>
      </c>
      <c r="DF193" s="6">
        <f t="shared" si="469"/>
        <v>0</v>
      </c>
      <c r="DG193" s="6">
        <f t="shared" si="469"/>
        <v>0</v>
      </c>
      <c r="DH193" s="6">
        <f t="shared" si="469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70">SUM(DK182, -DK189)</f>
        <v>0</v>
      </c>
      <c r="DL193" s="6">
        <f t="shared" si="470"/>
        <v>0</v>
      </c>
      <c r="DM193" s="6">
        <f t="shared" si="470"/>
        <v>0</v>
      </c>
      <c r="DN193" s="6">
        <f t="shared" si="470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71">SUM(DQ182, -DQ189)</f>
        <v>0</v>
      </c>
      <c r="DR193" s="6">
        <f t="shared" si="471"/>
        <v>0</v>
      </c>
      <c r="DS193" s="6">
        <f t="shared" si="471"/>
        <v>0</v>
      </c>
      <c r="DT193" s="6">
        <f t="shared" si="471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72">SUM(DW182, -DW189)</f>
        <v>0</v>
      </c>
      <c r="DX193" s="6">
        <f t="shared" si="472"/>
        <v>0</v>
      </c>
      <c r="DY193" s="6">
        <f t="shared" si="472"/>
        <v>0</v>
      </c>
      <c r="DZ193" s="6">
        <f t="shared" si="472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73">SUM(EC182, -EC189)</f>
        <v>0</v>
      </c>
      <c r="ED193" s="6">
        <f t="shared" si="473"/>
        <v>0</v>
      </c>
      <c r="EE193" s="6">
        <f t="shared" si="473"/>
        <v>0</v>
      </c>
      <c r="EF193" s="6">
        <f t="shared" si="473"/>
        <v>0</v>
      </c>
      <c r="EG193" s="6">
        <f t="shared" si="473"/>
        <v>0</v>
      </c>
      <c r="EH193" s="6">
        <f t="shared" si="473"/>
        <v>0</v>
      </c>
      <c r="EI193" s="6">
        <f t="shared" si="473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74">SUM(EM182, -EM189)</f>
        <v>0</v>
      </c>
      <c r="EN193" s="6">
        <f t="shared" si="474"/>
        <v>0</v>
      </c>
      <c r="EO193" s="6">
        <f t="shared" si="474"/>
        <v>0</v>
      </c>
      <c r="EP193" s="6">
        <f t="shared" si="474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75">SUM(ES182, -ES189)</f>
        <v>0</v>
      </c>
      <c r="ET193" s="6">
        <f t="shared" si="475"/>
        <v>0</v>
      </c>
      <c r="EU193" s="6">
        <f t="shared" si="475"/>
        <v>0</v>
      </c>
      <c r="EV193" s="6">
        <f t="shared" si="475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76">SUM(EY182, -EY189)</f>
        <v>0</v>
      </c>
      <c r="EZ193" s="6">
        <f t="shared" si="476"/>
        <v>0</v>
      </c>
      <c r="FA193" s="6">
        <f t="shared" si="476"/>
        <v>0</v>
      </c>
      <c r="FB193" s="6">
        <f t="shared" si="476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77">SUM(FE182, -FE189)</f>
        <v>0</v>
      </c>
      <c r="FF193" s="6">
        <f t="shared" si="477"/>
        <v>0</v>
      </c>
      <c r="FG193" s="6">
        <f t="shared" si="477"/>
        <v>0</v>
      </c>
      <c r="FH193" s="6">
        <f t="shared" si="477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78">SUM(FK182, -FK189)</f>
        <v>0</v>
      </c>
      <c r="FL193" s="6">
        <f t="shared" si="478"/>
        <v>0</v>
      </c>
      <c r="FM193" s="6">
        <f t="shared" si="478"/>
        <v>0</v>
      </c>
      <c r="FN193" s="6">
        <f t="shared" si="478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79">SUM(FQ182, -FQ189)</f>
        <v>0</v>
      </c>
      <c r="FR193" s="6">
        <f t="shared" si="479"/>
        <v>0</v>
      </c>
      <c r="FS193" s="6">
        <f t="shared" si="479"/>
        <v>0</v>
      </c>
      <c r="FT193" s="6">
        <f t="shared" si="479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80">SUM(FW182, -FW189)</f>
        <v>0</v>
      </c>
      <c r="FX193" s="6">
        <f t="shared" si="480"/>
        <v>0</v>
      </c>
      <c r="FY193" s="6">
        <f t="shared" si="480"/>
        <v>0</v>
      </c>
      <c r="FZ193" s="6">
        <f t="shared" si="480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81">SUM(GC182, -GC189)</f>
        <v>0</v>
      </c>
      <c r="GD193" s="6">
        <f t="shared" si="481"/>
        <v>0</v>
      </c>
      <c r="GE193" s="6">
        <f t="shared" si="481"/>
        <v>0</v>
      </c>
      <c r="GF193" s="6">
        <f t="shared" si="481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82">SUM(GI182, -GI189)</f>
        <v>0</v>
      </c>
      <c r="GJ193" s="6">
        <f t="shared" si="482"/>
        <v>0</v>
      </c>
      <c r="GK193" s="6">
        <f t="shared" si="482"/>
        <v>0</v>
      </c>
      <c r="GL193" s="6">
        <f t="shared" si="482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83">SUM(GO182, -GO189)</f>
        <v>0</v>
      </c>
      <c r="GP193" s="6">
        <f t="shared" si="483"/>
        <v>0</v>
      </c>
      <c r="GQ193" s="6">
        <f t="shared" si="483"/>
        <v>0</v>
      </c>
      <c r="GR193" s="6">
        <f t="shared" si="483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84">SUM(GU182, -GU189)</f>
        <v>0</v>
      </c>
      <c r="GV193" s="6">
        <f t="shared" si="484"/>
        <v>0</v>
      </c>
      <c r="GW193" s="6">
        <f t="shared" si="484"/>
        <v>0</v>
      </c>
      <c r="GX193" s="6">
        <f t="shared" si="484"/>
        <v>0</v>
      </c>
      <c r="GY193" s="6">
        <f t="shared" si="484"/>
        <v>0</v>
      </c>
      <c r="GZ193" s="6">
        <f t="shared" si="484"/>
        <v>0</v>
      </c>
      <c r="HA193" s="6">
        <f t="shared" si="484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169" t="s">
        <v>64</v>
      </c>
      <c r="CI194" s="122" t="s">
        <v>57</v>
      </c>
      <c r="CJ194" s="115" t="s">
        <v>52</v>
      </c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21">
        <f>SUM(CH142, -CH143)</f>
        <v>1.5600000000000003E-2</v>
      </c>
      <c r="CI195" s="117">
        <f>SUM(CI138, -CI140)</f>
        <v>1.04E-2</v>
      </c>
      <c r="CJ195" s="116">
        <f>SUM(CJ138, -CJ140)</f>
        <v>1.1599999999999999E-2</v>
      </c>
      <c r="CK195" s="6">
        <f>SUM(CK182, -CK188)</f>
        <v>0</v>
      </c>
      <c r="CL195" s="6">
        <f>SUM(CL182, -CL188)</f>
        <v>0</v>
      </c>
      <c r="CM195" s="6">
        <f>SUM(CM182, -CM188)</f>
        <v>0</v>
      </c>
      <c r="CN195" s="6">
        <f>SUM(CN182, -CN188,)</f>
        <v>0</v>
      </c>
      <c r="CO195" s="6">
        <f>SUM(CO183, -CO189)</f>
        <v>0</v>
      </c>
      <c r="CP195" s="6">
        <f>SUM(CP182, -CP188)</f>
        <v>0</v>
      </c>
      <c r="CQ195" s="6">
        <f>SUM(CQ182, -CQ188)</f>
        <v>0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23" t="s">
        <v>44</v>
      </c>
      <c r="CI196" s="189" t="s">
        <v>52</v>
      </c>
      <c r="CJ196" s="123" t="s">
        <v>49</v>
      </c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21">
        <f>SUM(CH138, -CH140)</f>
        <v>1.5299999999999999E-2</v>
      </c>
      <c r="CI197" s="116">
        <f>SUM(CI139, -CI140)</f>
        <v>7.5999999999999956E-3</v>
      </c>
      <c r="CJ197" s="121">
        <f>SUM(CJ139, -CJ141)</f>
        <v>1.14E-2</v>
      </c>
      <c r="CK197" s="6">
        <f>SUM(CK182, -CK187)</f>
        <v>0</v>
      </c>
      <c r="CL197" s="6">
        <f>SUM(CL183, -CL189)</f>
        <v>0</v>
      </c>
      <c r="CM197" s="6">
        <f>SUM(CM183, -CM189)</f>
        <v>0</v>
      </c>
      <c r="CN197" s="6">
        <f>SUM(CN183, -CN189)</f>
        <v>0</v>
      </c>
      <c r="CO197" s="6">
        <f>SUM(CO182, -CO188)</f>
        <v>0</v>
      </c>
      <c r="CP197" s="6">
        <f>SUM(CP183, -CP189)</f>
        <v>0</v>
      </c>
      <c r="CQ197" s="6">
        <f>SUM(CQ182, -CQ187)</f>
        <v>0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15" t="s">
        <v>52</v>
      </c>
      <c r="CI198" s="123" t="s">
        <v>44</v>
      </c>
      <c r="CJ198" s="123" t="s">
        <v>44</v>
      </c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16">
        <f>SUM(CH139, -CH140)</f>
        <v>1.1000000000000001E-2</v>
      </c>
      <c r="CI199" s="121">
        <f>SUM(CI137, -CI139)</f>
        <v>3.7000000000000019E-3</v>
      </c>
      <c r="CJ199" s="121">
        <f>SUM(CJ139, -CJ140)</f>
        <v>9.5000000000000015E-3</v>
      </c>
      <c r="CK199" s="6">
        <f>SUM(CK184, -CK189)</f>
        <v>0</v>
      </c>
      <c r="CL199" s="6">
        <f>SUM(CL185, -CL191)</f>
        <v>0</v>
      </c>
      <c r="CM199" s="6">
        <f>SUM(CM185, -CM191)</f>
        <v>0</v>
      </c>
      <c r="CN199" s="6">
        <f>SUM(CN185, -CN191)</f>
        <v>0</v>
      </c>
      <c r="CO199" s="6">
        <f>SUM(CO184, -CO190)</f>
        <v>0</v>
      </c>
      <c r="CP199" s="6">
        <f>SUM(CP185, -CP191)</f>
        <v>0</v>
      </c>
      <c r="CQ199" s="6">
        <f>SUM(CQ184, -CQ189)</f>
        <v>0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22" t="s">
        <v>57</v>
      </c>
      <c r="CI200" s="122" t="s">
        <v>51</v>
      </c>
      <c r="CJ200" s="115" t="s">
        <v>46</v>
      </c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17">
        <f>SUM(CH137, -CH139)</f>
        <v>8.0000000000000002E-3</v>
      </c>
      <c r="CI201" s="121">
        <f>SUM(CI138, -CI139)</f>
        <v>2.8000000000000039E-3</v>
      </c>
      <c r="CJ201" s="248">
        <f>SUM(CJ138, -CJ139)</f>
        <v>2.0999999999999977E-3</v>
      </c>
      <c r="CK201" s="6">
        <f>SUM(CK190, -CK197,)</f>
        <v>0</v>
      </c>
      <c r="CL201" s="6">
        <f>SUM(CL190, -CL197,)</f>
        <v>0</v>
      </c>
      <c r="CM201" s="6">
        <f t="shared" ref="CM201:CP201" si="485">SUM(CM190, -CM197)</f>
        <v>0</v>
      </c>
      <c r="CN201" s="6">
        <f t="shared" si="485"/>
        <v>0</v>
      </c>
      <c r="CO201" s="6">
        <f t="shared" si="485"/>
        <v>0</v>
      </c>
      <c r="CP201" s="6">
        <f t="shared" si="485"/>
        <v>0</v>
      </c>
      <c r="CQ201" s="6">
        <f>SUM(CQ190, -CQ197,)</f>
        <v>0</v>
      </c>
      <c r="CR201" s="6">
        <f>SUM(CR190, -CR197,)</f>
        <v>0</v>
      </c>
      <c r="CS201" s="6">
        <f t="shared" ref="CS201:CV201" si="486">SUM(CS190, -CS197)</f>
        <v>0</v>
      </c>
      <c r="CT201" s="6">
        <f t="shared" si="486"/>
        <v>0</v>
      </c>
      <c r="CU201" s="6">
        <f t="shared" si="486"/>
        <v>0</v>
      </c>
      <c r="CV201" s="6">
        <f t="shared" si="486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487">SUM(CY190, -CY197)</f>
        <v>0</v>
      </c>
      <c r="CZ201" s="6">
        <f t="shared" si="487"/>
        <v>0</v>
      </c>
      <c r="DA201" s="6">
        <f t="shared" si="487"/>
        <v>0</v>
      </c>
      <c r="DB201" s="6">
        <f t="shared" si="487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488">SUM(DE190, -DE197)</f>
        <v>0</v>
      </c>
      <c r="DF201" s="6">
        <f t="shared" si="488"/>
        <v>0</v>
      </c>
      <c r="DG201" s="6">
        <f t="shared" si="488"/>
        <v>0</v>
      </c>
      <c r="DH201" s="6">
        <f t="shared" si="488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489">SUM(DK190, -DK197)</f>
        <v>0</v>
      </c>
      <c r="DL201" s="6">
        <f t="shared" si="489"/>
        <v>0</v>
      </c>
      <c r="DM201" s="6">
        <f t="shared" si="489"/>
        <v>0</v>
      </c>
      <c r="DN201" s="6">
        <f t="shared" si="489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490">SUM(DQ190, -DQ197)</f>
        <v>0</v>
      </c>
      <c r="DR201" s="6">
        <f t="shared" si="490"/>
        <v>0</v>
      </c>
      <c r="DS201" s="6">
        <f t="shared" si="490"/>
        <v>0</v>
      </c>
      <c r="DT201" s="6">
        <f t="shared" si="490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491">SUM(DW190, -DW197)</f>
        <v>0</v>
      </c>
      <c r="DX201" s="6">
        <f t="shared" si="491"/>
        <v>0</v>
      </c>
      <c r="DY201" s="6">
        <f t="shared" si="491"/>
        <v>0</v>
      </c>
      <c r="DZ201" s="6">
        <f t="shared" si="491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492">SUM(EC190, -EC197)</f>
        <v>0</v>
      </c>
      <c r="ED201" s="6">
        <f t="shared" si="492"/>
        <v>0</v>
      </c>
      <c r="EE201" s="6">
        <f t="shared" si="492"/>
        <v>0</v>
      </c>
      <c r="EF201" s="6">
        <f t="shared" si="492"/>
        <v>0</v>
      </c>
      <c r="EG201" s="6">
        <f t="shared" si="492"/>
        <v>0</v>
      </c>
      <c r="EH201" s="6">
        <f t="shared" si="492"/>
        <v>0</v>
      </c>
      <c r="EI201" s="6">
        <f t="shared" si="492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493">SUM(EM190, -EM197)</f>
        <v>0</v>
      </c>
      <c r="EN201" s="6">
        <f t="shared" si="493"/>
        <v>0</v>
      </c>
      <c r="EO201" s="6">
        <f t="shared" si="493"/>
        <v>0</v>
      </c>
      <c r="EP201" s="6">
        <f t="shared" si="493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494">SUM(ES190, -ES197)</f>
        <v>0</v>
      </c>
      <c r="ET201" s="6">
        <f t="shared" si="494"/>
        <v>0</v>
      </c>
      <c r="EU201" s="6">
        <f t="shared" si="494"/>
        <v>0</v>
      </c>
      <c r="EV201" s="6">
        <f t="shared" si="494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495">SUM(EY190, -EY197)</f>
        <v>0</v>
      </c>
      <c r="EZ201" s="6">
        <f t="shared" si="495"/>
        <v>0</v>
      </c>
      <c r="FA201" s="6">
        <f t="shared" si="495"/>
        <v>0</v>
      </c>
      <c r="FB201" s="6">
        <f t="shared" si="495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496">SUM(FE190, -FE197)</f>
        <v>0</v>
      </c>
      <c r="FF201" s="6">
        <f t="shared" si="496"/>
        <v>0</v>
      </c>
      <c r="FG201" s="6">
        <f t="shared" si="496"/>
        <v>0</v>
      </c>
      <c r="FH201" s="6">
        <f t="shared" si="496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497">SUM(FK190, -FK197)</f>
        <v>0</v>
      </c>
      <c r="FL201" s="6">
        <f t="shared" si="497"/>
        <v>0</v>
      </c>
      <c r="FM201" s="6">
        <f t="shared" si="497"/>
        <v>0</v>
      </c>
      <c r="FN201" s="6">
        <f t="shared" si="497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498">SUM(FQ190, -FQ197)</f>
        <v>0</v>
      </c>
      <c r="FR201" s="6">
        <f t="shared" si="498"/>
        <v>0</v>
      </c>
      <c r="FS201" s="6">
        <f t="shared" si="498"/>
        <v>0</v>
      </c>
      <c r="FT201" s="6">
        <f t="shared" si="498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499">SUM(FW190, -FW197)</f>
        <v>0</v>
      </c>
      <c r="FX201" s="6">
        <f t="shared" si="499"/>
        <v>0</v>
      </c>
      <c r="FY201" s="6">
        <f t="shared" si="499"/>
        <v>0</v>
      </c>
      <c r="FZ201" s="6">
        <f t="shared" si="499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00">SUM(GC190, -GC197)</f>
        <v>0</v>
      </c>
      <c r="GD201" s="6">
        <f t="shared" si="500"/>
        <v>0</v>
      </c>
      <c r="GE201" s="6">
        <f t="shared" si="500"/>
        <v>0</v>
      </c>
      <c r="GF201" s="6">
        <f t="shared" si="500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01">SUM(GI190, -GI197)</f>
        <v>0</v>
      </c>
      <c r="GJ201" s="6">
        <f t="shared" si="501"/>
        <v>0</v>
      </c>
      <c r="GK201" s="6">
        <f t="shared" si="501"/>
        <v>0</v>
      </c>
      <c r="GL201" s="6">
        <f t="shared" si="501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02">SUM(GO190, -GO197)</f>
        <v>0</v>
      </c>
      <c r="GP201" s="6">
        <f t="shared" si="502"/>
        <v>0</v>
      </c>
      <c r="GQ201" s="6">
        <f t="shared" si="502"/>
        <v>0</v>
      </c>
      <c r="GR201" s="6">
        <f t="shared" si="502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03">SUM(GU190, -GU197)</f>
        <v>0</v>
      </c>
      <c r="GV201" s="6">
        <f t="shared" si="503"/>
        <v>0</v>
      </c>
      <c r="GW201" s="6">
        <f t="shared" si="503"/>
        <v>0</v>
      </c>
      <c r="GX201" s="6">
        <f t="shared" si="503"/>
        <v>0</v>
      </c>
      <c r="GY201" s="6">
        <f t="shared" si="503"/>
        <v>0</v>
      </c>
      <c r="GZ201" s="6">
        <f t="shared" si="503"/>
        <v>0</v>
      </c>
      <c r="HA201" s="6">
        <f t="shared" si="503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23" t="s">
        <v>46</v>
      </c>
      <c r="CI202" s="169" t="s">
        <v>64</v>
      </c>
      <c r="CJ202" s="189" t="s">
        <v>55</v>
      </c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8">
        <f>SUM(CH138, -CH139)</f>
        <v>4.2999999999999983E-3</v>
      </c>
      <c r="CI203" s="121">
        <f>SUM(CI142, -CI143)</f>
        <v>1.6000000000000042E-3</v>
      </c>
      <c r="CJ203" s="119">
        <f>SUM(CJ140, -CJ141)</f>
        <v>1.8999999999999989E-3</v>
      </c>
      <c r="CK203" s="6">
        <f>SUM(CK190, -CK196)</f>
        <v>0</v>
      </c>
      <c r="CL203" s="6">
        <f>SUM(CL190, -CL196)</f>
        <v>0</v>
      </c>
      <c r="CM203" s="6">
        <f>SUM(CM190, -CM196)</f>
        <v>0</v>
      </c>
      <c r="CN203" s="6">
        <f>SUM(CN190, -CN196,)</f>
        <v>0</v>
      </c>
      <c r="CO203" s="6">
        <f>SUM(CO191, -CO197)</f>
        <v>0</v>
      </c>
      <c r="CP203" s="6">
        <f>SUM(CP190, -CP196)</f>
        <v>0</v>
      </c>
      <c r="CQ203" s="6">
        <f>SUM(CQ190, -CQ196)</f>
        <v>0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22" t="s">
        <v>45</v>
      </c>
      <c r="CI204" s="123" t="s">
        <v>45</v>
      </c>
      <c r="CJ204" s="169" t="s">
        <v>64</v>
      </c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209">
        <f>SUM(CH137, -CH138)</f>
        <v>3.7000000000000019E-3</v>
      </c>
      <c r="CI205" s="209">
        <f>SUM(CI137, -CI138)</f>
        <v>8.9999999999999802E-4</v>
      </c>
      <c r="CJ205" s="121">
        <f>SUM(CJ142, -CJ143)</f>
        <v>2.0000000000000573E-4</v>
      </c>
      <c r="CK205" s="6">
        <f>SUM(CK190, -CK195)</f>
        <v>0</v>
      </c>
      <c r="CL205" s="6">
        <f>SUM(CL191, -CL197)</f>
        <v>0</v>
      </c>
      <c r="CM205" s="6">
        <f>SUM(CM191, -CM197)</f>
        <v>0</v>
      </c>
      <c r="CN205" s="6">
        <f>SUM(CN191, -CN197)</f>
        <v>0</v>
      </c>
      <c r="CO205" s="6">
        <f>SUM(CO190, -CO196)</f>
        <v>0</v>
      </c>
      <c r="CP205" s="6">
        <f>SUM(CP191, -CP197)</f>
        <v>0</v>
      </c>
      <c r="CQ205" s="6">
        <f>SUM(CQ190, -CQ195)</f>
        <v>0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BT48">
      <selection activeCell="CF124" sqref="CF124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2019-02-08T22:44:25Z</dcterms:modified>
</cp:coreProperties>
</file>